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60c.xlsx" sheetId="1" r:id="rId1"/>
  </sheets>
  <definedNames>
    <definedName name="_xlnm._FilterDatabase" localSheetId="0" hidden="1">svy310001_pkg_0160c.xlsx!$A$1:$M$185</definedName>
    <definedName name="pkg_0160c">svy310001_pkg_0160c.xlsx!$A$1:$AD$185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</calcChain>
</file>

<file path=xl/sharedStrings.xml><?xml version="1.0" encoding="utf-8"?>
<sst xmlns="http://schemas.openxmlformats.org/spreadsheetml/2006/main" count="4078" uniqueCount="1819">
  <si>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</si>
  <si>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</si>
  <si>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</si>
  <si>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</si>
  <si>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</si>
  <si>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</si>
  <si>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</si>
  <si>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</si>
  <si>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</si>
  <si>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</si>
  <si>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</si>
  <si>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Preparation_Laboratory_Sample_Group</t>
  </si>
  <si>
    <t>Mineral_Abbreviation</t>
  </si>
  <si>
    <t>Al2O3</t>
  </si>
  <si>
    <t>BaO</t>
  </si>
  <si>
    <t>CaO</t>
  </si>
  <si>
    <t>CoO</t>
  </si>
  <si>
    <t>Cr2O3</t>
  </si>
  <si>
    <t>FeO</t>
  </si>
  <si>
    <t>K2O</t>
  </si>
  <si>
    <t>MgO</t>
  </si>
  <si>
    <t>MnO</t>
  </si>
  <si>
    <t>Na2O</t>
  </si>
  <si>
    <t>Nb2O5</t>
  </si>
  <si>
    <t>NiO</t>
  </si>
  <si>
    <t>SiO2</t>
  </si>
  <si>
    <t>TiO2</t>
  </si>
  <si>
    <t>V2O3</t>
  </si>
  <si>
    <t>ZnO</t>
  </si>
  <si>
    <t>Total</t>
  </si>
  <si>
    <t>App F-1 : 08A04 : 0001</t>
  </si>
  <si>
    <t>31:0002:000001</t>
  </si>
  <si>
    <t>31:0001:000001</t>
  </si>
  <si>
    <t>31:0001:000001:0001:0003:00</t>
  </si>
  <si>
    <t>Appendix F-1</t>
  </si>
  <si>
    <t>15.37</t>
  </si>
  <si>
    <t>missing</t>
  </si>
  <si>
    <t>&lt;0.001</t>
  </si>
  <si>
    <t>46.785</t>
  </si>
  <si>
    <t>34.563</t>
  </si>
  <si>
    <t>1.96</t>
  </si>
  <si>
    <t>0.763</t>
  </si>
  <si>
    <t>0.198</t>
  </si>
  <si>
    <t>0.127</t>
  </si>
  <si>
    <t>1.37</t>
  </si>
  <si>
    <t>101.139</t>
  </si>
  <si>
    <t>App F-1 : 08A06 : 0002</t>
  </si>
  <si>
    <t>31:0002:000002</t>
  </si>
  <si>
    <t>31:0001:000002</t>
  </si>
  <si>
    <t>31:0001:000002:0001:0003:00</t>
  </si>
  <si>
    <t>6.439</t>
  </si>
  <si>
    <t>0.005</t>
  </si>
  <si>
    <t>50.183</t>
  </si>
  <si>
    <t>40.351</t>
  </si>
  <si>
    <t>0.373</t>
  </si>
  <si>
    <t>1.563</t>
  </si>
  <si>
    <t>0.012</t>
  </si>
  <si>
    <t>0.093</t>
  </si>
  <si>
    <t>0.375</t>
  </si>
  <si>
    <t>0.963</t>
  </si>
  <si>
    <t>100.361</t>
  </si>
  <si>
    <t>App F-1 : 08A06 : 0003</t>
  </si>
  <si>
    <t>31:0002:000003</t>
  </si>
  <si>
    <t>31:0001:000002:0001:0004:00</t>
  </si>
  <si>
    <t>16.666</t>
  </si>
  <si>
    <t>48.315</t>
  </si>
  <si>
    <t>27.863</t>
  </si>
  <si>
    <t>5.449</t>
  </si>
  <si>
    <t>1.253</t>
  </si>
  <si>
    <t>0.308</t>
  </si>
  <si>
    <t>0.147</t>
  </si>
  <si>
    <t>1.447</t>
  </si>
  <si>
    <t>101.452</t>
  </si>
  <si>
    <t>App F-1 : 16J01 : 0004</t>
  </si>
  <si>
    <t>31:0002:000004</t>
  </si>
  <si>
    <t>31:0001:000015</t>
  </si>
  <si>
    <t>31:0001:000015:0001:0004:00</t>
  </si>
  <si>
    <t>5.687</t>
  </si>
  <si>
    <t>0.001</t>
  </si>
  <si>
    <t>55.833</t>
  </si>
  <si>
    <t>28.765</t>
  </si>
  <si>
    <t>8.685</t>
  </si>
  <si>
    <t>0.393</t>
  </si>
  <si>
    <t>0.035</t>
  </si>
  <si>
    <t>0.593</t>
  </si>
  <si>
    <t>0.251</t>
  </si>
  <si>
    <t>0.141</t>
  </si>
  <si>
    <t>100.391</t>
  </si>
  <si>
    <t>App F-1 : 29J06 : 0005</t>
  </si>
  <si>
    <t>31:0002:000005</t>
  </si>
  <si>
    <t>31:0001:000025</t>
  </si>
  <si>
    <t>31:0001:000025:0001:0004:00</t>
  </si>
  <si>
    <t>22.164</t>
  </si>
  <si>
    <t>0.008</t>
  </si>
  <si>
    <t>48.201</t>
  </si>
  <si>
    <t>11.803</t>
  </si>
  <si>
    <t>17.426</t>
  </si>
  <si>
    <t>0.157</t>
  </si>
  <si>
    <t>0.278</t>
  </si>
  <si>
    <t>0.148</t>
  </si>
  <si>
    <t>100.189</t>
  </si>
  <si>
    <t>App F-1 : 29J06 : 0006</t>
  </si>
  <si>
    <t>31:0002:000006</t>
  </si>
  <si>
    <t>31:0001:000025:0001:0003:00</t>
  </si>
  <si>
    <t>57.969</t>
  </si>
  <si>
    <t>0.009</t>
  </si>
  <si>
    <t>0.115</t>
  </si>
  <si>
    <t>16.191</t>
  </si>
  <si>
    <t>1.55</t>
  </si>
  <si>
    <t>0.273</t>
  </si>
  <si>
    <t>0.044</t>
  </si>
  <si>
    <t>0.004</t>
  </si>
  <si>
    <t>27.429</t>
  </si>
  <si>
    <t>103.588</t>
  </si>
  <si>
    <t>App F-1 : 30J04 : 0007</t>
  </si>
  <si>
    <t>31:0002:000007</t>
  </si>
  <si>
    <t>31:0001:000029</t>
  </si>
  <si>
    <t>31:0001:000029:0001:0010:00</t>
  </si>
  <si>
    <t>17.785</t>
  </si>
  <si>
    <t>49.451</t>
  </si>
  <si>
    <t>20.902</t>
  </si>
  <si>
    <t>11.553</t>
  </si>
  <si>
    <t>0.299</t>
  </si>
  <si>
    <t>0.058</t>
  </si>
  <si>
    <t>0.153</t>
  </si>
  <si>
    <t>0.304</t>
  </si>
  <si>
    <t>0.209</t>
  </si>
  <si>
    <t>100.717</t>
  </si>
  <si>
    <t>App F-1 : 30J04 : 0008</t>
  </si>
  <si>
    <t>31:0002:000008</t>
  </si>
  <si>
    <t>31:0001:000029:0001:0011:00</t>
  </si>
  <si>
    <t>17.395</t>
  </si>
  <si>
    <t>50.31</t>
  </si>
  <si>
    <t>21.021</t>
  </si>
  <si>
    <t>11.307</t>
  </si>
  <si>
    <t>0.253</t>
  </si>
  <si>
    <t>0.03</t>
  </si>
  <si>
    <t>0.175</t>
  </si>
  <si>
    <t>0.329</t>
  </si>
  <si>
    <t>0.255</t>
  </si>
  <si>
    <t>101.084</t>
  </si>
  <si>
    <t>App F-1 : 30J04 : 0009</t>
  </si>
  <si>
    <t>31:0002:000009</t>
  </si>
  <si>
    <t>31:0001:000029:0001:0003:00</t>
  </si>
  <si>
    <t>17.675</t>
  </si>
  <si>
    <t>47.823</t>
  </si>
  <si>
    <t>20.82</t>
  </si>
  <si>
    <t>11.226</t>
  </si>
  <si>
    <t>0.326</t>
  </si>
  <si>
    <t>0.155</t>
  </si>
  <si>
    <t>0.338</t>
  </si>
  <si>
    <t>0.215</t>
  </si>
  <si>
    <t>98.582</t>
  </si>
  <si>
    <t>App F-2 : 09A01 : 0010</t>
  </si>
  <si>
    <t>31:0002:000010</t>
  </si>
  <si>
    <t>31:0001:000005</t>
  </si>
  <si>
    <t>31:0001:000005:0001:0004:00</t>
  </si>
  <si>
    <t>Appendix F-2</t>
  </si>
  <si>
    <t>1.018</t>
  </si>
  <si>
    <t>0.022</t>
  </si>
  <si>
    <t>25.115</t>
  </si>
  <si>
    <t>0.178</t>
  </si>
  <si>
    <t>4.978</t>
  </si>
  <si>
    <t>14.695</t>
  </si>
  <si>
    <t>0.189</t>
  </si>
  <si>
    <t>0.508</t>
  </si>
  <si>
    <t>0.04</t>
  </si>
  <si>
    <t>53.744</t>
  </si>
  <si>
    <t>0.023</t>
  </si>
  <si>
    <t>100.519</t>
  </si>
  <si>
    <t>App F-2 : 09A01 : 0011</t>
  </si>
  <si>
    <t>31:0002:000011</t>
  </si>
  <si>
    <t>31:0001:000005:0001:0005:00</t>
  </si>
  <si>
    <t>0.982</t>
  </si>
  <si>
    <t>24.418</t>
  </si>
  <si>
    <t>0.422</t>
  </si>
  <si>
    <t>5.149</t>
  </si>
  <si>
    <t>14.481</t>
  </si>
  <si>
    <t>0.223</t>
  </si>
  <si>
    <t>0.688</t>
  </si>
  <si>
    <t>0.069</t>
  </si>
  <si>
    <t>53.283</t>
  </si>
  <si>
    <t>0.056</t>
  </si>
  <si>
    <t>99.776</t>
  </si>
  <si>
    <t>App F-2 : 11A02 : 0012</t>
  </si>
  <si>
    <t>31:0002:000012</t>
  </si>
  <si>
    <t>31:0001:000007</t>
  </si>
  <si>
    <t>31:0001:000007:0001:0003:00</t>
  </si>
  <si>
    <t>0.355</t>
  </si>
  <si>
    <t>25.979</t>
  </si>
  <si>
    <t>0.042</t>
  </si>
  <si>
    <t>0.842</t>
  </si>
  <si>
    <t>17.366</t>
  </si>
  <si>
    <t>0.131</t>
  </si>
  <si>
    <t>0.191</t>
  </si>
  <si>
    <t>0.002</t>
  </si>
  <si>
    <t>54.865</t>
  </si>
  <si>
    <t>99.778</t>
  </si>
  <si>
    <t>App F-2 : 11A02 : 0013</t>
  </si>
  <si>
    <t>31:0002:000013</t>
  </si>
  <si>
    <t>31:0001:000007:0001:0014:00</t>
  </si>
  <si>
    <t>1.333</t>
  </si>
  <si>
    <t>19.873</t>
  </si>
  <si>
    <t>0.359</t>
  </si>
  <si>
    <t>6.985</t>
  </si>
  <si>
    <t>16.874</t>
  </si>
  <si>
    <t>0.298</t>
  </si>
  <si>
    <t>0.501</t>
  </si>
  <si>
    <t>0.17</t>
  </si>
  <si>
    <t>53.75</t>
  </si>
  <si>
    <t>0.046</t>
  </si>
  <si>
    <t>100.196</t>
  </si>
  <si>
    <t>App F-2 : 11A03 : 0014</t>
  </si>
  <si>
    <t>31:0002:000014</t>
  </si>
  <si>
    <t>31:0001:000008</t>
  </si>
  <si>
    <t>31:0001:000008:0001:0004:00</t>
  </si>
  <si>
    <t>1.105</t>
  </si>
  <si>
    <t>0.011</t>
  </si>
  <si>
    <t>23.156</t>
  </si>
  <si>
    <t>0.418</t>
  </si>
  <si>
    <t>4.286</t>
  </si>
  <si>
    <t>15.844</t>
  </si>
  <si>
    <t>0.171</t>
  </si>
  <si>
    <t>0.583</t>
  </si>
  <si>
    <t>0.104</t>
  </si>
  <si>
    <t>52.973</t>
  </si>
  <si>
    <t>0.066</t>
  </si>
  <si>
    <t>98.722</t>
  </si>
  <si>
    <t>App F-2 : 11A03 : 0015</t>
  </si>
  <si>
    <t>31:0002:000015</t>
  </si>
  <si>
    <t>31:0001:000008:0001:0003:00</t>
  </si>
  <si>
    <t>1.781</t>
  </si>
  <si>
    <t>0.017</t>
  </si>
  <si>
    <t>22.669</t>
  </si>
  <si>
    <t>0.672</t>
  </si>
  <si>
    <t>4.721</t>
  </si>
  <si>
    <t>16.01</t>
  </si>
  <si>
    <t>0.174</t>
  </si>
  <si>
    <t>0.552</t>
  </si>
  <si>
    <t>53.245</t>
  </si>
  <si>
    <t>0.026</t>
  </si>
  <si>
    <t>99.872</t>
  </si>
  <si>
    <t>App F-2 : 16J06 : 0016</t>
  </si>
  <si>
    <t>31:0002:000016</t>
  </si>
  <si>
    <t>31:0001:000020</t>
  </si>
  <si>
    <t>31:0001:000020:0001:0003:00</t>
  </si>
  <si>
    <t>0.988</t>
  </si>
  <si>
    <t>23.794</t>
  </si>
  <si>
    <t>0.156</t>
  </si>
  <si>
    <t>4.11</t>
  </si>
  <si>
    <t>14.955</t>
  </si>
  <si>
    <t>0.067</t>
  </si>
  <si>
    <t>1.164</t>
  </si>
  <si>
    <t>0.029</t>
  </si>
  <si>
    <t>54.053</t>
  </si>
  <si>
    <t>0.145</t>
  </si>
  <si>
    <t>99.487</t>
  </si>
  <si>
    <t>App F-2 : 23J01 : 0017</t>
  </si>
  <si>
    <t>31:0002:000017</t>
  </si>
  <si>
    <t>31:0001:000024</t>
  </si>
  <si>
    <t>31:0001:000024:0001:0003:00</t>
  </si>
  <si>
    <t>2.728</t>
  </si>
  <si>
    <t>24.362</t>
  </si>
  <si>
    <t>3.392</t>
  </si>
  <si>
    <t>14.834</t>
  </si>
  <si>
    <t>0.076</t>
  </si>
  <si>
    <t>0.882</t>
  </si>
  <si>
    <t>0.021</t>
  </si>
  <si>
    <t>52.946</t>
  </si>
  <si>
    <t>0.39</t>
  </si>
  <si>
    <t>99.935</t>
  </si>
  <si>
    <t>App F-2 : 30J01 : 0018</t>
  </si>
  <si>
    <t>31:0002:000018</t>
  </si>
  <si>
    <t>31:0001:000026</t>
  </si>
  <si>
    <t>31:0001:000026:0001:0004:00</t>
  </si>
  <si>
    <t>0.031</t>
  </si>
  <si>
    <t>24.885</t>
  </si>
  <si>
    <t>0.073</t>
  </si>
  <si>
    <t>3.232</t>
  </si>
  <si>
    <t>16.357</t>
  </si>
  <si>
    <t>0.139</t>
  </si>
  <si>
    <t>0.575</t>
  </si>
  <si>
    <t>54.487</t>
  </si>
  <si>
    <t>0.063</t>
  </si>
  <si>
    <t>100.667</t>
  </si>
  <si>
    <t>App F-2 : 30J01 : 0019</t>
  </si>
  <si>
    <t>31:0002:000019</t>
  </si>
  <si>
    <t>31:0001:000026:0001:0003:00</t>
  </si>
  <si>
    <t>1.494</t>
  </si>
  <si>
    <t>0.043</t>
  </si>
  <si>
    <t>23.234</t>
  </si>
  <si>
    <t>0.57</t>
  </si>
  <si>
    <t>4.506</t>
  </si>
  <si>
    <t>15.698</t>
  </si>
  <si>
    <t>0.122</t>
  </si>
  <si>
    <t>0.094</t>
  </si>
  <si>
    <t>53.181</t>
  </si>
  <si>
    <t>0.055</t>
  </si>
  <si>
    <t>99.554</t>
  </si>
  <si>
    <t>App F-2 : 30J01 : 0020</t>
  </si>
  <si>
    <t>31:0002:000020</t>
  </si>
  <si>
    <t>31:0001:000026:0001:0005:00</t>
  </si>
  <si>
    <t>0.591</t>
  </si>
  <si>
    <t>0.015</t>
  </si>
  <si>
    <t>24.443</t>
  </si>
  <si>
    <t>0.065</t>
  </si>
  <si>
    <t>5.78</t>
  </si>
  <si>
    <t>0.003</t>
  </si>
  <si>
    <t>14.571</t>
  </si>
  <si>
    <t>0.242</t>
  </si>
  <si>
    <t>0.574</t>
  </si>
  <si>
    <t>0.05</t>
  </si>
  <si>
    <t>53.517</t>
  </si>
  <si>
    <t>99.865</t>
  </si>
  <si>
    <t>App F-2 : 30J03 : 0021</t>
  </si>
  <si>
    <t>31:0002:000021</t>
  </si>
  <si>
    <t>31:0001:000028</t>
  </si>
  <si>
    <t>31:0001:000028:0001:0004:00</t>
  </si>
  <si>
    <t>0.283</t>
  </si>
  <si>
    <t>25.712</t>
  </si>
  <si>
    <t>2.626</t>
  </si>
  <si>
    <t>16.65</t>
  </si>
  <si>
    <t>53.989</t>
  </si>
  <si>
    <t>99.582</t>
  </si>
  <si>
    <t>App F-3 : 08A06 : 0022</t>
  </si>
  <si>
    <t>31:0002:000022</t>
  </si>
  <si>
    <t>31:0001:000002:0001:0006:00</t>
  </si>
  <si>
    <t>Appendix F-3</t>
  </si>
  <si>
    <t>45.617</t>
  </si>
  <si>
    <t>0.378</t>
  </si>
  <si>
    <t>1.127</t>
  </si>
  <si>
    <t>0.088</t>
  </si>
  <si>
    <t>50.547</t>
  </si>
  <si>
    <t>0.432</t>
  </si>
  <si>
    <t>0.057</t>
  </si>
  <si>
    <t>98.375</t>
  </si>
  <si>
    <t>App F-3 : 08A06 : 0023</t>
  </si>
  <si>
    <t>31:0002:000023</t>
  </si>
  <si>
    <t>31:0001:000002:0001:0007:00</t>
  </si>
  <si>
    <t>45.397</t>
  </si>
  <si>
    <t>4.076</t>
  </si>
  <si>
    <t>0.294</t>
  </si>
  <si>
    <t>49.174</t>
  </si>
  <si>
    <t>99.2</t>
  </si>
  <si>
    <t>App F-3 : 08A06 : 0024</t>
  </si>
  <si>
    <t>31:0002:000024</t>
  </si>
  <si>
    <t>31:0001:000002:0001:0008:00</t>
  </si>
  <si>
    <t>0.007</t>
  </si>
  <si>
    <t>47.456</t>
  </si>
  <si>
    <t>2.09</t>
  </si>
  <si>
    <t>0.274</t>
  </si>
  <si>
    <t>48.647</t>
  </si>
  <si>
    <t>0.25</t>
  </si>
  <si>
    <t>0.006</t>
  </si>
  <si>
    <t>98.733</t>
  </si>
  <si>
    <t>App F-3 : 08A06 : 0025</t>
  </si>
  <si>
    <t>31:0002:000025</t>
  </si>
  <si>
    <t>31:0001:000002:0001:0005:00</t>
  </si>
  <si>
    <t>21.601</t>
  </si>
  <si>
    <t>4.709</t>
  </si>
  <si>
    <t>3.325</t>
  </si>
  <si>
    <t>6.819</t>
  </si>
  <si>
    <t>21.242</t>
  </si>
  <si>
    <t>0.306</t>
  </si>
  <si>
    <t>0.051</t>
  </si>
  <si>
    <t>0.108</t>
  </si>
  <si>
    <t>41.491</t>
  </si>
  <si>
    <t>99.813</t>
  </si>
  <si>
    <t>App F-3 : 08A06 : 0026</t>
  </si>
  <si>
    <t>31:0002:000026</t>
  </si>
  <si>
    <t>31:0001:000002:0001:0009:00</t>
  </si>
  <si>
    <t>48.949</t>
  </si>
  <si>
    <t>1.189</t>
  </si>
  <si>
    <t>0.071</t>
  </si>
  <si>
    <t>48.671</t>
  </si>
  <si>
    <t>99.207</t>
  </si>
  <si>
    <t>App F-3 : 08A06 : 0027</t>
  </si>
  <si>
    <t>31:0002:000027</t>
  </si>
  <si>
    <t>31:0001:000002:0001:0010:00</t>
  </si>
  <si>
    <t>52.063</t>
  </si>
  <si>
    <t>1.336</t>
  </si>
  <si>
    <t>0.081</t>
  </si>
  <si>
    <t>44.247</t>
  </si>
  <si>
    <t>98.088</t>
  </si>
  <si>
    <t>App F-3 : 08A09 : 0028</t>
  </si>
  <si>
    <t>31:0002:000028</t>
  </si>
  <si>
    <t>31:0001:000003</t>
  </si>
  <si>
    <t>31:0001:000003:0001:0003:00</t>
  </si>
  <si>
    <t>46.7</t>
  </si>
  <si>
    <t>3.601</t>
  </si>
  <si>
    <t>0.072</t>
  </si>
  <si>
    <t>48.005</t>
  </si>
  <si>
    <t>0.325</t>
  </si>
  <si>
    <t>98.781</t>
  </si>
  <si>
    <t>App F-3 : 08A09 : 0029</t>
  </si>
  <si>
    <t>31:0002:000029</t>
  </si>
  <si>
    <t>31:0001:000003:0001:0004:00</t>
  </si>
  <si>
    <t>0.019</t>
  </si>
  <si>
    <t>44.186</t>
  </si>
  <si>
    <t>4.667</t>
  </si>
  <si>
    <t>48.899</t>
  </si>
  <si>
    <t>0.247</t>
  </si>
  <si>
    <t>98.063</t>
  </si>
  <si>
    <t>App F-3 : 08A09 : 0030</t>
  </si>
  <si>
    <t>31:0002:000030</t>
  </si>
  <si>
    <t>31:0001:000003:0001:0005:00</t>
  </si>
  <si>
    <t>48.233</t>
  </si>
  <si>
    <t>1.566</t>
  </si>
  <si>
    <t>0.233</t>
  </si>
  <si>
    <t>49.218</t>
  </si>
  <si>
    <t>0.301</t>
  </si>
  <si>
    <t>99.742</t>
  </si>
  <si>
    <t>App F-3 : 08A09 : 0031</t>
  </si>
  <si>
    <t>31:0002:000031</t>
  </si>
  <si>
    <t>31:0001:000003:0001:0006:00</t>
  </si>
  <si>
    <t>0.054</t>
  </si>
  <si>
    <t>46.17</t>
  </si>
  <si>
    <t>0.268</t>
  </si>
  <si>
    <t>1.025</t>
  </si>
  <si>
    <t>0.101</t>
  </si>
  <si>
    <t>51.778</t>
  </si>
  <si>
    <t>0.254</t>
  </si>
  <si>
    <t>0.121</t>
  </si>
  <si>
    <t>99.779</t>
  </si>
  <si>
    <t>App F-3 : 08A09 : 0032</t>
  </si>
  <si>
    <t>31:0002:000032</t>
  </si>
  <si>
    <t>31:0001:000003:0001:0007:00</t>
  </si>
  <si>
    <t>48.038</t>
  </si>
  <si>
    <t>0.41</t>
  </si>
  <si>
    <t>49.995</t>
  </si>
  <si>
    <t>99.027</t>
  </si>
  <si>
    <t>App F-3 : 08A09 : 0033</t>
  </si>
  <si>
    <t>31:0002:000033</t>
  </si>
  <si>
    <t>31:0001:000003:0001:0008:00</t>
  </si>
  <si>
    <t>0.01</t>
  </si>
  <si>
    <t>44.013</t>
  </si>
  <si>
    <t>5.113</t>
  </si>
  <si>
    <t>49.75</t>
  </si>
  <si>
    <t>0.288</t>
  </si>
  <si>
    <t>0.187</t>
  </si>
  <si>
    <t>99.538</t>
  </si>
  <si>
    <t>App F-3 : 09A01 : 0034</t>
  </si>
  <si>
    <t>31:0002:000034</t>
  </si>
  <si>
    <t>31:0001:000005:0001:0003:00</t>
  </si>
  <si>
    <t>20.284</t>
  </si>
  <si>
    <t>0.032</t>
  </si>
  <si>
    <t>4.625</t>
  </si>
  <si>
    <t>2.253</t>
  </si>
  <si>
    <t>8.219</t>
  </si>
  <si>
    <t>21.449</t>
  </si>
  <si>
    <t>0.083</t>
  </si>
  <si>
    <t>41.395</t>
  </si>
  <si>
    <t>0.854</t>
  </si>
  <si>
    <t>99.437</t>
  </si>
  <si>
    <t>App F-3 : 09A01 : 0035</t>
  </si>
  <si>
    <t>31:0002:000035</t>
  </si>
  <si>
    <t>31:0001:000005:0001:0006:00</t>
  </si>
  <si>
    <t>0.013</t>
  </si>
  <si>
    <t>48.183</t>
  </si>
  <si>
    <t>0.826</t>
  </si>
  <si>
    <t>0.18</t>
  </si>
  <si>
    <t>50.055</t>
  </si>
  <si>
    <t>0.257</t>
  </si>
  <si>
    <t>99.548</t>
  </si>
  <si>
    <t>App F-3 : 11A02 : 0036</t>
  </si>
  <si>
    <t>31:0002:000036</t>
  </si>
  <si>
    <t>31:0001:000007:0001:0004:00</t>
  </si>
  <si>
    <t>44.658</t>
  </si>
  <si>
    <t>6.15</t>
  </si>
  <si>
    <t>47.595</t>
  </si>
  <si>
    <t>0.289</t>
  </si>
  <si>
    <t>0.328</t>
  </si>
  <si>
    <t>99.022</t>
  </si>
  <si>
    <t>App F-3 : 11A02 : 0037</t>
  </si>
  <si>
    <t>31:0002:000037</t>
  </si>
  <si>
    <t>31:0001:000007:0001:0005:00</t>
  </si>
  <si>
    <t>45.142</t>
  </si>
  <si>
    <t>4.005</t>
  </si>
  <si>
    <t>0.034</t>
  </si>
  <si>
    <t>48.917</t>
  </si>
  <si>
    <t>0.313</t>
  </si>
  <si>
    <t>0.049</t>
  </si>
  <si>
    <t>98.579</t>
  </si>
  <si>
    <t>App F-3 : 11A02 : 0038</t>
  </si>
  <si>
    <t>31:0002:000038</t>
  </si>
  <si>
    <t>31:0001:000007:0001:0015:00</t>
  </si>
  <si>
    <t>42.721</t>
  </si>
  <si>
    <t>7.656</t>
  </si>
  <si>
    <t>0.06</t>
  </si>
  <si>
    <t>49.043</t>
  </si>
  <si>
    <t>0.28</t>
  </si>
  <si>
    <t>0.224</t>
  </si>
  <si>
    <t>99.993</t>
  </si>
  <si>
    <t>App F-3 : 11A02 : 0039</t>
  </si>
  <si>
    <t>31:0002:000039</t>
  </si>
  <si>
    <t>31:0001:000007:0001:0016:00</t>
  </si>
  <si>
    <t>46.178</t>
  </si>
  <si>
    <t>3.685</t>
  </si>
  <si>
    <t>0.048</t>
  </si>
  <si>
    <t>50.03</t>
  </si>
  <si>
    <t>0.036</t>
  </si>
  <si>
    <t>100.294</t>
  </si>
  <si>
    <t>App F-3 : 11A02 : 0040</t>
  </si>
  <si>
    <t>31:0002:000040</t>
  </si>
  <si>
    <t>31:0001:000007:0001:0017:00</t>
  </si>
  <si>
    <t>47.751</t>
  </si>
  <si>
    <t>0.928</t>
  </si>
  <si>
    <t>49.94</t>
  </si>
  <si>
    <t>0.779</t>
  </si>
  <si>
    <t>99.877</t>
  </si>
  <si>
    <t>App F-3 : 11A02 : 0041</t>
  </si>
  <si>
    <t>31:0002:000041</t>
  </si>
  <si>
    <t>31:0001:000007:0001:0006:00</t>
  </si>
  <si>
    <t>0.024</t>
  </si>
  <si>
    <t>44.182</t>
  </si>
  <si>
    <t>0.059</t>
  </si>
  <si>
    <t>5.34</t>
  </si>
  <si>
    <t>48.324</t>
  </si>
  <si>
    <t>0.26</t>
  </si>
  <si>
    <t>98.323</t>
  </si>
  <si>
    <t>App F-3 : 11A02 : 0042</t>
  </si>
  <si>
    <t>31:0002:000042</t>
  </si>
  <si>
    <t>31:0001:000007:0001:0007:00</t>
  </si>
  <si>
    <t>45.038</t>
  </si>
  <si>
    <t>4.409</t>
  </si>
  <si>
    <t>48.734</t>
  </si>
  <si>
    <t>0.27</t>
  </si>
  <si>
    <t>98.546</t>
  </si>
  <si>
    <t>App F-3 : 11A02 : 0043</t>
  </si>
  <si>
    <t>31:0002:000043</t>
  </si>
  <si>
    <t>31:0001:000007:0001:0008:00</t>
  </si>
  <si>
    <t>0.016</t>
  </si>
  <si>
    <t>46.427</t>
  </si>
  <si>
    <t>3.535</t>
  </si>
  <si>
    <t>0.12</t>
  </si>
  <si>
    <t>48.402</t>
  </si>
  <si>
    <t>0.216</t>
  </si>
  <si>
    <t>98.774</t>
  </si>
  <si>
    <t>App F-3 : 11A02 : 0044</t>
  </si>
  <si>
    <t>31:0002:000044</t>
  </si>
  <si>
    <t>31:0001:000007:0001:0009:00</t>
  </si>
  <si>
    <t>48.317</t>
  </si>
  <si>
    <t>2.858</t>
  </si>
  <si>
    <t>0.177</t>
  </si>
  <si>
    <t>47.234</t>
  </si>
  <si>
    <t>0.276</t>
  </si>
  <si>
    <t>98.901</t>
  </si>
  <si>
    <t>App F-3 : 11A02 : 0045</t>
  </si>
  <si>
    <t>31:0002:000045</t>
  </si>
  <si>
    <t>31:0001:000007:0001:0010:00</t>
  </si>
  <si>
    <t>48.523</t>
  </si>
  <si>
    <t>2.184</t>
  </si>
  <si>
    <t>47.898</t>
  </si>
  <si>
    <t>0.226</t>
  </si>
  <si>
    <t>99.205</t>
  </si>
  <si>
    <t>App F-3 : 11A02 : 0046</t>
  </si>
  <si>
    <t>31:0002:000046</t>
  </si>
  <si>
    <t>31:0001:000007:0001:0018:00</t>
  </si>
  <si>
    <t>49.411</t>
  </si>
  <si>
    <t>2.773</t>
  </si>
  <si>
    <t>46.527</t>
  </si>
  <si>
    <t>0.261</t>
  </si>
  <si>
    <t>99.273</t>
  </si>
  <si>
    <t>App F-3 : 11A02 : 0047</t>
  </si>
  <si>
    <t>31:0002:000047</t>
  </si>
  <si>
    <t>31:0001:000007:0001:0011:00</t>
  </si>
  <si>
    <t>0.027</t>
  </si>
  <si>
    <t>49.453</t>
  </si>
  <si>
    <t>1.723</t>
  </si>
  <si>
    <t>0.21</t>
  </si>
  <si>
    <t>47.209</t>
  </si>
  <si>
    <t>0.275</t>
  </si>
  <si>
    <t>98.951</t>
  </si>
  <si>
    <t>App F-3 : 11A02 : 0048</t>
  </si>
  <si>
    <t>31:0002:000048</t>
  </si>
  <si>
    <t>31:0001:000007:0001:0012:00</t>
  </si>
  <si>
    <t>46.187</t>
  </si>
  <si>
    <t>0.039</t>
  </si>
  <si>
    <t>3.847</t>
  </si>
  <si>
    <t>48.727</t>
  </si>
  <si>
    <t>0.264</t>
  </si>
  <si>
    <t>99.235</t>
  </si>
  <si>
    <t>App F-3 : 15J09 : 0049</t>
  </si>
  <si>
    <t>31:0002:000049</t>
  </si>
  <si>
    <t>31:0001:000012</t>
  </si>
  <si>
    <t>31:0001:000012:0001:0003:00</t>
  </si>
  <si>
    <t>0.02</t>
  </si>
  <si>
    <t>48.535</t>
  </si>
  <si>
    <t>0.028</t>
  </si>
  <si>
    <t>0.398</t>
  </si>
  <si>
    <t>0.107</t>
  </si>
  <si>
    <t>49.586</t>
  </si>
  <si>
    <t>0.339</t>
  </si>
  <si>
    <t>99.048</t>
  </si>
  <si>
    <t>App F-3 : 15J09 : 0050</t>
  </si>
  <si>
    <t>31:0002:000050</t>
  </si>
  <si>
    <t>31:0001:000012:0001:0004:00</t>
  </si>
  <si>
    <t>44.905</t>
  </si>
  <si>
    <t>4.002</t>
  </si>
  <si>
    <t>49.816</t>
  </si>
  <si>
    <t>0.07</t>
  </si>
  <si>
    <t>99.206</t>
  </si>
  <si>
    <t>App F-3 : 15J09 : 0051</t>
  </si>
  <si>
    <t>31:0002:000051</t>
  </si>
  <si>
    <t>31:0001:000012:0001:0005:00</t>
  </si>
  <si>
    <t>47.869</t>
  </si>
  <si>
    <t>0.258</t>
  </si>
  <si>
    <t>0.347</t>
  </si>
  <si>
    <t>50.352</t>
  </si>
  <si>
    <t>0.397</t>
  </si>
  <si>
    <t>0.018</t>
  </si>
  <si>
    <t>99.304</t>
  </si>
  <si>
    <t>App F-3 : 15J09 : 0052</t>
  </si>
  <si>
    <t>31:0002:000052</t>
  </si>
  <si>
    <t>31:0001:000012:0001:0006:00</t>
  </si>
  <si>
    <t>45.758</t>
  </si>
  <si>
    <t>0.106</t>
  </si>
  <si>
    <t>1.487</t>
  </si>
  <si>
    <t>0.084</t>
  </si>
  <si>
    <t>52</t>
  </si>
  <si>
    <t>0.082</t>
  </si>
  <si>
    <t>99.823</t>
  </si>
  <si>
    <t>App F-3 : 15J09 : 0053</t>
  </si>
  <si>
    <t>31:0002:000053</t>
  </si>
  <si>
    <t>31:0001:000012:0001:0007:00</t>
  </si>
  <si>
    <t>47.357</t>
  </si>
  <si>
    <t>0.504</t>
  </si>
  <si>
    <t>0.197</t>
  </si>
  <si>
    <t>50.639</t>
  </si>
  <si>
    <t>0.314</t>
  </si>
  <si>
    <t>99.101</t>
  </si>
  <si>
    <t>App F-3 : 15J09 : 0054</t>
  </si>
  <si>
    <t>31:0002:000054</t>
  </si>
  <si>
    <t>31:0001:000012:0001:0008:00</t>
  </si>
  <si>
    <t>46.449</t>
  </si>
  <si>
    <t>2.262</t>
  </si>
  <si>
    <t>49.835</t>
  </si>
  <si>
    <t>0.238</t>
  </si>
  <si>
    <t>98.819</t>
  </si>
  <si>
    <t>App F-3 : 15J09 : 0055</t>
  </si>
  <si>
    <t>31:0002:000055</t>
  </si>
  <si>
    <t>31:0001:000012:0001:0009:00</t>
  </si>
  <si>
    <t>0.014</t>
  </si>
  <si>
    <t>47.236</t>
  </si>
  <si>
    <t>1.958</t>
  </si>
  <si>
    <t>0.111</t>
  </si>
  <si>
    <t>49.716</t>
  </si>
  <si>
    <t>0.213</t>
  </si>
  <si>
    <t>99.305</t>
  </si>
  <si>
    <t>App F-3 : 15J09 : 0056</t>
  </si>
  <si>
    <t>31:0002:000056</t>
  </si>
  <si>
    <t>31:0001:000012:0001:0010:00</t>
  </si>
  <si>
    <t>47.033</t>
  </si>
  <si>
    <t>1.957</t>
  </si>
  <si>
    <t>49.623</t>
  </si>
  <si>
    <t>0.241</t>
  </si>
  <si>
    <t>98.954</t>
  </si>
  <si>
    <t>App F-3 : 15J09 : 0057</t>
  </si>
  <si>
    <t>31:0002:000057</t>
  </si>
  <si>
    <t>31:0001:000012:0001:0012:00</t>
  </si>
  <si>
    <t>46.893</t>
  </si>
  <si>
    <t>1.093</t>
  </si>
  <si>
    <t>52.28</t>
  </si>
  <si>
    <t>0.225</t>
  </si>
  <si>
    <t>100.583</t>
  </si>
  <si>
    <t>App F-3 : 15J09 : 0058</t>
  </si>
  <si>
    <t>31:0002:000058</t>
  </si>
  <si>
    <t>31:0001:000012:0001:0011:00</t>
  </si>
  <si>
    <t>44.729</t>
  </si>
  <si>
    <t>0.087</t>
  </si>
  <si>
    <t>2.976</t>
  </si>
  <si>
    <t>51.481</t>
  </si>
  <si>
    <t>99.702</t>
  </si>
  <si>
    <t>App F-3 : 16A02 : 0059</t>
  </si>
  <si>
    <t>31:0002:000059</t>
  </si>
  <si>
    <t>31:0001:000013</t>
  </si>
  <si>
    <t>31:0001:000013:0001:0003:00</t>
  </si>
  <si>
    <t>46.54</t>
  </si>
  <si>
    <t>2.22</t>
  </si>
  <si>
    <t>50.088</t>
  </si>
  <si>
    <t>0.154</t>
  </si>
  <si>
    <t>99.519</t>
  </si>
  <si>
    <t>App F-3 : 16A02 : 0060</t>
  </si>
  <si>
    <t>31:0002:000060</t>
  </si>
  <si>
    <t>31:0001:000013:0001:0006:00</t>
  </si>
  <si>
    <t>45.012</t>
  </si>
  <si>
    <t>2.621</t>
  </si>
  <si>
    <t>0.105</t>
  </si>
  <si>
    <t>51.915</t>
  </si>
  <si>
    <t>0.228</t>
  </si>
  <si>
    <t>99.893</t>
  </si>
  <si>
    <t>App F-3 : 16J01 : 0061</t>
  </si>
  <si>
    <t>31:0002:000061</t>
  </si>
  <si>
    <t>31:0001:000015:0001:0005:00</t>
  </si>
  <si>
    <t>21.057</t>
  </si>
  <si>
    <t>5.56</t>
  </si>
  <si>
    <t>3.81</t>
  </si>
  <si>
    <t>9.316</t>
  </si>
  <si>
    <t>18.781</t>
  </si>
  <si>
    <t>0.436</t>
  </si>
  <si>
    <t>40.477</t>
  </si>
  <si>
    <t>0.091</t>
  </si>
  <si>
    <t>99.574</t>
  </si>
  <si>
    <t>App F-3 : 16J01 : 0062</t>
  </si>
  <si>
    <t>31:0002:000062</t>
  </si>
  <si>
    <t>31:0001:000015:0001:0006:00</t>
  </si>
  <si>
    <t>0.053</t>
  </si>
  <si>
    <t>47.181</t>
  </si>
  <si>
    <t>1.256</t>
  </si>
  <si>
    <t>51.406</t>
  </si>
  <si>
    <t>0.345</t>
  </si>
  <si>
    <t>100.337</t>
  </si>
  <si>
    <t>App F-3 : 16J01 : 0063</t>
  </si>
  <si>
    <t>31:0002:000063</t>
  </si>
  <si>
    <t>31:0001:000015:0001:0008:00</t>
  </si>
  <si>
    <t>0.113</t>
  </si>
  <si>
    <t>42.057</t>
  </si>
  <si>
    <t>1.864</t>
  </si>
  <si>
    <t>0.353</t>
  </si>
  <si>
    <t>51.616</t>
  </si>
  <si>
    <t>0.236</t>
  </si>
  <si>
    <t>96.429</t>
  </si>
  <si>
    <t>App F-3 : 16J01 : 0064</t>
  </si>
  <si>
    <t>31:0002:000064</t>
  </si>
  <si>
    <t>31:0001:000015:0001:0007:00</t>
  </si>
  <si>
    <t>46.494</t>
  </si>
  <si>
    <t>4.312</t>
  </si>
  <si>
    <t>48.874</t>
  </si>
  <si>
    <t>100.088</t>
  </si>
  <si>
    <t>App F-3 : 16J01 : 0065</t>
  </si>
  <si>
    <t>31:0002:000065</t>
  </si>
  <si>
    <t>31:0001:000015:0001:0039:00</t>
  </si>
  <si>
    <t>44.28</t>
  </si>
  <si>
    <t>4.666</t>
  </si>
  <si>
    <t>0.16</t>
  </si>
  <si>
    <t>50.017</t>
  </si>
  <si>
    <t>99.403</t>
  </si>
  <si>
    <t>App F-3 : 16J06 : 0066</t>
  </si>
  <si>
    <t>31:0002:000066</t>
  </si>
  <si>
    <t>31:0001:000020:0001:0004:00</t>
  </si>
  <si>
    <t>46.836</t>
  </si>
  <si>
    <t>0.172</t>
  </si>
  <si>
    <t>0.53</t>
  </si>
  <si>
    <t>0.15</t>
  </si>
  <si>
    <t>51.313</t>
  </si>
  <si>
    <t>99.309</t>
  </si>
  <si>
    <t>App F-3 : 16J06 : 0067</t>
  </si>
  <si>
    <t>31:0002:000067</t>
  </si>
  <si>
    <t>31:0001:000020:0001:0005:00</t>
  </si>
  <si>
    <t>47.207</t>
  </si>
  <si>
    <t>0.202</t>
  </si>
  <si>
    <t>1.094</t>
  </si>
  <si>
    <t>0.163</t>
  </si>
  <si>
    <t>49.693</t>
  </si>
  <si>
    <t>0.383</t>
  </si>
  <si>
    <t>App F-3 : 16J06 : 0068</t>
  </si>
  <si>
    <t>31:0002:000068</t>
  </si>
  <si>
    <t>31:0001:000020:0001:0006:00</t>
  </si>
  <si>
    <t>45.049</t>
  </si>
  <si>
    <t>0.179</t>
  </si>
  <si>
    <t>2.428</t>
  </si>
  <si>
    <t>51.608</t>
  </si>
  <si>
    <t>0.406</t>
  </si>
  <si>
    <t>99.757</t>
  </si>
  <si>
    <t>App F-3 : 30J01 : 0069</t>
  </si>
  <si>
    <t>31:0002:000069</t>
  </si>
  <si>
    <t>31:0001:000026:0001:0006:00</t>
  </si>
  <si>
    <t>47.203</t>
  </si>
  <si>
    <t>0.881</t>
  </si>
  <si>
    <t>0.074</t>
  </si>
  <si>
    <t>50.749</t>
  </si>
  <si>
    <t>99.239</t>
  </si>
  <si>
    <t>App F-3 : 30J01 : 0070</t>
  </si>
  <si>
    <t>31:0002:000070</t>
  </si>
  <si>
    <t>31:0001:000026:0001:0007:00</t>
  </si>
  <si>
    <t>48.693</t>
  </si>
  <si>
    <t>1.629</t>
  </si>
  <si>
    <t>47.543</t>
  </si>
  <si>
    <t>0.245</t>
  </si>
  <si>
    <t>98.462</t>
  </si>
  <si>
    <t>App F-3 : 30J01 : 0071</t>
  </si>
  <si>
    <t>31:0002:000071</t>
  </si>
  <si>
    <t>31:0001:000026:0001:0008:00</t>
  </si>
  <si>
    <t>46.192</t>
  </si>
  <si>
    <t>1.903</t>
  </si>
  <si>
    <t>50.692</t>
  </si>
  <si>
    <t>0.295</t>
  </si>
  <si>
    <t>99.327</t>
  </si>
  <si>
    <t>App F-3 : 30J01 : 0072</t>
  </si>
  <si>
    <t>31:0002:000072</t>
  </si>
  <si>
    <t>31:0001:000026:0001:0009:00</t>
  </si>
  <si>
    <t>47.923</t>
  </si>
  <si>
    <t>2.555</t>
  </si>
  <si>
    <t>47.433</t>
  </si>
  <si>
    <t>98.671</t>
  </si>
  <si>
    <t>App F-3 : 30J01 : 0073</t>
  </si>
  <si>
    <t>31:0002:000073</t>
  </si>
  <si>
    <t>31:0001:000026:0001:0010:00</t>
  </si>
  <si>
    <t>45.711</t>
  </si>
  <si>
    <t>3.233</t>
  </si>
  <si>
    <t>48.716</t>
  </si>
  <si>
    <t>0.125</t>
  </si>
  <si>
    <t>98.046</t>
  </si>
  <si>
    <t>App F-3 : 30J01 : 0074</t>
  </si>
  <si>
    <t>31:0002:000074</t>
  </si>
  <si>
    <t>31:0001:000026:0001:0011:00</t>
  </si>
  <si>
    <t>45.89</t>
  </si>
  <si>
    <t>4.125</t>
  </si>
  <si>
    <t>0.064</t>
  </si>
  <si>
    <t>47.815</t>
  </si>
  <si>
    <t>0.267</t>
  </si>
  <si>
    <t>0.052</t>
  </si>
  <si>
    <t>98.286</t>
  </si>
  <si>
    <t>App F-3 : 30J01 : 0075</t>
  </si>
  <si>
    <t>31:0002:000075</t>
  </si>
  <si>
    <t>31:0001:000026:0001:0012:00</t>
  </si>
  <si>
    <t>45.376</t>
  </si>
  <si>
    <t>4.528</t>
  </si>
  <si>
    <t>0.103</t>
  </si>
  <si>
    <t>49.388</t>
  </si>
  <si>
    <t>0.235</t>
  </si>
  <si>
    <t>0.547</t>
  </si>
  <si>
    <t>100.183</t>
  </si>
  <si>
    <t>App F-3 : 30J01 : 0076</t>
  </si>
  <si>
    <t>31:0002:000076</t>
  </si>
  <si>
    <t>31:0001:000026:0001:0013:00</t>
  </si>
  <si>
    <t>44.872</t>
  </si>
  <si>
    <t>4.892</t>
  </si>
  <si>
    <t>48.746</t>
  </si>
  <si>
    <t>0.217</t>
  </si>
  <si>
    <t>99.062</t>
  </si>
  <si>
    <t>App F-3 : 30J02 : 0077</t>
  </si>
  <si>
    <t>31:0002:000077</t>
  </si>
  <si>
    <t>31:0001:000027</t>
  </si>
  <si>
    <t>31:0001:000027:0001:0003:00</t>
  </si>
  <si>
    <t>48.905</t>
  </si>
  <si>
    <t>0.119</t>
  </si>
  <si>
    <t>1.324</t>
  </si>
  <si>
    <t>0.075</t>
  </si>
  <si>
    <t>47.793</t>
  </si>
  <si>
    <t>0.305</t>
  </si>
  <si>
    <t>0.038</t>
  </si>
  <si>
    <t>98.586</t>
  </si>
  <si>
    <t>App F-3 : 30J02 : 0078</t>
  </si>
  <si>
    <t>31:0002:000078</t>
  </si>
  <si>
    <t>31:0001:000027:0001:0004:00</t>
  </si>
  <si>
    <t>49.578</t>
  </si>
  <si>
    <t>1.211</t>
  </si>
  <si>
    <t>0.078</t>
  </si>
  <si>
    <t>47.628</t>
  </si>
  <si>
    <t>0.221</t>
  </si>
  <si>
    <t>99.077</t>
  </si>
  <si>
    <t>App F-3 : 30J03 : 0079</t>
  </si>
  <si>
    <t>31:0002:000079</t>
  </si>
  <si>
    <t>31:0001:000028:0001:0005:00</t>
  </si>
  <si>
    <t>48.46</t>
  </si>
  <si>
    <t>3.145</t>
  </si>
  <si>
    <t>46.262</t>
  </si>
  <si>
    <t>0.232</t>
  </si>
  <si>
    <t>98.373</t>
  </si>
  <si>
    <t>App F-3 : 30J03 : 0080</t>
  </si>
  <si>
    <t>31:0002:000080</t>
  </si>
  <si>
    <t>31:0001:000028:0001:0006:00</t>
  </si>
  <si>
    <t>49.089</t>
  </si>
  <si>
    <t>0.096</t>
  </si>
  <si>
    <t>1.772</t>
  </si>
  <si>
    <t>47.653</t>
  </si>
  <si>
    <t>99.131</t>
  </si>
  <si>
    <t>App F-3 : 30J03 : 0081</t>
  </si>
  <si>
    <t>31:0002:000081</t>
  </si>
  <si>
    <t>31:0001:000028:0001:0007:00</t>
  </si>
  <si>
    <t>47.873</t>
  </si>
  <si>
    <t>0.124</t>
  </si>
  <si>
    <t>1.079</t>
  </si>
  <si>
    <t>0.246</t>
  </si>
  <si>
    <t>48.622</t>
  </si>
  <si>
    <t>0.129</t>
  </si>
  <si>
    <t>98.321</t>
  </si>
  <si>
    <t>App F-3 : 30J03 : 0082</t>
  </si>
  <si>
    <t>31:0002:000082</t>
  </si>
  <si>
    <t>31:0001:000028:0001:0008:00</t>
  </si>
  <si>
    <t>48.024</t>
  </si>
  <si>
    <t>1.061</t>
  </si>
  <si>
    <t>48.17</t>
  </si>
  <si>
    <t>97.685</t>
  </si>
  <si>
    <t>App F-3 : 30J03 : 0083</t>
  </si>
  <si>
    <t>31:0002:000083</t>
  </si>
  <si>
    <t>31:0001:000028:0001:0009:00</t>
  </si>
  <si>
    <t>50.37</t>
  </si>
  <si>
    <t>1.043</t>
  </si>
  <si>
    <t>46.616</t>
  </si>
  <si>
    <t>0.144</t>
  </si>
  <si>
    <t>98.533</t>
  </si>
  <si>
    <t>App F-3 : 30J03 : 0084</t>
  </si>
  <si>
    <t>31:0002:000084</t>
  </si>
  <si>
    <t>31:0001:000028:0001:0010:00</t>
  </si>
  <si>
    <t>48.142</t>
  </si>
  <si>
    <t>0.109</t>
  </si>
  <si>
    <t>0.674</t>
  </si>
  <si>
    <t>49.661</t>
  </si>
  <si>
    <t>0.279</t>
  </si>
  <si>
    <t>98.945</t>
  </si>
  <si>
    <t>App F-3 : 30J03 : 0085</t>
  </si>
  <si>
    <t>31:0002:000085</t>
  </si>
  <si>
    <t>31:0001:000028:0001:0003:00</t>
  </si>
  <si>
    <t>4.552</t>
  </si>
  <si>
    <t>2.147</t>
  </si>
  <si>
    <t>8.448</t>
  </si>
  <si>
    <t>21.096</t>
  </si>
  <si>
    <t>0.249</t>
  </si>
  <si>
    <t>0.09</t>
  </si>
  <si>
    <t>0.086</t>
  </si>
  <si>
    <t>41.923</t>
  </si>
  <si>
    <t>0.849</t>
  </si>
  <si>
    <t>99.775</t>
  </si>
  <si>
    <t>App F-3 : 30J03 : 0086</t>
  </si>
  <si>
    <t>31:0002:000086</t>
  </si>
  <si>
    <t>31:0001:000028:0001:0011:00</t>
  </si>
  <si>
    <t>0.118</t>
  </si>
  <si>
    <t>0.853</t>
  </si>
  <si>
    <t>0.117</t>
  </si>
  <si>
    <t>50.964</t>
  </si>
  <si>
    <t>0.341</t>
  </si>
  <si>
    <t>App F-3 : 30J04 : 0087</t>
  </si>
  <si>
    <t>31:0002:000087</t>
  </si>
  <si>
    <t>31:0001:000029:0001:0004:00</t>
  </si>
  <si>
    <t>48.533</t>
  </si>
  <si>
    <t>1.323</t>
  </si>
  <si>
    <t>48.767</t>
  </si>
  <si>
    <t>99.055</t>
  </si>
  <si>
    <t>App F-3 : 30J04 : 0088</t>
  </si>
  <si>
    <t>31:0002:000088</t>
  </si>
  <si>
    <t>31:0001:000029:0001:0005:00</t>
  </si>
  <si>
    <t>50.674</t>
  </si>
  <si>
    <t>2.693</t>
  </si>
  <si>
    <t>43.907</t>
  </si>
  <si>
    <t>0.099</t>
  </si>
  <si>
    <t>97.78</t>
  </si>
  <si>
    <t>App F-3 : 30J04 : 0089</t>
  </si>
  <si>
    <t>31:0002:000089</t>
  </si>
  <si>
    <t>31:0001:000029:0001:0006:00</t>
  </si>
  <si>
    <t>48.487</t>
  </si>
  <si>
    <t>2.959</t>
  </si>
  <si>
    <t>46.012</t>
  </si>
  <si>
    <t>0.31</t>
  </si>
  <si>
    <t>97.9</t>
  </si>
  <si>
    <t>App F-3 : 30J04 : 0090</t>
  </si>
  <si>
    <t>31:0002:000090</t>
  </si>
  <si>
    <t>31:0001:000029:0001:0007:00</t>
  </si>
  <si>
    <t>45.766</t>
  </si>
  <si>
    <t>3.178</t>
  </si>
  <si>
    <t>0.22</t>
  </si>
  <si>
    <t>49.706</t>
  </si>
  <si>
    <t>99.188</t>
  </si>
  <si>
    <t>App F-3 : 30J04 : 0091</t>
  </si>
  <si>
    <t>31:0002:000091</t>
  </si>
  <si>
    <t>31:0001:000029:0001:0008:00</t>
  </si>
  <si>
    <t>40.872</t>
  </si>
  <si>
    <t>6.325</t>
  </si>
  <si>
    <t>52.078</t>
  </si>
  <si>
    <t>App F-4 : 30J01 : 0092</t>
  </si>
  <si>
    <t>31:0002:000092</t>
  </si>
  <si>
    <t>31:0001:000026:0001:0014:00</t>
  </si>
  <si>
    <t>Appendix F-4</t>
  </si>
  <si>
    <t>1.643</t>
  </si>
  <si>
    <t>15.894</t>
  </si>
  <si>
    <t>11.595</t>
  </si>
  <si>
    <t>3.429</t>
  </si>
  <si>
    <t>0.135</t>
  </si>
  <si>
    <t>0.895</t>
  </si>
  <si>
    <t>52.575</t>
  </si>
  <si>
    <t>0.67</t>
  </si>
  <si>
    <t>87.118</t>
  </si>
  <si>
    <t>App F-4 : 30J01 : 0093</t>
  </si>
  <si>
    <t>31:0002:000093</t>
  </si>
  <si>
    <t>31:0001:000026:0001:0015:00</t>
  </si>
  <si>
    <t>1.683</t>
  </si>
  <si>
    <t>15.996</t>
  </si>
  <si>
    <t>11.542</t>
  </si>
  <si>
    <t>3.49</t>
  </si>
  <si>
    <t>0.095</t>
  </si>
  <si>
    <t>1.028</t>
  </si>
  <si>
    <t>52.585</t>
  </si>
  <si>
    <t>0.739</t>
  </si>
  <si>
    <t>87.433</t>
  </si>
  <si>
    <t>App F-4 : 30J01 : 0094</t>
  </si>
  <si>
    <t>31:0002:000094</t>
  </si>
  <si>
    <t>31:0001:000026:0001:0016:00</t>
  </si>
  <si>
    <t>1.726</t>
  </si>
  <si>
    <t>1.65</t>
  </si>
  <si>
    <t>0.265</t>
  </si>
  <si>
    <t>16.052</t>
  </si>
  <si>
    <t>11.633</t>
  </si>
  <si>
    <t>3.472</t>
  </si>
  <si>
    <t>0.14</t>
  </si>
  <si>
    <t>55.743</t>
  </si>
  <si>
    <t>90.795</t>
  </si>
  <si>
    <t>App F-5 : 08A06 : 0095</t>
  </si>
  <si>
    <t>31:0002:000095</t>
  </si>
  <si>
    <t>31:0001:000002:0001:0011:00</t>
  </si>
  <si>
    <t>Appendix F-5</t>
  </si>
  <si>
    <t>5.669</t>
  </si>
  <si>
    <t>32.841</t>
  </si>
  <si>
    <t>11.014</t>
  </si>
  <si>
    <t>0.34</t>
  </si>
  <si>
    <t>47.63</t>
  </si>
  <si>
    <t>0.394</t>
  </si>
  <si>
    <t>98.37</t>
  </si>
  <si>
    <t>App F-5 : 08A11 : 0096</t>
  </si>
  <si>
    <t>31:0002:000096</t>
  </si>
  <si>
    <t>31:0001:000004</t>
  </si>
  <si>
    <t>31:0001:000004:0001:0003:00</t>
  </si>
  <si>
    <t>1.385</t>
  </si>
  <si>
    <t>40.4</t>
  </si>
  <si>
    <t>7.979</t>
  </si>
  <si>
    <t>0.327</t>
  </si>
  <si>
    <t>0.439</t>
  </si>
  <si>
    <t>47.728</t>
  </si>
  <si>
    <t>0.525</t>
  </si>
  <si>
    <t>99.006</t>
  </si>
  <si>
    <t>App F-5 : 09A01 : 0097</t>
  </si>
  <si>
    <t>31:0002:000097</t>
  </si>
  <si>
    <t>31:0001:000005:0001:0007:00</t>
  </si>
  <si>
    <t>5.22</t>
  </si>
  <si>
    <t>37.473</t>
  </si>
  <si>
    <t>9.221</t>
  </si>
  <si>
    <t>0.346</t>
  </si>
  <si>
    <t>45.206</t>
  </si>
  <si>
    <t>0.438</t>
  </si>
  <si>
    <t>App F-5 : 11A02 : 0098</t>
  </si>
  <si>
    <t>31:0002:000098</t>
  </si>
  <si>
    <t>31:0001:000007:0001:0013:00</t>
  </si>
  <si>
    <t>35.441</t>
  </si>
  <si>
    <t>10.672</t>
  </si>
  <si>
    <t>0.229</t>
  </si>
  <si>
    <t>0.137</t>
  </si>
  <si>
    <t>51.646</t>
  </si>
  <si>
    <t>0.47</t>
  </si>
  <si>
    <t>99.246</t>
  </si>
  <si>
    <t>App F-5 : 15J09 : 0099</t>
  </si>
  <si>
    <t>31:0002:000099</t>
  </si>
  <si>
    <t>31:0001:000012:0001:0013:00</t>
  </si>
  <si>
    <t>1.417</t>
  </si>
  <si>
    <t>40.821</t>
  </si>
  <si>
    <t>7.855</t>
  </si>
  <si>
    <t>0.619</t>
  </si>
  <si>
    <t>47.441</t>
  </si>
  <si>
    <t>98.95</t>
  </si>
  <si>
    <t>App F-5 : 16A02 : 0100</t>
  </si>
  <si>
    <t>31:0002:000100</t>
  </si>
  <si>
    <t>31:0001:000013:0001:0004:00</t>
  </si>
  <si>
    <t>0.666</t>
  </si>
  <si>
    <t>0.768</t>
  </si>
  <si>
    <t>35.868</t>
  </si>
  <si>
    <t>10.4</t>
  </si>
  <si>
    <t>0.2</t>
  </si>
  <si>
    <t>50.742</t>
  </si>
  <si>
    <t>0.522</t>
  </si>
  <si>
    <t>99.306</t>
  </si>
  <si>
    <t>App F-5 : 16J01 : 0101</t>
  </si>
  <si>
    <t>31:0002:000101</t>
  </si>
  <si>
    <t>31:0001:000015:0001:0009:00</t>
  </si>
  <si>
    <t>0.415</t>
  </si>
  <si>
    <t>1.416</t>
  </si>
  <si>
    <t>31.415</t>
  </si>
  <si>
    <t>13.267</t>
  </si>
  <si>
    <t>0.356</t>
  </si>
  <si>
    <t>0.384</t>
  </si>
  <si>
    <t>50.921</t>
  </si>
  <si>
    <t>0.506</t>
  </si>
  <si>
    <t>98.748</t>
  </si>
  <si>
    <t>App F-5 : 16J01 : 0102</t>
  </si>
  <si>
    <t>31:0002:000102</t>
  </si>
  <si>
    <t>31:0001:000015:0001:0010:00</t>
  </si>
  <si>
    <t>0.079</t>
  </si>
  <si>
    <t>1.679</t>
  </si>
  <si>
    <t>40.715</t>
  </si>
  <si>
    <t>7.768</t>
  </si>
  <si>
    <t>0.287</t>
  </si>
  <si>
    <t>0.507</t>
  </si>
  <si>
    <t>46.732</t>
  </si>
  <si>
    <t>0.517</t>
  </si>
  <si>
    <t>98.389</t>
  </si>
  <si>
    <t>App F-5 : 16J01 : 0103</t>
  </si>
  <si>
    <t>31:0002:000103</t>
  </si>
  <si>
    <t>31:0001:000015:0001:0011:00</t>
  </si>
  <si>
    <t>1.407</t>
  </si>
  <si>
    <t>37.893</t>
  </si>
  <si>
    <t>10.093</t>
  </si>
  <si>
    <t>0.349</t>
  </si>
  <si>
    <t>47.933</t>
  </si>
  <si>
    <t>0.435</t>
  </si>
  <si>
    <t>98.613</t>
  </si>
  <si>
    <t>App F-5 : 16J01 : 0104</t>
  </si>
  <si>
    <t>31:0002:000104</t>
  </si>
  <si>
    <t>31:0001:000015:0001:0012:00</t>
  </si>
  <si>
    <t>0.272</t>
  </si>
  <si>
    <t>41.728</t>
  </si>
  <si>
    <t>7.863</t>
  </si>
  <si>
    <t>47.123</t>
  </si>
  <si>
    <t>0.395</t>
  </si>
  <si>
    <t>0.092</t>
  </si>
  <si>
    <t>97.968</t>
  </si>
  <si>
    <t>App F-5 : 16J01 : 0105</t>
  </si>
  <si>
    <t>31:0002:000105</t>
  </si>
  <si>
    <t>31:0001:000015:0001:0013:00</t>
  </si>
  <si>
    <t>42.39</t>
  </si>
  <si>
    <t>7.465</t>
  </si>
  <si>
    <t>47.937</t>
  </si>
  <si>
    <t>0.433</t>
  </si>
  <si>
    <t>98.921</t>
  </si>
  <si>
    <t>App F-5 : 16J01 : 0106</t>
  </si>
  <si>
    <t>31:0002:000106</t>
  </si>
  <si>
    <t>31:0001:000015:0001:0014:00</t>
  </si>
  <si>
    <t>0.856</t>
  </si>
  <si>
    <t>45.069</t>
  </si>
  <si>
    <t>6.778</t>
  </si>
  <si>
    <t>0.317</t>
  </si>
  <si>
    <t>0.55</t>
  </si>
  <si>
    <t>45.3</t>
  </si>
  <si>
    <t>0.585</t>
  </si>
  <si>
    <t>99.497</t>
  </si>
  <si>
    <t>App F-5 : 16J01 : 0107</t>
  </si>
  <si>
    <t>31:0002:000107</t>
  </si>
  <si>
    <t>31:0001:000015:0001:0015:00</t>
  </si>
  <si>
    <t>2.369</t>
  </si>
  <si>
    <t>37.696</t>
  </si>
  <si>
    <t>9.233</t>
  </si>
  <si>
    <t>0.284</t>
  </si>
  <si>
    <t>0.489</t>
  </si>
  <si>
    <t>48.42</t>
  </si>
  <si>
    <t>0.503</t>
  </si>
  <si>
    <t>99.106</t>
  </si>
  <si>
    <t>App F-5 : 16J01 : 0108</t>
  </si>
  <si>
    <t>31:0002:000108</t>
  </si>
  <si>
    <t>31:0001:000015:0001:0016:00</t>
  </si>
  <si>
    <t>2.787</t>
  </si>
  <si>
    <t>34.709</t>
  </si>
  <si>
    <t>10.989</t>
  </si>
  <si>
    <t>49.82</t>
  </si>
  <si>
    <t>0.372</t>
  </si>
  <si>
    <t>99.501</t>
  </si>
  <si>
    <t>App F-5 : 16J01 : 0109</t>
  </si>
  <si>
    <t>31:0002:000109</t>
  </si>
  <si>
    <t>31:0001:000015:0001:0017:00</t>
  </si>
  <si>
    <t>1.246</t>
  </si>
  <si>
    <t>39.307</t>
  </si>
  <si>
    <t>8.208</t>
  </si>
  <si>
    <t>0.462</t>
  </si>
  <si>
    <t>47.525</t>
  </si>
  <si>
    <t>0.413</t>
  </si>
  <si>
    <t>97.586</t>
  </si>
  <si>
    <t>App F-5 : 16J01 : 0110</t>
  </si>
  <si>
    <t>31:0002:000110</t>
  </si>
  <si>
    <t>31:0001:000015:0001:0018:00</t>
  </si>
  <si>
    <t>1.287</t>
  </si>
  <si>
    <t>42.812</t>
  </si>
  <si>
    <t>7.221</t>
  </si>
  <si>
    <t>0.602</t>
  </si>
  <si>
    <t>46.567</t>
  </si>
  <si>
    <t>99.398</t>
  </si>
  <si>
    <t>App F-5 : 16J01 : 0111</t>
  </si>
  <si>
    <t>31:0002:000111</t>
  </si>
  <si>
    <t>31:0001:000015:0001:0019:00</t>
  </si>
  <si>
    <t>3.184</t>
  </si>
  <si>
    <t>34.112</t>
  </si>
  <si>
    <t>11.322</t>
  </si>
  <si>
    <t>49.149</t>
  </si>
  <si>
    <t>99.086</t>
  </si>
  <si>
    <t>App F-5 : 16J01 : 0112</t>
  </si>
  <si>
    <t>31:0002:000112</t>
  </si>
  <si>
    <t>31:0001:000015:0001:0020:00</t>
  </si>
  <si>
    <t>0.755</t>
  </si>
  <si>
    <t>40.572</t>
  </si>
  <si>
    <t>9.888</t>
  </si>
  <si>
    <t>0.277</t>
  </si>
  <si>
    <t>0.51</t>
  </si>
  <si>
    <t>44.592</t>
  </si>
  <si>
    <t>97.386</t>
  </si>
  <si>
    <t>App F-5 : 16J01 : 0113</t>
  </si>
  <si>
    <t>31:0002:000113</t>
  </si>
  <si>
    <t>31:0001:000015:0001:0021:00</t>
  </si>
  <si>
    <t>42.844</t>
  </si>
  <si>
    <t>7.022</t>
  </si>
  <si>
    <t>0.337</t>
  </si>
  <si>
    <t>0.596</t>
  </si>
  <si>
    <t>45.513</t>
  </si>
  <si>
    <t>0.528</t>
  </si>
  <si>
    <t>98.149</t>
  </si>
  <si>
    <t>App F-5 : 16J01 : 0114</t>
  </si>
  <si>
    <t>31:0002:000114</t>
  </si>
  <si>
    <t>31:0001:000015:0001:0022:00</t>
  </si>
  <si>
    <t>1.144</t>
  </si>
  <si>
    <t>40.847</t>
  </si>
  <si>
    <t>8.359</t>
  </si>
  <si>
    <t>0.497</t>
  </si>
  <si>
    <t>46.432</t>
  </si>
  <si>
    <t>0.545</t>
  </si>
  <si>
    <t>0.047</t>
  </si>
  <si>
    <t>98.211</t>
  </si>
  <si>
    <t>App F-5 : 16J01 : 0115</t>
  </si>
  <si>
    <t>31:0002:000115</t>
  </si>
  <si>
    <t>31:0001:000015:0001:0023:00</t>
  </si>
  <si>
    <t>0.128</t>
  </si>
  <si>
    <t>1.483</t>
  </si>
  <si>
    <t>40.984</t>
  </si>
  <si>
    <t>7.737</t>
  </si>
  <si>
    <t>0.354</t>
  </si>
  <si>
    <t>46.285</t>
  </si>
  <si>
    <t>97.829</t>
  </si>
  <si>
    <t>App F-5 : 16J01 : 0116</t>
  </si>
  <si>
    <t>31:0002:000116</t>
  </si>
  <si>
    <t>31:0001:000015:0001:0024:00</t>
  </si>
  <si>
    <t>0.143</t>
  </si>
  <si>
    <t>1.617</t>
  </si>
  <si>
    <t>41.41</t>
  </si>
  <si>
    <t>7.82</t>
  </si>
  <si>
    <t>0.307</t>
  </si>
  <si>
    <t>0.442</t>
  </si>
  <si>
    <t>46.525</t>
  </si>
  <si>
    <t>0.516</t>
  </si>
  <si>
    <t>98.817</t>
  </si>
  <si>
    <t>App F-5 : 16J01 : 0117</t>
  </si>
  <si>
    <t>31:0002:000117</t>
  </si>
  <si>
    <t>31:0001:000015:0001:0025:00</t>
  </si>
  <si>
    <t>1.381</t>
  </si>
  <si>
    <t>40.552</t>
  </si>
  <si>
    <t>7.987</t>
  </si>
  <si>
    <t>0.523</t>
  </si>
  <si>
    <t>0.1</t>
  </si>
  <si>
    <t>99.726</t>
  </si>
  <si>
    <t>App F-5 : 16J01 : 0118</t>
  </si>
  <si>
    <t>31:0002:000118</t>
  </si>
  <si>
    <t>31:0001:000015:0001:0026:00</t>
  </si>
  <si>
    <t>1.185</t>
  </si>
  <si>
    <t>43.049</t>
  </si>
  <si>
    <t>7.097</t>
  </si>
  <si>
    <t>99.008</t>
  </si>
  <si>
    <t>App F-5 : 16J01 : 0119</t>
  </si>
  <si>
    <t>31:0002:000119</t>
  </si>
  <si>
    <t>31:0001:000015:0001:0027:00</t>
  </si>
  <si>
    <t>1.705</t>
  </si>
  <si>
    <t>41.23</t>
  </si>
  <si>
    <t>7.885</t>
  </si>
  <si>
    <t>0.322</t>
  </si>
  <si>
    <t>0.434</t>
  </si>
  <si>
    <t>46.684</t>
  </si>
  <si>
    <t>0.448</t>
  </si>
  <si>
    <t>98.825</t>
  </si>
  <si>
    <t>App F-5 : 16J01 : 0120</t>
  </si>
  <si>
    <t>31:0002:000120</t>
  </si>
  <si>
    <t>31:0001:000015:0001:0028:00</t>
  </si>
  <si>
    <t>1.414</t>
  </si>
  <si>
    <t>40.122</t>
  </si>
  <si>
    <t>8.569</t>
  </si>
  <si>
    <t>0.407</t>
  </si>
  <si>
    <t>48.068</t>
  </si>
  <si>
    <t>99.561</t>
  </si>
  <si>
    <t>App F-5 : 16J01 : 0121</t>
  </si>
  <si>
    <t>31:0002:000121</t>
  </si>
  <si>
    <t>31:0001:000015:0001:0029:00</t>
  </si>
  <si>
    <t>0.358</t>
  </si>
  <si>
    <t>38.196</t>
  </si>
  <si>
    <t>10.408</t>
  </si>
  <si>
    <t>0.444</t>
  </si>
  <si>
    <t>48.282</t>
  </si>
  <si>
    <t>98.397</t>
  </si>
  <si>
    <t>App F-5 : 16J01 : 0122</t>
  </si>
  <si>
    <t>31:0002:000122</t>
  </si>
  <si>
    <t>31:0001:000015:0001:0036:00</t>
  </si>
  <si>
    <t>0.041</t>
  </si>
  <si>
    <t>40.716</t>
  </si>
  <si>
    <t>0.937</t>
  </si>
  <si>
    <t>0.562</t>
  </si>
  <si>
    <t>56.038</t>
  </si>
  <si>
    <t>98.728</t>
  </si>
  <si>
    <t>App F-5 : 16J01 : 0123</t>
  </si>
  <si>
    <t>31:0002:000123</t>
  </si>
  <si>
    <t>31:0001:000015:0001:0030:00</t>
  </si>
  <si>
    <t>1.734</t>
  </si>
  <si>
    <t>40.021</t>
  </si>
  <si>
    <t>8.133</t>
  </si>
  <si>
    <t>0.303</t>
  </si>
  <si>
    <t>0.452</t>
  </si>
  <si>
    <t>48.033</t>
  </si>
  <si>
    <t>0.429</t>
  </si>
  <si>
    <t>99.161</t>
  </si>
  <si>
    <t>App F-5 : 16J01 : 0124</t>
  </si>
  <si>
    <t>31:0002:000124</t>
  </si>
  <si>
    <t>31:0001:000015:0001:0031:00</t>
  </si>
  <si>
    <t>0.151</t>
  </si>
  <si>
    <t>2.544</t>
  </si>
  <si>
    <t>35.593</t>
  </si>
  <si>
    <t>10.536</t>
  </si>
  <si>
    <t>0.319</t>
  </si>
  <si>
    <t>48.354</t>
  </si>
  <si>
    <t>0.344</t>
  </si>
  <si>
    <t>98.156</t>
  </si>
  <si>
    <t>App F-5 : 16J01 : 0125</t>
  </si>
  <si>
    <t>31:0002:000125</t>
  </si>
  <si>
    <t>31:0001:000015:0001:0032:00</t>
  </si>
  <si>
    <t>0.219</t>
  </si>
  <si>
    <t>1.369</t>
  </si>
  <si>
    <t>33.557</t>
  </si>
  <si>
    <t>12.355</t>
  </si>
  <si>
    <t>0.386</t>
  </si>
  <si>
    <t>0.446</t>
  </si>
  <si>
    <t>49.611</t>
  </si>
  <si>
    <t>0.463</t>
  </si>
  <si>
    <t>98.565</t>
  </si>
  <si>
    <t>App F-5 : 16J01 : 0126</t>
  </si>
  <si>
    <t>31:0002:000126</t>
  </si>
  <si>
    <t>31:0001:000015:0001:0033:00</t>
  </si>
  <si>
    <t>0.098</t>
  </si>
  <si>
    <t>2.212</t>
  </si>
  <si>
    <t>37.857</t>
  </si>
  <si>
    <t>8.938</t>
  </si>
  <si>
    <t>0.464</t>
  </si>
  <si>
    <t>47.57</t>
  </si>
  <si>
    <t>0.52</t>
  </si>
  <si>
    <t>98.003</t>
  </si>
  <si>
    <t>App F-5 : 16J01 : 0127</t>
  </si>
  <si>
    <t>31:0002:000127</t>
  </si>
  <si>
    <t>31:0001:000015:0001:0040:00</t>
  </si>
  <si>
    <t>1.388</t>
  </si>
  <si>
    <t>40.672</t>
  </si>
  <si>
    <t>8.09</t>
  </si>
  <si>
    <t>47.363</t>
  </si>
  <si>
    <t>98.767</t>
  </si>
  <si>
    <t>App F-5 : 16J01 : 0128</t>
  </si>
  <si>
    <t>31:0002:000128</t>
  </si>
  <si>
    <t>31:0001:000015:0001:0041:00</t>
  </si>
  <si>
    <t>1.237</t>
  </si>
  <si>
    <t>41.027</t>
  </si>
  <si>
    <t>8.409</t>
  </si>
  <si>
    <t>0.487</t>
  </si>
  <si>
    <t>47.373</t>
  </si>
  <si>
    <t>99.382</t>
  </si>
  <si>
    <t>App F-5 : 16J01 : 0129</t>
  </si>
  <si>
    <t>31:0002:000129</t>
  </si>
  <si>
    <t>31:0001:000015:0001:0042:00</t>
  </si>
  <si>
    <t>29.236</t>
  </si>
  <si>
    <t>13.989</t>
  </si>
  <si>
    <t>52.705</t>
  </si>
  <si>
    <t>98.796</t>
  </si>
  <si>
    <t>App F-5 : 16J01 : 0130</t>
  </si>
  <si>
    <t>31:0002:000130</t>
  </si>
  <si>
    <t>31:0001:000015:0001:0043:00</t>
  </si>
  <si>
    <t>39.714</t>
  </si>
  <si>
    <t>8.856</t>
  </si>
  <si>
    <t>49.126</t>
  </si>
  <si>
    <t>0.447</t>
  </si>
  <si>
    <t>99.164</t>
  </si>
  <si>
    <t>App F-5 : 16J01 : 0131</t>
  </si>
  <si>
    <t>31:0002:000131</t>
  </si>
  <si>
    <t>31:0001:000015:0001:0044:00</t>
  </si>
  <si>
    <t>0.168</t>
  </si>
  <si>
    <t>1.446</t>
  </si>
  <si>
    <t>35.499</t>
  </si>
  <si>
    <t>11.622</t>
  </si>
  <si>
    <t>0.324</t>
  </si>
  <si>
    <t>0.401</t>
  </si>
  <si>
    <t>49.314</t>
  </si>
  <si>
    <t>0.509</t>
  </si>
  <si>
    <t>99.346</t>
  </si>
  <si>
    <t>App F-5 : 16J01 : 0132</t>
  </si>
  <si>
    <t>31:0002:000132</t>
  </si>
  <si>
    <t>31:0001:000015:0001:0045:00</t>
  </si>
  <si>
    <t>1.667</t>
  </si>
  <si>
    <t>41.564</t>
  </si>
  <si>
    <t>7.689</t>
  </si>
  <si>
    <t>0.3</t>
  </si>
  <si>
    <t>0.37</t>
  </si>
  <si>
    <t>46.454</t>
  </si>
  <si>
    <t>98.725</t>
  </si>
  <si>
    <t>App F-5 : 16J01 : 0133</t>
  </si>
  <si>
    <t>31:0002:000133</t>
  </si>
  <si>
    <t>31:0001:000015:0001:0046:00</t>
  </si>
  <si>
    <t>1.397</t>
  </si>
  <si>
    <t>40.764</t>
  </si>
  <si>
    <t>7.89</t>
  </si>
  <si>
    <t>0.351</t>
  </si>
  <si>
    <t>47.701</t>
  </si>
  <si>
    <t>0.46</t>
  </si>
  <si>
    <t>App F-5 : 16J01 : 0134</t>
  </si>
  <si>
    <t>31:0002:000134</t>
  </si>
  <si>
    <t>31:0001:000015:0001:0047:00</t>
  </si>
  <si>
    <t>1.859</t>
  </si>
  <si>
    <t>39.627</t>
  </si>
  <si>
    <t>7.972</t>
  </si>
  <si>
    <t>0.296</t>
  </si>
  <si>
    <t>0.4</t>
  </si>
  <si>
    <t>47.623</t>
  </si>
  <si>
    <t>98.201</t>
  </si>
  <si>
    <t>App F-5 : 16J01 : 0135</t>
  </si>
  <si>
    <t>31:0002:000135</t>
  </si>
  <si>
    <t>31:0001:000015:0001:0037:00</t>
  </si>
  <si>
    <t>3.873</t>
  </si>
  <si>
    <t>1.007</t>
  </si>
  <si>
    <t>64.158</t>
  </si>
  <si>
    <t>8.642</t>
  </si>
  <si>
    <t>0.952</t>
  </si>
  <si>
    <t>17.367</t>
  </si>
  <si>
    <t>0.576</t>
  </si>
  <si>
    <t>97.375</t>
  </si>
  <si>
    <t>App F-5 : 16J01 : 0136</t>
  </si>
  <si>
    <t>31:0002:000136</t>
  </si>
  <si>
    <t>31:0001:000015:0001:0059:00</t>
  </si>
  <si>
    <t>39.421</t>
  </si>
  <si>
    <t>1.084</t>
  </si>
  <si>
    <t>0.63</t>
  </si>
  <si>
    <t>55.534</t>
  </si>
  <si>
    <t>97.112</t>
  </si>
  <si>
    <t>App F-5 : 16J01 : 0137</t>
  </si>
  <si>
    <t>31:0002:000137</t>
  </si>
  <si>
    <t>31:0001:000015:0001:0048:00</t>
  </si>
  <si>
    <t>1.176</t>
  </si>
  <si>
    <t>43.369</t>
  </si>
  <si>
    <t>7.108</t>
  </si>
  <si>
    <t>0.543</t>
  </si>
  <si>
    <t>45.009</t>
  </si>
  <si>
    <t>0.584</t>
  </si>
  <si>
    <t>98.107</t>
  </si>
  <si>
    <t>App F-5 : 16J01 : 0138</t>
  </si>
  <si>
    <t>31:0002:000138</t>
  </si>
  <si>
    <t>31:0001:000015:0001:0049:00</t>
  </si>
  <si>
    <t>1.413</t>
  </si>
  <si>
    <t>37.256</t>
  </si>
  <si>
    <t>10.327</t>
  </si>
  <si>
    <t>0.302</t>
  </si>
  <si>
    <t>0.366</t>
  </si>
  <si>
    <t>48.105</t>
  </si>
  <si>
    <t>0.491</t>
  </si>
  <si>
    <t>98.304</t>
  </si>
  <si>
    <t>App F-5 : 16J01 : 0139</t>
  </si>
  <si>
    <t>31:0002:000139</t>
  </si>
  <si>
    <t>31:0001:000015:0001:0050:00</t>
  </si>
  <si>
    <t>1.448</t>
  </si>
  <si>
    <t>36.481</t>
  </si>
  <si>
    <t>11.015</t>
  </si>
  <si>
    <t>0.364</t>
  </si>
  <si>
    <t>47.668</t>
  </si>
  <si>
    <t>0.513</t>
  </si>
  <si>
    <t>97.999</t>
  </si>
  <si>
    <t>App F-5 : 16J01 : 0140</t>
  </si>
  <si>
    <t>31:0002:000140</t>
  </si>
  <si>
    <t>31:0001:000015:0001:0051:00</t>
  </si>
  <si>
    <t>0.126</t>
  </si>
  <si>
    <t>41.889</t>
  </si>
  <si>
    <t>7.687</t>
  </si>
  <si>
    <t>45.875</t>
  </si>
  <si>
    <t>98.416</t>
  </si>
  <si>
    <t>App F-5 : 16J01 : 0141</t>
  </si>
  <si>
    <t>31:0002:000141</t>
  </si>
  <si>
    <t>31:0001:000015:0001:0052:00</t>
  </si>
  <si>
    <t>1.959</t>
  </si>
  <si>
    <t>38.683</t>
  </si>
  <si>
    <t>8.75</t>
  </si>
  <si>
    <t>48.502</t>
  </si>
  <si>
    <t>0.428</t>
  </si>
  <si>
    <t>99.314</t>
  </si>
  <si>
    <t>App F-5 : 16J01 : 0142</t>
  </si>
  <si>
    <t>31:0002:000142</t>
  </si>
  <si>
    <t>31:0001:000015:0001:0053:00</t>
  </si>
  <si>
    <t>1.194</t>
  </si>
  <si>
    <t>41.703</t>
  </si>
  <si>
    <t>7.674</t>
  </si>
  <si>
    <t>0.537</t>
  </si>
  <si>
    <t>47.159</t>
  </si>
  <si>
    <t>0.566</t>
  </si>
  <si>
    <t>99.226</t>
  </si>
  <si>
    <t>App F-5 : 16J01 : 0143</t>
  </si>
  <si>
    <t>31:0002:000143</t>
  </si>
  <si>
    <t>31:0001:000015:0001:0054:00</t>
  </si>
  <si>
    <t>1.159</t>
  </si>
  <si>
    <t>43.897</t>
  </si>
  <si>
    <t>7.001</t>
  </si>
  <si>
    <t>45.201</t>
  </si>
  <si>
    <t>98.712</t>
  </si>
  <si>
    <t>App F-5 : 16J01 : 0144</t>
  </si>
  <si>
    <t>31:0002:000144</t>
  </si>
  <si>
    <t>31:0001:000015:0001:0055:00</t>
  </si>
  <si>
    <t>0.381</t>
  </si>
  <si>
    <t>0.11</t>
  </si>
  <si>
    <t>0.906</t>
  </si>
  <si>
    <t>28.986</t>
  </si>
  <si>
    <t>14.944</t>
  </si>
  <si>
    <t>53.022</t>
  </si>
  <si>
    <t>0.348</t>
  </si>
  <si>
    <t>99.264</t>
  </si>
  <si>
    <t>App F-5 : 16J01 : 0145</t>
  </si>
  <si>
    <t>31:0002:000145</t>
  </si>
  <si>
    <t>31:0001:000015:0001:0038:00</t>
  </si>
  <si>
    <t>5.961</t>
  </si>
  <si>
    <t>0.068</t>
  </si>
  <si>
    <t>5.02</t>
  </si>
  <si>
    <t>49.508</t>
  </si>
  <si>
    <t>14.745</t>
  </si>
  <si>
    <t>0.668</t>
  </si>
  <si>
    <t>22.016</t>
  </si>
  <si>
    <t>98.382</t>
  </si>
  <si>
    <t>App F-5 : 16J01 : 0146</t>
  </si>
  <si>
    <t>31:0002:000146</t>
  </si>
  <si>
    <t>31:0001:000015:0001:0034:00</t>
  </si>
  <si>
    <t>3.503</t>
  </si>
  <si>
    <t>38.519</t>
  </si>
  <si>
    <t>8.374</t>
  </si>
  <si>
    <t>0.311</t>
  </si>
  <si>
    <t>47.49</t>
  </si>
  <si>
    <t>99.046</t>
  </si>
  <si>
    <t>App F-5 : 16J01 : 0147</t>
  </si>
  <si>
    <t>31:0002:000147</t>
  </si>
  <si>
    <t>31:0001:000015:0001:0060:00</t>
  </si>
  <si>
    <t>0.445</t>
  </si>
  <si>
    <t>34.817</t>
  </si>
  <si>
    <t>11.397</t>
  </si>
  <si>
    <t>0.263</t>
  </si>
  <si>
    <t>51.576</t>
  </si>
  <si>
    <t>99.546</t>
  </si>
  <si>
    <t>App F-5 : 16J01 : 0148</t>
  </si>
  <si>
    <t>31:0002:000148</t>
  </si>
  <si>
    <t>31:0001:000015:0001:0061:00</t>
  </si>
  <si>
    <t>0.485</t>
  </si>
  <si>
    <t>33.397</t>
  </si>
  <si>
    <t>11.821</t>
  </si>
  <si>
    <t>52.824</t>
  </si>
  <si>
    <t>0.544</t>
  </si>
  <si>
    <t>99.931</t>
  </si>
  <si>
    <t>App F-5 : 16J01 : 0149</t>
  </si>
  <si>
    <t>31:0002:000149</t>
  </si>
  <si>
    <t>31:0001:000015:0001:0056:00</t>
  </si>
  <si>
    <t>1.169</t>
  </si>
  <si>
    <t>42.988</t>
  </si>
  <si>
    <t>7.294</t>
  </si>
  <si>
    <t>46.147</t>
  </si>
  <si>
    <t>0.534</t>
  </si>
  <si>
    <t>98.872</t>
  </si>
  <si>
    <t>App F-5 : 16J01 : 0150</t>
  </si>
  <si>
    <t>31:0002:000150</t>
  </si>
  <si>
    <t>31:0001:000015:0001:0057:00</t>
  </si>
  <si>
    <t>2.382</t>
  </si>
  <si>
    <t>39.124</t>
  </si>
  <si>
    <t>8.443</t>
  </si>
  <si>
    <t>0.38</t>
  </si>
  <si>
    <t>47.586</t>
  </si>
  <si>
    <t>0.408</t>
  </si>
  <si>
    <t>98.708</t>
  </si>
  <si>
    <t>App F-5 : 16J01 : 0151</t>
  </si>
  <si>
    <t>31:0002:000151</t>
  </si>
  <si>
    <t>31:0001:000015:0001:0058:00</t>
  </si>
  <si>
    <t>35.811</t>
  </si>
  <si>
    <t>11.684</t>
  </si>
  <si>
    <t>0.374</t>
  </si>
  <si>
    <t>49.099</t>
  </si>
  <si>
    <t>0.526</t>
  </si>
  <si>
    <t>99.383</t>
  </si>
  <si>
    <t>App F-5 : 30J01 : 0152</t>
  </si>
  <si>
    <t>31:0002:000152</t>
  </si>
  <si>
    <t>31:0001:000026:0001:0019:00</t>
  </si>
  <si>
    <t>0.909</t>
  </si>
  <si>
    <t>33.21</t>
  </si>
  <si>
    <t>11.645</t>
  </si>
  <si>
    <t>0.262</t>
  </si>
  <si>
    <t>0.183</t>
  </si>
  <si>
    <t>51.902</t>
  </si>
  <si>
    <t>99.098</t>
  </si>
  <si>
    <t>App F-5 : 30J01 : 0153</t>
  </si>
  <si>
    <t>31:0002:000153</t>
  </si>
  <si>
    <t>31:0001:000026:0001:0020:00</t>
  </si>
  <si>
    <t>0.998</t>
  </si>
  <si>
    <t>35.066</t>
  </si>
  <si>
    <t>10.798</t>
  </si>
  <si>
    <t>0.291</t>
  </si>
  <si>
    <t>51.089</t>
  </si>
  <si>
    <t>99.466</t>
  </si>
  <si>
    <t>App F-5 : 30J01 : 0154</t>
  </si>
  <si>
    <t>31:0002:000154</t>
  </si>
  <si>
    <t>31:0001:000026:0001:0021:00</t>
  </si>
  <si>
    <t>0.731</t>
  </si>
  <si>
    <t>0.961</t>
  </si>
  <si>
    <t>31.912</t>
  </si>
  <si>
    <t>12.8</t>
  </si>
  <si>
    <t>52.717</t>
  </si>
  <si>
    <t>100.033</t>
  </si>
  <si>
    <t>App F-5 : 30J01 : 0155</t>
  </si>
  <si>
    <t>31:0002:000155</t>
  </si>
  <si>
    <t>31:0001:000026:0001:0022:00</t>
  </si>
  <si>
    <t>0.733</t>
  </si>
  <si>
    <t>0.033</t>
  </si>
  <si>
    <t>0.948</t>
  </si>
  <si>
    <t>31.567</t>
  </si>
  <si>
    <t>12.655</t>
  </si>
  <si>
    <t>52.712</t>
  </si>
  <si>
    <t>99.508</t>
  </si>
  <si>
    <t>App F-5 : 30J03 : 0156</t>
  </si>
  <si>
    <t>31:0002:000156</t>
  </si>
  <si>
    <t>31:0001:000028:0001:0012:00</t>
  </si>
  <si>
    <t>4.66</t>
  </si>
  <si>
    <t>38.648</t>
  </si>
  <si>
    <t>8.802</t>
  </si>
  <si>
    <t>0.315</t>
  </si>
  <si>
    <t>0.453</t>
  </si>
  <si>
    <t>44.42</t>
  </si>
  <si>
    <t>97.936</t>
  </si>
  <si>
    <t>App F-5 : 30J03 : 0157</t>
  </si>
  <si>
    <t>31:0002:000157</t>
  </si>
  <si>
    <t>31:0001:000028:0001:0013:00</t>
  </si>
  <si>
    <t>0.748</t>
  </si>
  <si>
    <t>0.472</t>
  </si>
  <si>
    <t>30.151</t>
  </si>
  <si>
    <t>13.237</t>
  </si>
  <si>
    <t>0.184</t>
  </si>
  <si>
    <t>48.762</t>
  </si>
  <si>
    <t>94.374</t>
  </si>
  <si>
    <t>App F-5 : 30J03 : 0158</t>
  </si>
  <si>
    <t>31:0002:000158</t>
  </si>
  <si>
    <t>31:0001:000028:0001:0014:00</t>
  </si>
  <si>
    <t>35.666</t>
  </si>
  <si>
    <t>10.651</t>
  </si>
  <si>
    <t>0.309</t>
  </si>
  <si>
    <t>50.339</t>
  </si>
  <si>
    <t>0.133</t>
  </si>
  <si>
    <t>98.568</t>
  </si>
  <si>
    <t>App F-5 : 30J03 : 0159</t>
  </si>
  <si>
    <t>31:0002:000159</t>
  </si>
  <si>
    <t>31:0001:000028:0001:0015:00</t>
  </si>
  <si>
    <t>3.488</t>
  </si>
  <si>
    <t>41.285</t>
  </si>
  <si>
    <t>7.75</t>
  </si>
  <si>
    <t>43.315</t>
  </si>
  <si>
    <t>0.431</t>
  </si>
  <si>
    <t>97.414</t>
  </si>
  <si>
    <t>App F-5 : 30J03 : 0160</t>
  </si>
  <si>
    <t>31:0002:000160</t>
  </si>
  <si>
    <t>31:0001:000028:0001:0016:00</t>
  </si>
  <si>
    <t>0.323</t>
  </si>
  <si>
    <t>34.149</t>
  </si>
  <si>
    <t>11.72</t>
  </si>
  <si>
    <t>51.104</t>
  </si>
  <si>
    <t>98.574</t>
  </si>
  <si>
    <t>App F-5 : 30J03 : 0161</t>
  </si>
  <si>
    <t>31:0002:000161</t>
  </si>
  <si>
    <t>31:0001:000028:0001:0017:00</t>
  </si>
  <si>
    <t>0.336</t>
  </si>
  <si>
    <t>34.204</t>
  </si>
  <si>
    <t>11.455</t>
  </si>
  <si>
    <t>51.199</t>
  </si>
  <si>
    <t>0.535</t>
  </si>
  <si>
    <t>98.523</t>
  </si>
  <si>
    <t>App F-5 : 30J04 : 0162</t>
  </si>
  <si>
    <t>31:0002:000162</t>
  </si>
  <si>
    <t>31:0001:000029:0001:0012:00</t>
  </si>
  <si>
    <t>0.085</t>
  </si>
  <si>
    <t>5.607</t>
  </si>
  <si>
    <t>36.394</t>
  </si>
  <si>
    <t>9.498</t>
  </si>
  <si>
    <t>46.365</t>
  </si>
  <si>
    <t>App F-6 : 08A06 : 0163</t>
  </si>
  <si>
    <t>31:0002:000163</t>
  </si>
  <si>
    <t>31:0001:000002:0001:0012:00</t>
  </si>
  <si>
    <t>Appendix F-6</t>
  </si>
  <si>
    <t>27.742</t>
  </si>
  <si>
    <t>34.362</t>
  </si>
  <si>
    <t>0.312</t>
  </si>
  <si>
    <t>36.524</t>
  </si>
  <si>
    <t>98.985</t>
  </si>
  <si>
    <t>App F-6 : 08A09 : 0164</t>
  </si>
  <si>
    <t>31:0002:000164</t>
  </si>
  <si>
    <t>31:0001:000003:0001:0009:00</t>
  </si>
  <si>
    <t>26.402</t>
  </si>
  <si>
    <t>35.899</t>
  </si>
  <si>
    <t>37.089</t>
  </si>
  <si>
    <t>99.808</t>
  </si>
  <si>
    <t>App F-6 : 09A01 : 0165</t>
  </si>
  <si>
    <t>31:0002:000165</t>
  </si>
  <si>
    <t>31:0001:000005:0001:0008:00</t>
  </si>
  <si>
    <t>20.849</t>
  </si>
  <si>
    <t>40.179</t>
  </si>
  <si>
    <t>0.218</t>
  </si>
  <si>
    <t>37.86</t>
  </si>
  <si>
    <t>99.313</t>
  </si>
  <si>
    <t>App F-6 : 16J01 : 0166</t>
  </si>
  <si>
    <t>31:0002:000166</t>
  </si>
  <si>
    <t>31:0001:000015:0001:0035:00</t>
  </si>
  <si>
    <t>9.573</t>
  </si>
  <si>
    <t>48.898</t>
  </si>
  <si>
    <t>39.681</t>
  </si>
  <si>
    <t>98.818</t>
  </si>
  <si>
    <t>App F-6 : 30J01 : 0167</t>
  </si>
  <si>
    <t>31:0002:000167</t>
  </si>
  <si>
    <t>31:0001:000026:0001:0017:00</t>
  </si>
  <si>
    <t>11.883</t>
  </si>
  <si>
    <t>47.706</t>
  </si>
  <si>
    <t>0.025</t>
  </si>
  <si>
    <t>39.924</t>
  </si>
  <si>
    <t>100.309</t>
  </si>
  <si>
    <t>App F-6 : 30J01 : 0168</t>
  </si>
  <si>
    <t>31:0002:000168</t>
  </si>
  <si>
    <t>31:0001:000026:0001:0018:00</t>
  </si>
  <si>
    <t>9.383</t>
  </si>
  <si>
    <t>49.984</t>
  </si>
  <si>
    <t>40.082</t>
  </si>
  <si>
    <t>100.105</t>
  </si>
  <si>
    <t>App F-6 : 30J03 : 0169</t>
  </si>
  <si>
    <t>31:0002:000169</t>
  </si>
  <si>
    <t>31:0001:000028:0001:0018:00</t>
  </si>
  <si>
    <t>19.337</t>
  </si>
  <si>
    <t>41.474</t>
  </si>
  <si>
    <t>0.192</t>
  </si>
  <si>
    <t>38.587</t>
  </si>
  <si>
    <t>99.94</t>
  </si>
  <si>
    <t>App F-6 : 30J03 : 0170</t>
  </si>
  <si>
    <t>31:0002:000170</t>
  </si>
  <si>
    <t>31:0001:000028:0001:0019:00</t>
  </si>
  <si>
    <t>10.498</t>
  </si>
  <si>
    <t>48.708</t>
  </si>
  <si>
    <t>39.902</t>
  </si>
  <si>
    <t>99.716</t>
  </si>
  <si>
    <t>App F-6 : 30J03 : 0171</t>
  </si>
  <si>
    <t>31:0002:000171</t>
  </si>
  <si>
    <t>31:0001:000028:0001:0020:00</t>
  </si>
  <si>
    <t>16.805</t>
  </si>
  <si>
    <t>43.36</t>
  </si>
  <si>
    <t>0.176</t>
  </si>
  <si>
    <t>38.734</t>
  </si>
  <si>
    <t>99.212</t>
  </si>
  <si>
    <t>App F-7 : 07-RAYTT011 : 0172</t>
  </si>
  <si>
    <t>31:0002:000172</t>
  </si>
  <si>
    <t>31:0001:000035</t>
  </si>
  <si>
    <t>31:0001:000035:0001:0003:00</t>
  </si>
  <si>
    <t>Appendix F-7</t>
  </si>
  <si>
    <t>99.51</t>
  </si>
  <si>
    <t>100.373</t>
  </si>
  <si>
    <t>App F-7 : 07-RAYTT016 : 0173</t>
  </si>
  <si>
    <t>31:0002:000173</t>
  </si>
  <si>
    <t>31:0001:000040</t>
  </si>
  <si>
    <t>31:0001:000040:0001:0003:00</t>
  </si>
  <si>
    <t>16.949</t>
  </si>
  <si>
    <t>43.373</t>
  </si>
  <si>
    <t>0.19</t>
  </si>
  <si>
    <t>39.226</t>
  </si>
  <si>
    <t>100.071</t>
  </si>
  <si>
    <t>App F-7 : 07-RAYTT016 : 0174</t>
  </si>
  <si>
    <t>31:0002:000174</t>
  </si>
  <si>
    <t>31:0001:000040:0001:0004:00</t>
  </si>
  <si>
    <t>17.115</t>
  </si>
  <si>
    <t>43.368</t>
  </si>
  <si>
    <t>0.237</t>
  </si>
  <si>
    <t>38.611</t>
  </si>
  <si>
    <t>99.715</t>
  </si>
  <si>
    <t>App F-7 : 07-RAYTT016 : 0175</t>
  </si>
  <si>
    <t>31:0002:000175</t>
  </si>
  <si>
    <t>31:0001:000040:0001:0005:00</t>
  </si>
  <si>
    <t>17.719</t>
  </si>
  <si>
    <t>43.182</t>
  </si>
  <si>
    <t>38.815</t>
  </si>
  <si>
    <t>100.332</t>
  </si>
  <si>
    <t>App F-7 : 07-RAYTT096 : 0176</t>
  </si>
  <si>
    <t>31:0002:000176</t>
  </si>
  <si>
    <t>31:0001:000048</t>
  </si>
  <si>
    <t>31:0001:000048:0001:0003:00</t>
  </si>
  <si>
    <t>23.875</t>
  </si>
  <si>
    <t>38.188</t>
  </si>
  <si>
    <t>37.672</t>
  </si>
  <si>
    <t>100.165</t>
  </si>
  <si>
    <t>App F-7 : 07-RAYTT099 : 0177</t>
  </si>
  <si>
    <t>31:0002:000177</t>
  </si>
  <si>
    <t>31:0001:000051</t>
  </si>
  <si>
    <t>31:0001:000051:0001:0003:00</t>
  </si>
  <si>
    <t>13.344</t>
  </si>
  <si>
    <t>46.252</t>
  </si>
  <si>
    <t>0.477</t>
  </si>
  <si>
    <t>39.76</t>
  </si>
  <si>
    <t>100.1</t>
  </si>
  <si>
    <t>App F-7 : 07-RAYTT099 : 0178</t>
  </si>
  <si>
    <t>31:0002:000178</t>
  </si>
  <si>
    <t>31:0001:000051:0001:0004:00</t>
  </si>
  <si>
    <t>21.383</t>
  </si>
  <si>
    <t>40.038</t>
  </si>
  <si>
    <t>0.212</t>
  </si>
  <si>
    <t>38.372</t>
  </si>
  <si>
    <t>100.34</t>
  </si>
  <si>
    <t>App F-7 : 07-RAYTT099 : 0179</t>
  </si>
  <si>
    <t>31:0002:000179</t>
  </si>
  <si>
    <t>31:0001:000051:0001:0005:00</t>
  </si>
  <si>
    <t>13.173</t>
  </si>
  <si>
    <t>45.9</t>
  </si>
  <si>
    <t>0.13</t>
  </si>
  <si>
    <t>0.5</t>
  </si>
  <si>
    <t>39.465</t>
  </si>
  <si>
    <t>99.236</t>
  </si>
  <si>
    <t>App F-7 : 07-RAYTT100 : 0180</t>
  </si>
  <si>
    <t>31:0002:000180</t>
  </si>
  <si>
    <t>31:0001:000052</t>
  </si>
  <si>
    <t>31:0001:000052:0001:0003:00</t>
  </si>
  <si>
    <t>26.653</t>
  </si>
  <si>
    <t>35.966</t>
  </si>
  <si>
    <t>0.409</t>
  </si>
  <si>
    <t>0.193</t>
  </si>
  <si>
    <t>37.206</t>
  </si>
  <si>
    <t>100.465</t>
  </si>
  <si>
    <t>App F-7 : 07-RAYTT102 : 0181</t>
  </si>
  <si>
    <t>31:0002:000181</t>
  </si>
  <si>
    <t>31:0001:000054</t>
  </si>
  <si>
    <t>31:0001:000054:0001:0003:00</t>
  </si>
  <si>
    <t>20.865</t>
  </si>
  <si>
    <t>40.3</t>
  </si>
  <si>
    <t>38.746</t>
  </si>
  <si>
    <t>100.441</t>
  </si>
  <si>
    <t>Unpublished : 16A02 : 0182</t>
  </si>
  <si>
    <t>31:0002:000182</t>
  </si>
  <si>
    <t>31:0001:000013:0001:0005:00</t>
  </si>
  <si>
    <t>Unpublished</t>
  </si>
  <si>
    <t>Unpublished : 16J01 : 0183</t>
  </si>
  <si>
    <t>31:0002:000183</t>
  </si>
  <si>
    <t>31:0001:000015:0001:0003:00</t>
  </si>
  <si>
    <t>Unpublished : 30J04 : 0184</t>
  </si>
  <si>
    <t>31:0002:000184</t>
  </si>
  <si>
    <t>31:0001:000029:0001:0009:00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</si>
</sst>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5.77734375" customWidth="1"/>
    <col min="14" max="30" width="14.77734375" customWidth="1"/>
  </cols>
  <sheetData>
    <row r="1" spans="1:30" s="2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33" si="0">HYPERLINK("https://geochem.nrcan.gc.ca/cdogs/content/bdl/bdl310002_e.htm", "31:0002")</f>
        <v>31:0002</v>
      </c>
      <c r="D2" s="1" t="str">
        <f t="shared" ref="D2:D33" si="1">HYPERLINK("https://geochem.nrcan.gc.ca/cdogs/content/svy/svy310001_e.htm", "31:0001")</f>
        <v>31:0001</v>
      </c>
      <c r="E2" t="s">
        <v>32</v>
      </c>
      <c r="F2" t="s">
        <v>33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>HYPERLINK("https://geochem.nrcan.gc.ca/cdogs/content/kwd/kwd080043_e.htm", "Grain Mount: 0.25 – 0.50 mm")</f>
        <v>Grain Mount: 0.25 – 0.50 mm</v>
      </c>
      <c r="L2" t="s">
        <v>34</v>
      </c>
      <c r="M2" s="1" t="str">
        <f>HYPERLINK("https://geochem.nrcan.gc.ca/cdogs/content/kwd/kwd030115_e.htm", "Chr")</f>
        <v>Chr</v>
      </c>
      <c r="N2" t="s">
        <v>35</v>
      </c>
      <c r="O2" t="s">
        <v>36</v>
      </c>
      <c r="P2" t="s">
        <v>37</v>
      </c>
      <c r="Q2" t="s">
        <v>36</v>
      </c>
      <c r="R2" t="s">
        <v>38</v>
      </c>
      <c r="S2" t="s">
        <v>39</v>
      </c>
      <c r="T2" t="s">
        <v>36</v>
      </c>
      <c r="U2" t="s">
        <v>40</v>
      </c>
      <c r="V2" t="s">
        <v>41</v>
      </c>
      <c r="W2" t="s">
        <v>36</v>
      </c>
      <c r="X2" t="s">
        <v>37</v>
      </c>
      <c r="Y2" t="s">
        <v>36</v>
      </c>
      <c r="Z2" t="s">
        <v>37</v>
      </c>
      <c r="AA2" t="s">
        <v>42</v>
      </c>
      <c r="AB2" t="s">
        <v>43</v>
      </c>
      <c r="AC2" t="s">
        <v>44</v>
      </c>
      <c r="AD2" t="s">
        <v>45</v>
      </c>
    </row>
    <row r="3" spans="1:30" x14ac:dyDescent="0.3">
      <c r="A3" t="s">
        <v>46</v>
      </c>
      <c r="B3" t="s">
        <v>47</v>
      </c>
      <c r="C3" s="1" t="str">
        <f t="shared" si="0"/>
        <v>31:0002</v>
      </c>
      <c r="D3" s="1" t="str">
        <f t="shared" si="1"/>
        <v>31:0001</v>
      </c>
      <c r="E3" t="s">
        <v>48</v>
      </c>
      <c r="F3" t="s">
        <v>49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>HYPERLINK("https://geochem.nrcan.gc.ca/cdogs/content/kwd/kwd080043_e.htm", "Grain Mount: 0.25 – 0.50 mm")</f>
        <v>Grain Mount: 0.25 – 0.50 mm</v>
      </c>
      <c r="L3" t="s">
        <v>34</v>
      </c>
      <c r="M3" s="1" t="str">
        <f>HYPERLINK("https://geochem.nrcan.gc.ca/cdogs/content/kwd/kwd030115_e.htm", "Chr")</f>
        <v>Chr</v>
      </c>
      <c r="N3" t="s">
        <v>50</v>
      </c>
      <c r="O3" t="s">
        <v>36</v>
      </c>
      <c r="P3" t="s">
        <v>51</v>
      </c>
      <c r="Q3" t="s">
        <v>36</v>
      </c>
      <c r="R3" t="s">
        <v>52</v>
      </c>
      <c r="S3" t="s">
        <v>53</v>
      </c>
      <c r="T3" t="s">
        <v>36</v>
      </c>
      <c r="U3" t="s">
        <v>54</v>
      </c>
      <c r="V3" t="s">
        <v>55</v>
      </c>
      <c r="W3" t="s">
        <v>36</v>
      </c>
      <c r="X3" t="s">
        <v>56</v>
      </c>
      <c r="Y3" t="s">
        <v>36</v>
      </c>
      <c r="Z3" t="s">
        <v>37</v>
      </c>
      <c r="AA3" t="s">
        <v>57</v>
      </c>
      <c r="AB3" t="s">
        <v>58</v>
      </c>
      <c r="AC3" t="s">
        <v>59</v>
      </c>
      <c r="AD3" t="s">
        <v>60</v>
      </c>
    </row>
    <row r="4" spans="1:30" x14ac:dyDescent="0.3">
      <c r="A4" t="s">
        <v>61</v>
      </c>
      <c r="B4" t="s">
        <v>62</v>
      </c>
      <c r="C4" s="1" t="str">
        <f t="shared" si="0"/>
        <v>31:0002</v>
      </c>
      <c r="D4" s="1" t="str">
        <f t="shared" si="1"/>
        <v>31:0001</v>
      </c>
      <c r="E4" t="s">
        <v>48</v>
      </c>
      <c r="F4" t="s">
        <v>63</v>
      </c>
      <c r="H4">
        <v>68.1164342</v>
      </c>
      <c r="I4">
        <v>-90.614170900000005</v>
      </c>
      <c r="J4" s="1" t="str">
        <f>HYPERLINK("https://geochem.nrcan.gc.ca/cdogs/content/kwd/kwd020044_e.htm", "Till")</f>
        <v>Till</v>
      </c>
      <c r="K4" s="1" t="str">
        <f>HYPERLINK("https://geochem.nrcan.gc.ca/cdogs/content/kwd/kwd080043_e.htm", "Grain Mount: 0.25 – 0.50 mm")</f>
        <v>Grain Mount: 0.25 – 0.50 mm</v>
      </c>
      <c r="L4" t="s">
        <v>34</v>
      </c>
      <c r="M4" s="1" t="str">
        <f>HYPERLINK("https://geochem.nrcan.gc.ca/cdogs/content/kwd/kwd030115_e.htm", "Chr")</f>
        <v>Chr</v>
      </c>
      <c r="N4" t="s">
        <v>64</v>
      </c>
      <c r="O4" t="s">
        <v>36</v>
      </c>
      <c r="P4" t="s">
        <v>37</v>
      </c>
      <c r="Q4" t="s">
        <v>36</v>
      </c>
      <c r="R4" t="s">
        <v>65</v>
      </c>
      <c r="S4" t="s">
        <v>66</v>
      </c>
      <c r="T4" t="s">
        <v>36</v>
      </c>
      <c r="U4" t="s">
        <v>67</v>
      </c>
      <c r="V4" t="s">
        <v>68</v>
      </c>
      <c r="W4" t="s">
        <v>36</v>
      </c>
      <c r="X4" t="s">
        <v>37</v>
      </c>
      <c r="Y4" t="s">
        <v>36</v>
      </c>
      <c r="Z4" t="s">
        <v>37</v>
      </c>
      <c r="AA4" t="s">
        <v>69</v>
      </c>
      <c r="AB4" t="s">
        <v>70</v>
      </c>
      <c r="AC4" t="s">
        <v>71</v>
      </c>
      <c r="AD4" t="s">
        <v>72</v>
      </c>
    </row>
    <row r="5" spans="1:30" x14ac:dyDescent="0.3">
      <c r="A5" t="s">
        <v>73</v>
      </c>
      <c r="B5" t="s">
        <v>74</v>
      </c>
      <c r="C5" s="1" t="str">
        <f t="shared" si="0"/>
        <v>31:0002</v>
      </c>
      <c r="D5" s="1" t="str">
        <f t="shared" si="1"/>
        <v>31:0001</v>
      </c>
      <c r="E5" t="s">
        <v>75</v>
      </c>
      <c r="F5" t="s">
        <v>76</v>
      </c>
      <c r="H5">
        <v>68.093067700000006</v>
      </c>
      <c r="I5">
        <v>-90.510989300000006</v>
      </c>
      <c r="J5" s="1" t="str">
        <f>HYPERLINK("https://geochem.nrcan.gc.ca/cdogs/content/kwd/kwd020044_e.htm", "Till")</f>
        <v>Till</v>
      </c>
      <c r="K5" s="1" t="str">
        <f>HYPERLINK("https://geochem.nrcan.gc.ca/cdogs/content/kwd/kwd080043_e.htm", "Grain Mount: 0.25 – 0.50 mm")</f>
        <v>Grain Mount: 0.25 – 0.50 mm</v>
      </c>
      <c r="L5" t="s">
        <v>34</v>
      </c>
      <c r="M5" s="1" t="str">
        <f>HYPERLINK("https://geochem.nrcan.gc.ca/cdogs/content/kwd/kwd030115_e.htm", "Chr")</f>
        <v>Chr</v>
      </c>
      <c r="N5" t="s">
        <v>77</v>
      </c>
      <c r="O5" t="s">
        <v>36</v>
      </c>
      <c r="P5" t="s">
        <v>78</v>
      </c>
      <c r="Q5" t="s">
        <v>36</v>
      </c>
      <c r="R5" t="s">
        <v>79</v>
      </c>
      <c r="S5" t="s">
        <v>80</v>
      </c>
      <c r="T5" t="s">
        <v>36</v>
      </c>
      <c r="U5" t="s">
        <v>81</v>
      </c>
      <c r="V5" t="s">
        <v>82</v>
      </c>
      <c r="W5" t="s">
        <v>36</v>
      </c>
      <c r="X5" t="s">
        <v>83</v>
      </c>
      <c r="Y5" t="s">
        <v>36</v>
      </c>
      <c r="Z5" t="s">
        <v>37</v>
      </c>
      <c r="AA5" t="s">
        <v>84</v>
      </c>
      <c r="AB5" t="s">
        <v>85</v>
      </c>
      <c r="AC5" t="s">
        <v>86</v>
      </c>
      <c r="AD5" t="s">
        <v>87</v>
      </c>
    </row>
    <row r="6" spans="1:30" x14ac:dyDescent="0.3">
      <c r="A6" t="s">
        <v>88</v>
      </c>
      <c r="B6" t="s">
        <v>89</v>
      </c>
      <c r="C6" s="1" t="str">
        <f t="shared" si="0"/>
        <v>31:0002</v>
      </c>
      <c r="D6" s="1" t="str">
        <f t="shared" si="1"/>
        <v>31:0001</v>
      </c>
      <c r="E6" t="s">
        <v>90</v>
      </c>
      <c r="F6" t="s">
        <v>91</v>
      </c>
      <c r="H6">
        <v>68.847071600000007</v>
      </c>
      <c r="I6">
        <v>-90.920049899999995</v>
      </c>
      <c r="J6" s="1" t="str">
        <f>HYPERLINK("https://geochem.nrcan.gc.ca/cdogs/content/kwd/kwd020073_e.htm", "Esker")</f>
        <v>Esker</v>
      </c>
      <c r="K6" s="1" t="str">
        <f>HYPERLINK("https://geochem.nrcan.gc.ca/cdogs/content/kwd/kwd080044_e.htm", "Grain Mount: 0.50 – 1.00 mm")</f>
        <v>Grain Mount: 0.50 – 1.00 mm</v>
      </c>
      <c r="L6" t="s">
        <v>34</v>
      </c>
      <c r="M6" s="1" t="str">
        <f>HYPERLINK("https://geochem.nrcan.gc.ca/cdogs/content/kwd/kwd030115_e.htm", "Chr")</f>
        <v>Chr</v>
      </c>
      <c r="N6" t="s">
        <v>92</v>
      </c>
      <c r="O6" t="s">
        <v>36</v>
      </c>
      <c r="P6" t="s">
        <v>93</v>
      </c>
      <c r="Q6" t="s">
        <v>36</v>
      </c>
      <c r="R6" t="s">
        <v>94</v>
      </c>
      <c r="S6" t="s">
        <v>95</v>
      </c>
      <c r="T6" t="s">
        <v>36</v>
      </c>
      <c r="U6" t="s">
        <v>96</v>
      </c>
      <c r="V6" t="s">
        <v>97</v>
      </c>
      <c r="W6" t="s">
        <v>36</v>
      </c>
      <c r="X6" t="s">
        <v>37</v>
      </c>
      <c r="Y6" t="s">
        <v>36</v>
      </c>
      <c r="Z6" t="s">
        <v>37</v>
      </c>
      <c r="AA6" t="s">
        <v>98</v>
      </c>
      <c r="AB6" t="s">
        <v>99</v>
      </c>
      <c r="AC6" t="s">
        <v>37</v>
      </c>
      <c r="AD6" t="s">
        <v>100</v>
      </c>
    </row>
    <row r="7" spans="1:30" x14ac:dyDescent="0.3">
      <c r="A7" t="s">
        <v>101</v>
      </c>
      <c r="B7" t="s">
        <v>102</v>
      </c>
      <c r="C7" s="1" t="str">
        <f t="shared" si="0"/>
        <v>31:0002</v>
      </c>
      <c r="D7" s="1" t="str">
        <f t="shared" si="1"/>
        <v>31:0001</v>
      </c>
      <c r="E7" t="s">
        <v>90</v>
      </c>
      <c r="F7" t="s">
        <v>103</v>
      </c>
      <c r="H7">
        <v>68.847071600000007</v>
      </c>
      <c r="I7">
        <v>-90.920049899999995</v>
      </c>
      <c r="J7" s="1" t="str">
        <f>HYPERLINK("https://geochem.nrcan.gc.ca/cdogs/content/kwd/kwd020073_e.htm", "Esker")</f>
        <v>Esker</v>
      </c>
      <c r="K7" s="1" t="str">
        <f>HYPERLINK("https://geochem.nrcan.gc.ca/cdogs/content/kwd/kwd080043_e.htm", "Grain Mount: 0.25 – 0.50 mm")</f>
        <v>Grain Mount: 0.25 – 0.50 mm</v>
      </c>
      <c r="L7" t="s">
        <v>34</v>
      </c>
      <c r="M7" s="1" t="str">
        <f>HYPERLINK("https://geochem.nrcan.gc.ca/cdogs/content/kwd/kwd030678_e.htm", "Ghn")</f>
        <v>Ghn</v>
      </c>
      <c r="N7" t="s">
        <v>104</v>
      </c>
      <c r="O7" t="s">
        <v>36</v>
      </c>
      <c r="P7" t="s">
        <v>105</v>
      </c>
      <c r="Q7" t="s">
        <v>36</v>
      </c>
      <c r="R7" t="s">
        <v>106</v>
      </c>
      <c r="S7" t="s">
        <v>107</v>
      </c>
      <c r="T7" t="s">
        <v>36</v>
      </c>
      <c r="U7" t="s">
        <v>108</v>
      </c>
      <c r="V7" t="s">
        <v>109</v>
      </c>
      <c r="W7" t="s">
        <v>36</v>
      </c>
      <c r="X7" t="s">
        <v>110</v>
      </c>
      <c r="Y7" t="s">
        <v>36</v>
      </c>
      <c r="Z7" t="s">
        <v>37</v>
      </c>
      <c r="AA7" t="s">
        <v>37</v>
      </c>
      <c r="AB7" t="s">
        <v>111</v>
      </c>
      <c r="AC7" t="s">
        <v>112</v>
      </c>
      <c r="AD7" t="s">
        <v>113</v>
      </c>
    </row>
    <row r="8" spans="1:30" x14ac:dyDescent="0.3">
      <c r="A8" t="s">
        <v>114</v>
      </c>
      <c r="B8" t="s">
        <v>115</v>
      </c>
      <c r="C8" s="1" t="str">
        <f t="shared" si="0"/>
        <v>31:0002</v>
      </c>
      <c r="D8" s="1" t="str">
        <f t="shared" si="1"/>
        <v>31:0001</v>
      </c>
      <c r="E8" t="s">
        <v>116</v>
      </c>
      <c r="F8" t="s">
        <v>117</v>
      </c>
      <c r="H8">
        <v>68.133978900000002</v>
      </c>
      <c r="I8">
        <v>-89.785005900000002</v>
      </c>
      <c r="J8" s="1" t="str">
        <f>HYPERLINK("https://geochem.nrcan.gc.ca/cdogs/content/kwd/kwd020044_e.htm", "Till")</f>
        <v>Till</v>
      </c>
      <c r="K8" s="1" t="str">
        <f>HYPERLINK("https://geochem.nrcan.gc.ca/cdogs/content/kwd/kwd080044_e.htm", "Grain Mount: 0.50 – 1.00 mm")</f>
        <v>Grain Mount: 0.50 – 1.00 mm</v>
      </c>
      <c r="L8" t="s">
        <v>34</v>
      </c>
      <c r="M8" s="1" t="str">
        <f>HYPERLINK("https://geochem.nrcan.gc.ca/cdogs/content/kwd/kwd030115_e.htm", "Chr")</f>
        <v>Chr</v>
      </c>
      <c r="N8" t="s">
        <v>118</v>
      </c>
      <c r="O8" t="s">
        <v>36</v>
      </c>
      <c r="P8" t="s">
        <v>37</v>
      </c>
      <c r="Q8" t="s">
        <v>36</v>
      </c>
      <c r="R8" t="s">
        <v>119</v>
      </c>
      <c r="S8" t="s">
        <v>120</v>
      </c>
      <c r="T8" t="s">
        <v>36</v>
      </c>
      <c r="U8" t="s">
        <v>121</v>
      </c>
      <c r="V8" t="s">
        <v>122</v>
      </c>
      <c r="W8" t="s">
        <v>36</v>
      </c>
      <c r="X8" t="s">
        <v>123</v>
      </c>
      <c r="Y8" t="s">
        <v>36</v>
      </c>
      <c r="Z8" t="s">
        <v>37</v>
      </c>
      <c r="AA8" t="s">
        <v>124</v>
      </c>
      <c r="AB8" t="s">
        <v>125</v>
      </c>
      <c r="AC8" t="s">
        <v>126</v>
      </c>
      <c r="AD8" t="s">
        <v>127</v>
      </c>
    </row>
    <row r="9" spans="1:30" x14ac:dyDescent="0.3">
      <c r="A9" t="s">
        <v>128</v>
      </c>
      <c r="B9" t="s">
        <v>129</v>
      </c>
      <c r="C9" s="1" t="str">
        <f t="shared" si="0"/>
        <v>31:0002</v>
      </c>
      <c r="D9" s="1" t="str">
        <f t="shared" si="1"/>
        <v>31:0001</v>
      </c>
      <c r="E9" t="s">
        <v>116</v>
      </c>
      <c r="F9" t="s">
        <v>130</v>
      </c>
      <c r="H9">
        <v>68.133978900000002</v>
      </c>
      <c r="I9">
        <v>-89.785005900000002</v>
      </c>
      <c r="J9" s="1" t="str">
        <f>HYPERLINK("https://geochem.nrcan.gc.ca/cdogs/content/kwd/kwd020044_e.htm", "Till")</f>
        <v>Till</v>
      </c>
      <c r="K9" s="1" t="str">
        <f>HYPERLINK("https://geochem.nrcan.gc.ca/cdogs/content/kwd/kwd080044_e.htm", "Grain Mount: 0.50 – 1.00 mm")</f>
        <v>Grain Mount: 0.50 – 1.00 mm</v>
      </c>
      <c r="L9" t="s">
        <v>34</v>
      </c>
      <c r="M9" s="1" t="str">
        <f>HYPERLINK("https://geochem.nrcan.gc.ca/cdogs/content/kwd/kwd030115_e.htm", "Chr")</f>
        <v>Chr</v>
      </c>
      <c r="N9" t="s">
        <v>131</v>
      </c>
      <c r="O9" t="s">
        <v>36</v>
      </c>
      <c r="P9" t="s">
        <v>51</v>
      </c>
      <c r="Q9" t="s">
        <v>36</v>
      </c>
      <c r="R9" t="s">
        <v>132</v>
      </c>
      <c r="S9" t="s">
        <v>133</v>
      </c>
      <c r="T9" t="s">
        <v>36</v>
      </c>
      <c r="U9" t="s">
        <v>134</v>
      </c>
      <c r="V9" t="s">
        <v>135</v>
      </c>
      <c r="W9" t="s">
        <v>36</v>
      </c>
      <c r="X9" t="s">
        <v>136</v>
      </c>
      <c r="Y9" t="s">
        <v>36</v>
      </c>
      <c r="Z9" t="s">
        <v>37</v>
      </c>
      <c r="AA9" t="s">
        <v>137</v>
      </c>
      <c r="AB9" t="s">
        <v>138</v>
      </c>
      <c r="AC9" t="s">
        <v>139</v>
      </c>
      <c r="AD9" t="s">
        <v>140</v>
      </c>
    </row>
    <row r="10" spans="1:30" x14ac:dyDescent="0.3">
      <c r="A10" t="s">
        <v>141</v>
      </c>
      <c r="B10" t="s">
        <v>142</v>
      </c>
      <c r="C10" s="1" t="str">
        <f t="shared" si="0"/>
        <v>31:0002</v>
      </c>
      <c r="D10" s="1" t="str">
        <f t="shared" si="1"/>
        <v>31:0001</v>
      </c>
      <c r="E10" t="s">
        <v>116</v>
      </c>
      <c r="F10" t="s">
        <v>143</v>
      </c>
      <c r="H10">
        <v>68.133978900000002</v>
      </c>
      <c r="I10">
        <v>-89.785005900000002</v>
      </c>
      <c r="J10" s="1" t="str">
        <f>HYPERLINK("https://geochem.nrcan.gc.ca/cdogs/content/kwd/kwd020044_e.htm", "Till")</f>
        <v>Till</v>
      </c>
      <c r="K10" s="1" t="str">
        <f>HYPERLINK("https://geochem.nrcan.gc.ca/cdogs/content/kwd/kwd080043_e.htm", "Grain Mount: 0.25 – 0.50 mm")</f>
        <v>Grain Mount: 0.25 – 0.50 mm</v>
      </c>
      <c r="L10" t="s">
        <v>34</v>
      </c>
      <c r="M10" s="1" t="str">
        <f>HYPERLINK("https://geochem.nrcan.gc.ca/cdogs/content/kwd/kwd030115_e.htm", "Chr")</f>
        <v>Chr</v>
      </c>
      <c r="N10" t="s">
        <v>144</v>
      </c>
      <c r="O10" t="s">
        <v>36</v>
      </c>
      <c r="P10" t="s">
        <v>78</v>
      </c>
      <c r="Q10" t="s">
        <v>36</v>
      </c>
      <c r="R10" t="s">
        <v>145</v>
      </c>
      <c r="S10" t="s">
        <v>146</v>
      </c>
      <c r="T10" t="s">
        <v>36</v>
      </c>
      <c r="U10" t="s">
        <v>147</v>
      </c>
      <c r="V10" t="s">
        <v>148</v>
      </c>
      <c r="W10" t="s">
        <v>36</v>
      </c>
      <c r="X10" t="s">
        <v>37</v>
      </c>
      <c r="Y10" t="s">
        <v>36</v>
      </c>
      <c r="Z10" t="s">
        <v>37</v>
      </c>
      <c r="AA10" t="s">
        <v>149</v>
      </c>
      <c r="AB10" t="s">
        <v>150</v>
      </c>
      <c r="AC10" t="s">
        <v>151</v>
      </c>
      <c r="AD10" t="s">
        <v>152</v>
      </c>
    </row>
    <row r="11" spans="1:30" x14ac:dyDescent="0.3">
      <c r="A11" t="s">
        <v>153</v>
      </c>
      <c r="B11" t="s">
        <v>154</v>
      </c>
      <c r="C11" s="1" t="str">
        <f t="shared" si="0"/>
        <v>31:0002</v>
      </c>
      <c r="D11" s="1" t="str">
        <f t="shared" si="1"/>
        <v>31:0001</v>
      </c>
      <c r="E11" t="s">
        <v>155</v>
      </c>
      <c r="F11" t="s">
        <v>156</v>
      </c>
      <c r="H11">
        <v>68.176231900000005</v>
      </c>
      <c r="I11">
        <v>-89.499876799999996</v>
      </c>
      <c r="J11" s="1" t="str">
        <f>HYPERLINK("https://geochem.nrcan.gc.ca/cdogs/content/kwd/kwd020044_e.htm", "Till")</f>
        <v>Till</v>
      </c>
      <c r="K11" s="1" t="str">
        <f>HYPERLINK("https://geochem.nrcan.gc.ca/cdogs/content/kwd/kwd080043_e.htm", "Grain Mount: 0.25 – 0.50 mm")</f>
        <v>Grain Mount: 0.25 – 0.50 mm</v>
      </c>
      <c r="L11" t="s">
        <v>157</v>
      </c>
      <c r="M11" s="1" t="str">
        <f>HYPERLINK("https://geochem.nrcan.gc.ca/cdogs/content/kwd/kwd030543_e.htm", "Di")</f>
        <v>Di</v>
      </c>
      <c r="N11" t="s">
        <v>158</v>
      </c>
      <c r="O11" t="s">
        <v>159</v>
      </c>
      <c r="P11" t="s">
        <v>160</v>
      </c>
      <c r="Q11" t="s">
        <v>36</v>
      </c>
      <c r="R11" t="s">
        <v>161</v>
      </c>
      <c r="S11" t="s">
        <v>162</v>
      </c>
      <c r="T11" t="s">
        <v>111</v>
      </c>
      <c r="U11" t="s">
        <v>163</v>
      </c>
      <c r="V11" t="s">
        <v>164</v>
      </c>
      <c r="W11" t="s">
        <v>165</v>
      </c>
      <c r="X11" t="s">
        <v>36</v>
      </c>
      <c r="Y11" t="s">
        <v>166</v>
      </c>
      <c r="Z11" t="s">
        <v>167</v>
      </c>
      <c r="AA11" t="s">
        <v>168</v>
      </c>
      <c r="AB11" t="s">
        <v>36</v>
      </c>
      <c r="AC11" t="s">
        <v>36</v>
      </c>
      <c r="AD11" t="s">
        <v>169</v>
      </c>
    </row>
    <row r="12" spans="1:30" x14ac:dyDescent="0.3">
      <c r="A12" t="s">
        <v>170</v>
      </c>
      <c r="B12" t="s">
        <v>171</v>
      </c>
      <c r="C12" s="1" t="str">
        <f t="shared" si="0"/>
        <v>31:0002</v>
      </c>
      <c r="D12" s="1" t="str">
        <f t="shared" si="1"/>
        <v>31:0001</v>
      </c>
      <c r="E12" t="s">
        <v>155</v>
      </c>
      <c r="F12" t="s">
        <v>172</v>
      </c>
      <c r="H12">
        <v>68.176231900000005</v>
      </c>
      <c r="I12">
        <v>-89.499876799999996</v>
      </c>
      <c r="J12" s="1" t="str">
        <f>HYPERLINK("https://geochem.nrcan.gc.ca/cdogs/content/kwd/kwd020044_e.htm", "Till")</f>
        <v>Till</v>
      </c>
      <c r="K12" s="1" t="str">
        <f>HYPERLINK("https://geochem.nrcan.gc.ca/cdogs/content/kwd/kwd080043_e.htm", "Grain Mount: 0.25 – 0.50 mm")</f>
        <v>Grain Mount: 0.25 – 0.50 mm</v>
      </c>
      <c r="L12" t="s">
        <v>157</v>
      </c>
      <c r="M12" s="1" t="str">
        <f>HYPERLINK("https://geochem.nrcan.gc.ca/cdogs/content/kwd/kwd030543_e.htm", "Di")</f>
        <v>Di</v>
      </c>
      <c r="N12" t="s">
        <v>173</v>
      </c>
      <c r="O12" t="s">
        <v>37</v>
      </c>
      <c r="P12" t="s">
        <v>174</v>
      </c>
      <c r="Q12" t="s">
        <v>36</v>
      </c>
      <c r="R12" t="s">
        <v>175</v>
      </c>
      <c r="S12" t="s">
        <v>176</v>
      </c>
      <c r="T12" t="s">
        <v>37</v>
      </c>
      <c r="U12" t="s">
        <v>177</v>
      </c>
      <c r="V12" t="s">
        <v>178</v>
      </c>
      <c r="W12" t="s">
        <v>179</v>
      </c>
      <c r="X12" t="s">
        <v>36</v>
      </c>
      <c r="Y12" t="s">
        <v>180</v>
      </c>
      <c r="Z12" t="s">
        <v>181</v>
      </c>
      <c r="AA12" t="s">
        <v>182</v>
      </c>
      <c r="AB12" t="s">
        <v>36</v>
      </c>
      <c r="AC12" t="s">
        <v>36</v>
      </c>
      <c r="AD12" t="s">
        <v>183</v>
      </c>
    </row>
    <row r="13" spans="1:30" x14ac:dyDescent="0.3">
      <c r="A13" t="s">
        <v>184</v>
      </c>
      <c r="B13" t="s">
        <v>185</v>
      </c>
      <c r="C13" s="1" t="str">
        <f t="shared" si="0"/>
        <v>31:0002</v>
      </c>
      <c r="D13" s="1" t="str">
        <f t="shared" si="1"/>
        <v>31:0001</v>
      </c>
      <c r="E13" t="s">
        <v>186</v>
      </c>
      <c r="F13" t="s">
        <v>187</v>
      </c>
      <c r="H13">
        <v>68.537642399999996</v>
      </c>
      <c r="I13">
        <v>-92.092028600000006</v>
      </c>
      <c r="J13" s="1" t="str">
        <f t="shared" ref="J13:J21" si="2">HYPERLINK("https://geochem.nrcan.gc.ca/cdogs/content/kwd/kwd020073_e.htm", "Esker")</f>
        <v>Esker</v>
      </c>
      <c r="K13" s="1" t="str">
        <f>HYPERLINK("https://geochem.nrcan.gc.ca/cdogs/content/kwd/kwd080043_e.htm", "Grain Mount: 0.25 – 0.50 mm")</f>
        <v>Grain Mount: 0.25 – 0.50 mm</v>
      </c>
      <c r="L13" t="s">
        <v>157</v>
      </c>
      <c r="M13" s="1" t="str">
        <f>HYPERLINK("https://geochem.nrcan.gc.ca/cdogs/content/kwd/kwd030543_e.htm", "Di")</f>
        <v>Di</v>
      </c>
      <c r="N13" t="s">
        <v>188</v>
      </c>
      <c r="O13" t="s">
        <v>37</v>
      </c>
      <c r="P13" t="s">
        <v>189</v>
      </c>
      <c r="Q13" t="s">
        <v>36</v>
      </c>
      <c r="R13" t="s">
        <v>190</v>
      </c>
      <c r="S13" t="s">
        <v>191</v>
      </c>
      <c r="T13" t="s">
        <v>37</v>
      </c>
      <c r="U13" t="s">
        <v>192</v>
      </c>
      <c r="V13" t="s">
        <v>193</v>
      </c>
      <c r="W13" t="s">
        <v>194</v>
      </c>
      <c r="X13" t="s">
        <v>36</v>
      </c>
      <c r="Y13" t="s">
        <v>195</v>
      </c>
      <c r="Z13" t="s">
        <v>196</v>
      </c>
      <c r="AA13" t="s">
        <v>37</v>
      </c>
      <c r="AB13" t="s">
        <v>36</v>
      </c>
      <c r="AC13" t="s">
        <v>36</v>
      </c>
      <c r="AD13" t="s">
        <v>197</v>
      </c>
    </row>
    <row r="14" spans="1:30" x14ac:dyDescent="0.3">
      <c r="A14" t="s">
        <v>198</v>
      </c>
      <c r="B14" t="s">
        <v>199</v>
      </c>
      <c r="C14" s="1" t="str">
        <f t="shared" si="0"/>
        <v>31:0002</v>
      </c>
      <c r="D14" s="1" t="str">
        <f t="shared" si="1"/>
        <v>31:0001</v>
      </c>
      <c r="E14" t="s">
        <v>186</v>
      </c>
      <c r="F14" t="s">
        <v>200</v>
      </c>
      <c r="H14">
        <v>68.537642399999996</v>
      </c>
      <c r="I14">
        <v>-92.092028600000006</v>
      </c>
      <c r="J14" s="1" t="str">
        <f t="shared" si="2"/>
        <v>Esker</v>
      </c>
      <c r="K14" s="1" t="str">
        <f>HYPERLINK("https://geochem.nrcan.gc.ca/cdogs/content/kwd/kwd080044_e.htm", "Grain Mount: 0.50 – 1.00 mm")</f>
        <v>Grain Mount: 0.50 – 1.00 mm</v>
      </c>
      <c r="L14" t="s">
        <v>157</v>
      </c>
      <c r="M14" s="1" t="str">
        <f>HYPERLINK("https://geochem.nrcan.gc.ca/cdogs/content/kwd/kwd030543_e.htm", "Di")</f>
        <v>Di</v>
      </c>
      <c r="N14" t="s">
        <v>201</v>
      </c>
      <c r="O14" t="s">
        <v>37</v>
      </c>
      <c r="P14" t="s">
        <v>202</v>
      </c>
      <c r="Q14" t="s">
        <v>36</v>
      </c>
      <c r="R14" t="s">
        <v>203</v>
      </c>
      <c r="S14" t="s">
        <v>204</v>
      </c>
      <c r="T14" t="s">
        <v>78</v>
      </c>
      <c r="U14" t="s">
        <v>205</v>
      </c>
      <c r="V14" t="s">
        <v>206</v>
      </c>
      <c r="W14" t="s">
        <v>207</v>
      </c>
      <c r="X14" t="s">
        <v>36</v>
      </c>
      <c r="Y14" t="s">
        <v>208</v>
      </c>
      <c r="Z14" t="s">
        <v>209</v>
      </c>
      <c r="AA14" t="s">
        <v>210</v>
      </c>
      <c r="AB14" t="s">
        <v>36</v>
      </c>
      <c r="AC14" t="s">
        <v>36</v>
      </c>
      <c r="AD14" t="s">
        <v>211</v>
      </c>
    </row>
    <row r="15" spans="1:30" x14ac:dyDescent="0.3">
      <c r="A15" t="s">
        <v>212</v>
      </c>
      <c r="B15" t="s">
        <v>213</v>
      </c>
      <c r="C15" s="1" t="str">
        <f t="shared" si="0"/>
        <v>31:0002</v>
      </c>
      <c r="D15" s="1" t="str">
        <f t="shared" si="1"/>
        <v>31:0001</v>
      </c>
      <c r="E15" t="s">
        <v>214</v>
      </c>
      <c r="F15" t="s">
        <v>215</v>
      </c>
      <c r="H15">
        <v>68.694263500000005</v>
      </c>
      <c r="I15">
        <v>-91.864261099999993</v>
      </c>
      <c r="J15" s="1" t="str">
        <f t="shared" si="2"/>
        <v>Esker</v>
      </c>
      <c r="K15" s="1" t="str">
        <f t="shared" ref="K15:K38" si="3">HYPERLINK("https://geochem.nrcan.gc.ca/cdogs/content/kwd/kwd080043_e.htm", "Grain Mount: 0.25 – 0.50 mm")</f>
        <v>Grain Mount: 0.25 – 0.50 mm</v>
      </c>
      <c r="L15" t="s">
        <v>157</v>
      </c>
      <c r="M15" s="1" t="str">
        <f>HYPERLINK("https://geochem.nrcan.gc.ca/cdogs/content/kwd/kwd030543_e.htm", "Di")</f>
        <v>Di</v>
      </c>
      <c r="N15" t="s">
        <v>216</v>
      </c>
      <c r="O15" t="s">
        <v>217</v>
      </c>
      <c r="P15" t="s">
        <v>218</v>
      </c>
      <c r="Q15" t="s">
        <v>36</v>
      </c>
      <c r="R15" t="s">
        <v>219</v>
      </c>
      <c r="S15" t="s">
        <v>220</v>
      </c>
      <c r="T15" t="s">
        <v>37</v>
      </c>
      <c r="U15" t="s">
        <v>221</v>
      </c>
      <c r="V15" t="s">
        <v>222</v>
      </c>
      <c r="W15" t="s">
        <v>223</v>
      </c>
      <c r="X15" t="s">
        <v>36</v>
      </c>
      <c r="Y15" t="s">
        <v>224</v>
      </c>
      <c r="Z15" t="s">
        <v>225</v>
      </c>
      <c r="AA15" t="s">
        <v>226</v>
      </c>
      <c r="AB15" t="s">
        <v>36</v>
      </c>
      <c r="AC15" t="s">
        <v>36</v>
      </c>
      <c r="AD15" t="s">
        <v>227</v>
      </c>
    </row>
    <row r="16" spans="1:30" x14ac:dyDescent="0.3">
      <c r="A16" t="s">
        <v>228</v>
      </c>
      <c r="B16" t="s">
        <v>229</v>
      </c>
      <c r="C16" s="1" t="str">
        <f t="shared" si="0"/>
        <v>31:0002</v>
      </c>
      <c r="D16" s="1" t="str">
        <f t="shared" si="1"/>
        <v>31:0001</v>
      </c>
      <c r="E16" t="s">
        <v>214</v>
      </c>
      <c r="F16" t="s">
        <v>230</v>
      </c>
      <c r="H16">
        <v>68.694263500000005</v>
      </c>
      <c r="I16">
        <v>-91.864261099999993</v>
      </c>
      <c r="J16" s="1" t="str">
        <f t="shared" si="2"/>
        <v>Esker</v>
      </c>
      <c r="K16" s="1" t="str">
        <f t="shared" si="3"/>
        <v>Grain Mount: 0.25 – 0.50 mm</v>
      </c>
      <c r="L16" t="s">
        <v>157</v>
      </c>
      <c r="M16" s="1" t="str">
        <f>HYPERLINK("https://geochem.nrcan.gc.ca/cdogs/content/kwd/kwd030530_e.htm", "Cr_Di")</f>
        <v>Cr_Di</v>
      </c>
      <c r="N16" t="s">
        <v>231</v>
      </c>
      <c r="O16" t="s">
        <v>232</v>
      </c>
      <c r="P16" t="s">
        <v>233</v>
      </c>
      <c r="Q16" t="s">
        <v>36</v>
      </c>
      <c r="R16" t="s">
        <v>234</v>
      </c>
      <c r="S16" t="s">
        <v>235</v>
      </c>
      <c r="T16" t="s">
        <v>37</v>
      </c>
      <c r="U16" t="s">
        <v>236</v>
      </c>
      <c r="V16" t="s">
        <v>237</v>
      </c>
      <c r="W16" t="s">
        <v>238</v>
      </c>
      <c r="X16" t="s">
        <v>36</v>
      </c>
      <c r="Y16" t="s">
        <v>37</v>
      </c>
      <c r="Z16" t="s">
        <v>239</v>
      </c>
      <c r="AA16" t="s">
        <v>240</v>
      </c>
      <c r="AB16" t="s">
        <v>36</v>
      </c>
      <c r="AC16" t="s">
        <v>36</v>
      </c>
      <c r="AD16" t="s">
        <v>241</v>
      </c>
    </row>
    <row r="17" spans="1:30" x14ac:dyDescent="0.3">
      <c r="A17" t="s">
        <v>242</v>
      </c>
      <c r="B17" t="s">
        <v>243</v>
      </c>
      <c r="C17" s="1" t="str">
        <f t="shared" si="0"/>
        <v>31:0002</v>
      </c>
      <c r="D17" s="1" t="str">
        <f t="shared" si="1"/>
        <v>31:0001</v>
      </c>
      <c r="E17" t="s">
        <v>244</v>
      </c>
      <c r="F17" t="s">
        <v>245</v>
      </c>
      <c r="H17">
        <v>68.251619099999999</v>
      </c>
      <c r="I17">
        <v>-93.374411600000002</v>
      </c>
      <c r="J17" s="1" t="str">
        <f t="shared" si="2"/>
        <v>Esker</v>
      </c>
      <c r="K17" s="1" t="str">
        <f t="shared" si="3"/>
        <v>Grain Mount: 0.25 – 0.50 mm</v>
      </c>
      <c r="L17" t="s">
        <v>157</v>
      </c>
      <c r="M17" s="1" t="str">
        <f>HYPERLINK("https://geochem.nrcan.gc.ca/cdogs/content/kwd/kwd030543_e.htm", "Di")</f>
        <v>Di</v>
      </c>
      <c r="N17" t="s">
        <v>246</v>
      </c>
      <c r="O17" t="s">
        <v>159</v>
      </c>
      <c r="P17" t="s">
        <v>247</v>
      </c>
      <c r="Q17" t="s">
        <v>36</v>
      </c>
      <c r="R17" t="s">
        <v>248</v>
      </c>
      <c r="S17" t="s">
        <v>249</v>
      </c>
      <c r="T17" t="s">
        <v>37</v>
      </c>
      <c r="U17" t="s">
        <v>250</v>
      </c>
      <c r="V17" t="s">
        <v>251</v>
      </c>
      <c r="W17" t="s">
        <v>252</v>
      </c>
      <c r="X17" t="s">
        <v>36</v>
      </c>
      <c r="Y17" t="s">
        <v>253</v>
      </c>
      <c r="Z17" t="s">
        <v>254</v>
      </c>
      <c r="AA17" t="s">
        <v>255</v>
      </c>
      <c r="AB17" t="s">
        <v>36</v>
      </c>
      <c r="AC17" t="s">
        <v>36</v>
      </c>
      <c r="AD17" t="s">
        <v>256</v>
      </c>
    </row>
    <row r="18" spans="1:30" x14ac:dyDescent="0.3">
      <c r="A18" t="s">
        <v>257</v>
      </c>
      <c r="B18" t="s">
        <v>258</v>
      </c>
      <c r="C18" s="1" t="str">
        <f t="shared" si="0"/>
        <v>31:0002</v>
      </c>
      <c r="D18" s="1" t="str">
        <f t="shared" si="1"/>
        <v>31:0001</v>
      </c>
      <c r="E18" t="s">
        <v>259</v>
      </c>
      <c r="F18" t="s">
        <v>260</v>
      </c>
      <c r="H18">
        <v>68.276718599999995</v>
      </c>
      <c r="I18">
        <v>-91.149605399999999</v>
      </c>
      <c r="J18" s="1" t="str">
        <f t="shared" si="2"/>
        <v>Esker</v>
      </c>
      <c r="K18" s="1" t="str">
        <f t="shared" si="3"/>
        <v>Grain Mount: 0.25 – 0.50 mm</v>
      </c>
      <c r="L18" t="s">
        <v>157</v>
      </c>
      <c r="M18" s="1" t="str">
        <f>HYPERLINK("https://geochem.nrcan.gc.ca/cdogs/content/kwd/kwd030543_e.htm", "Di")</f>
        <v>Di</v>
      </c>
      <c r="N18" t="s">
        <v>261</v>
      </c>
      <c r="O18" t="s">
        <v>37</v>
      </c>
      <c r="P18" t="s">
        <v>262</v>
      </c>
      <c r="Q18" t="s">
        <v>36</v>
      </c>
      <c r="R18" t="s">
        <v>122</v>
      </c>
      <c r="S18" t="s">
        <v>263</v>
      </c>
      <c r="T18" t="s">
        <v>37</v>
      </c>
      <c r="U18" t="s">
        <v>264</v>
      </c>
      <c r="V18" t="s">
        <v>265</v>
      </c>
      <c r="W18" t="s">
        <v>266</v>
      </c>
      <c r="X18" t="s">
        <v>36</v>
      </c>
      <c r="Y18" t="s">
        <v>267</v>
      </c>
      <c r="Z18" t="s">
        <v>268</v>
      </c>
      <c r="AA18" t="s">
        <v>269</v>
      </c>
      <c r="AB18" t="s">
        <v>36</v>
      </c>
      <c r="AC18" t="s">
        <v>36</v>
      </c>
      <c r="AD18" t="s">
        <v>270</v>
      </c>
    </row>
    <row r="19" spans="1:30" x14ac:dyDescent="0.3">
      <c r="A19" t="s">
        <v>271</v>
      </c>
      <c r="B19" t="s">
        <v>272</v>
      </c>
      <c r="C19" s="1" t="str">
        <f t="shared" si="0"/>
        <v>31:0002</v>
      </c>
      <c r="D19" s="1" t="str">
        <f t="shared" si="1"/>
        <v>31:0001</v>
      </c>
      <c r="E19" t="s">
        <v>273</v>
      </c>
      <c r="F19" t="s">
        <v>274</v>
      </c>
      <c r="H19">
        <v>68.499080599999999</v>
      </c>
      <c r="I19">
        <v>-90.596174700000006</v>
      </c>
      <c r="J19" s="1" t="str">
        <f t="shared" si="2"/>
        <v>Esker</v>
      </c>
      <c r="K19" s="1" t="str">
        <f t="shared" si="3"/>
        <v>Grain Mount: 0.25 – 0.50 mm</v>
      </c>
      <c r="L19" t="s">
        <v>157</v>
      </c>
      <c r="M19" s="1" t="str">
        <f>HYPERLINK("https://geochem.nrcan.gc.ca/cdogs/content/kwd/kwd030543_e.htm", "Di")</f>
        <v>Di</v>
      </c>
      <c r="N19" t="s">
        <v>234</v>
      </c>
      <c r="O19" t="s">
        <v>275</v>
      </c>
      <c r="P19" t="s">
        <v>276</v>
      </c>
      <c r="Q19" t="s">
        <v>36</v>
      </c>
      <c r="R19" t="s">
        <v>277</v>
      </c>
      <c r="S19" t="s">
        <v>278</v>
      </c>
      <c r="T19" t="s">
        <v>93</v>
      </c>
      <c r="U19" t="s">
        <v>279</v>
      </c>
      <c r="V19" t="s">
        <v>280</v>
      </c>
      <c r="W19" t="s">
        <v>281</v>
      </c>
      <c r="X19" t="s">
        <v>36</v>
      </c>
      <c r="Y19" t="s">
        <v>280</v>
      </c>
      <c r="Z19" t="s">
        <v>282</v>
      </c>
      <c r="AA19" t="s">
        <v>283</v>
      </c>
      <c r="AB19" t="s">
        <v>36</v>
      </c>
      <c r="AC19" t="s">
        <v>36</v>
      </c>
      <c r="AD19" t="s">
        <v>284</v>
      </c>
    </row>
    <row r="20" spans="1:30" x14ac:dyDescent="0.3">
      <c r="A20" t="s">
        <v>285</v>
      </c>
      <c r="B20" t="s">
        <v>286</v>
      </c>
      <c r="C20" s="1" t="str">
        <f t="shared" si="0"/>
        <v>31:0002</v>
      </c>
      <c r="D20" s="1" t="str">
        <f t="shared" si="1"/>
        <v>31:0001</v>
      </c>
      <c r="E20" t="s">
        <v>273</v>
      </c>
      <c r="F20" t="s">
        <v>287</v>
      </c>
      <c r="H20">
        <v>68.499080599999999</v>
      </c>
      <c r="I20">
        <v>-90.596174700000006</v>
      </c>
      <c r="J20" s="1" t="str">
        <f t="shared" si="2"/>
        <v>Esker</v>
      </c>
      <c r="K20" s="1" t="str">
        <f t="shared" si="3"/>
        <v>Grain Mount: 0.25 – 0.50 mm</v>
      </c>
      <c r="L20" t="s">
        <v>157</v>
      </c>
      <c r="M20" s="1" t="str">
        <f>HYPERLINK("https://geochem.nrcan.gc.ca/cdogs/content/kwd/kwd030530_e.htm", "Cr_Di")</f>
        <v>Cr_Di</v>
      </c>
      <c r="N20" t="s">
        <v>288</v>
      </c>
      <c r="O20" t="s">
        <v>289</v>
      </c>
      <c r="P20" t="s">
        <v>290</v>
      </c>
      <c r="Q20" t="s">
        <v>36</v>
      </c>
      <c r="R20" t="s">
        <v>291</v>
      </c>
      <c r="S20" t="s">
        <v>292</v>
      </c>
      <c r="T20" t="s">
        <v>37</v>
      </c>
      <c r="U20" t="s">
        <v>293</v>
      </c>
      <c r="V20" t="s">
        <v>294</v>
      </c>
      <c r="W20" t="s">
        <v>238</v>
      </c>
      <c r="X20" t="s">
        <v>36</v>
      </c>
      <c r="Y20" t="s">
        <v>295</v>
      </c>
      <c r="Z20" t="s">
        <v>296</v>
      </c>
      <c r="AA20" t="s">
        <v>297</v>
      </c>
      <c r="AB20" t="s">
        <v>36</v>
      </c>
      <c r="AC20" t="s">
        <v>36</v>
      </c>
      <c r="AD20" t="s">
        <v>298</v>
      </c>
    </row>
    <row r="21" spans="1:30" x14ac:dyDescent="0.3">
      <c r="A21" t="s">
        <v>299</v>
      </c>
      <c r="B21" t="s">
        <v>300</v>
      </c>
      <c r="C21" s="1" t="str">
        <f t="shared" si="0"/>
        <v>31:0002</v>
      </c>
      <c r="D21" s="1" t="str">
        <f t="shared" si="1"/>
        <v>31:0001</v>
      </c>
      <c r="E21" t="s">
        <v>273</v>
      </c>
      <c r="F21" t="s">
        <v>301</v>
      </c>
      <c r="H21">
        <v>68.499080599999999</v>
      </c>
      <c r="I21">
        <v>-90.596174700000006</v>
      </c>
      <c r="J21" s="1" t="str">
        <f t="shared" si="2"/>
        <v>Esker</v>
      </c>
      <c r="K21" s="1" t="str">
        <f t="shared" si="3"/>
        <v>Grain Mount: 0.25 – 0.50 mm</v>
      </c>
      <c r="L21" t="s">
        <v>157</v>
      </c>
      <c r="M21" s="1" t="str">
        <f>HYPERLINK("https://geochem.nrcan.gc.ca/cdogs/content/kwd/kwd030543_e.htm", "Di")</f>
        <v>Di</v>
      </c>
      <c r="N21" t="s">
        <v>302</v>
      </c>
      <c r="O21" t="s">
        <v>303</v>
      </c>
      <c r="P21" t="s">
        <v>304</v>
      </c>
      <c r="Q21" t="s">
        <v>36</v>
      </c>
      <c r="R21" t="s">
        <v>305</v>
      </c>
      <c r="S21" t="s">
        <v>306</v>
      </c>
      <c r="T21" t="s">
        <v>307</v>
      </c>
      <c r="U21" t="s">
        <v>308</v>
      </c>
      <c r="V21" t="s">
        <v>309</v>
      </c>
      <c r="W21" t="s">
        <v>310</v>
      </c>
      <c r="X21" t="s">
        <v>36</v>
      </c>
      <c r="Y21" t="s">
        <v>311</v>
      </c>
      <c r="Z21" t="s">
        <v>312</v>
      </c>
      <c r="AA21" t="s">
        <v>93</v>
      </c>
      <c r="AB21" t="s">
        <v>36</v>
      </c>
      <c r="AC21" t="s">
        <v>36</v>
      </c>
      <c r="AD21" t="s">
        <v>313</v>
      </c>
    </row>
    <row r="22" spans="1:30" x14ac:dyDescent="0.3">
      <c r="A22" t="s">
        <v>314</v>
      </c>
      <c r="B22" t="s">
        <v>315</v>
      </c>
      <c r="C22" s="1" t="str">
        <f t="shared" si="0"/>
        <v>31:0002</v>
      </c>
      <c r="D22" s="1" t="str">
        <f t="shared" si="1"/>
        <v>31:0001</v>
      </c>
      <c r="E22" t="s">
        <v>316</v>
      </c>
      <c r="F22" t="s">
        <v>317</v>
      </c>
      <c r="H22">
        <v>68.333350800000005</v>
      </c>
      <c r="I22">
        <v>-89.793139100000005</v>
      </c>
      <c r="J22" s="1" t="str">
        <f t="shared" ref="J22:J36" si="4">HYPERLINK("https://geochem.nrcan.gc.ca/cdogs/content/kwd/kwd020044_e.htm", "Till")</f>
        <v>Till</v>
      </c>
      <c r="K22" s="1" t="str">
        <f t="shared" si="3"/>
        <v>Grain Mount: 0.25 – 0.50 mm</v>
      </c>
      <c r="L22" t="s">
        <v>157</v>
      </c>
      <c r="M22" s="1" t="str">
        <f>HYPERLINK("https://geochem.nrcan.gc.ca/cdogs/content/kwd/kwd030543_e.htm", "Di")</f>
        <v>Di</v>
      </c>
      <c r="N22" t="s">
        <v>318</v>
      </c>
      <c r="O22" t="s">
        <v>37</v>
      </c>
      <c r="P22" t="s">
        <v>319</v>
      </c>
      <c r="Q22" t="s">
        <v>36</v>
      </c>
      <c r="R22" t="s">
        <v>232</v>
      </c>
      <c r="S22" t="s">
        <v>320</v>
      </c>
      <c r="T22" t="s">
        <v>37</v>
      </c>
      <c r="U22" t="s">
        <v>321</v>
      </c>
      <c r="V22" t="s">
        <v>97</v>
      </c>
      <c r="W22" t="s">
        <v>251</v>
      </c>
      <c r="X22" t="s">
        <v>36</v>
      </c>
      <c r="Y22" t="s">
        <v>37</v>
      </c>
      <c r="Z22" t="s">
        <v>322</v>
      </c>
      <c r="AA22" t="s">
        <v>265</v>
      </c>
      <c r="AB22" t="s">
        <v>36</v>
      </c>
      <c r="AC22" t="s">
        <v>36</v>
      </c>
      <c r="AD22" t="s">
        <v>323</v>
      </c>
    </row>
    <row r="23" spans="1:30" x14ac:dyDescent="0.3">
      <c r="A23" t="s">
        <v>324</v>
      </c>
      <c r="B23" t="s">
        <v>325</v>
      </c>
      <c r="C23" s="1" t="str">
        <f t="shared" si="0"/>
        <v>31:0002</v>
      </c>
      <c r="D23" s="1" t="str">
        <f t="shared" si="1"/>
        <v>31:0001</v>
      </c>
      <c r="E23" t="s">
        <v>48</v>
      </c>
      <c r="F23" t="s">
        <v>326</v>
      </c>
      <c r="H23">
        <v>68.1164342</v>
      </c>
      <c r="I23">
        <v>-90.614170900000005</v>
      </c>
      <c r="J23" s="1" t="str">
        <f t="shared" si="4"/>
        <v>Till</v>
      </c>
      <c r="K23" s="1" t="str">
        <f t="shared" si="3"/>
        <v>Grain Mount: 0.25 – 0.50 mm</v>
      </c>
      <c r="L23" t="s">
        <v>327</v>
      </c>
      <c r="M23" s="1" t="str">
        <f>HYPERLINK("https://geochem.nrcan.gc.ca/cdogs/content/kwd/kwd030120_e.htm", "Ilm")</f>
        <v>Ilm</v>
      </c>
      <c r="N23" t="s">
        <v>37</v>
      </c>
      <c r="O23" t="s">
        <v>36</v>
      </c>
      <c r="P23" t="s">
        <v>37</v>
      </c>
      <c r="Q23" t="s">
        <v>36</v>
      </c>
      <c r="R23" t="s">
        <v>43</v>
      </c>
      <c r="S23" t="s">
        <v>328</v>
      </c>
      <c r="T23" t="s">
        <v>36</v>
      </c>
      <c r="U23" t="s">
        <v>329</v>
      </c>
      <c r="V23" t="s">
        <v>330</v>
      </c>
      <c r="W23" t="s">
        <v>36</v>
      </c>
      <c r="X23" t="s">
        <v>331</v>
      </c>
      <c r="Y23" t="s">
        <v>36</v>
      </c>
      <c r="Z23" t="s">
        <v>37</v>
      </c>
      <c r="AA23" t="s">
        <v>332</v>
      </c>
      <c r="AB23" t="s">
        <v>333</v>
      </c>
      <c r="AC23" t="s">
        <v>334</v>
      </c>
      <c r="AD23" t="s">
        <v>335</v>
      </c>
    </row>
    <row r="24" spans="1:30" x14ac:dyDescent="0.3">
      <c r="A24" t="s">
        <v>336</v>
      </c>
      <c r="B24" t="s">
        <v>337</v>
      </c>
      <c r="C24" s="1" t="str">
        <f t="shared" si="0"/>
        <v>31:0002</v>
      </c>
      <c r="D24" s="1" t="str">
        <f t="shared" si="1"/>
        <v>31:0001</v>
      </c>
      <c r="E24" t="s">
        <v>48</v>
      </c>
      <c r="F24" t="s">
        <v>338</v>
      </c>
      <c r="H24">
        <v>68.1164342</v>
      </c>
      <c r="I24">
        <v>-90.614170900000005</v>
      </c>
      <c r="J24" s="1" t="str">
        <f t="shared" si="4"/>
        <v>Till</v>
      </c>
      <c r="K24" s="1" t="str">
        <f t="shared" si="3"/>
        <v>Grain Mount: 0.25 – 0.50 mm</v>
      </c>
      <c r="L24" t="s">
        <v>327</v>
      </c>
      <c r="M24" s="1" t="str">
        <f>HYPERLINK("https://geochem.nrcan.gc.ca/cdogs/content/kwd/kwd030120_e.htm", "Ilm")</f>
        <v>Ilm</v>
      </c>
      <c r="N24" t="s">
        <v>37</v>
      </c>
      <c r="O24" t="s">
        <v>36</v>
      </c>
      <c r="P24" t="s">
        <v>78</v>
      </c>
      <c r="Q24" t="s">
        <v>36</v>
      </c>
      <c r="R24" t="s">
        <v>37</v>
      </c>
      <c r="S24" t="s">
        <v>339</v>
      </c>
      <c r="T24" t="s">
        <v>36</v>
      </c>
      <c r="U24" t="s">
        <v>37</v>
      </c>
      <c r="V24" t="s">
        <v>340</v>
      </c>
      <c r="W24" t="s">
        <v>36</v>
      </c>
      <c r="X24" t="s">
        <v>341</v>
      </c>
      <c r="Y24" t="s">
        <v>36</v>
      </c>
      <c r="Z24" t="s">
        <v>37</v>
      </c>
      <c r="AA24" t="s">
        <v>342</v>
      </c>
      <c r="AB24" t="s">
        <v>139</v>
      </c>
      <c r="AC24" t="s">
        <v>37</v>
      </c>
      <c r="AD24" t="s">
        <v>343</v>
      </c>
    </row>
    <row r="25" spans="1:30" x14ac:dyDescent="0.3">
      <c r="A25" t="s">
        <v>344</v>
      </c>
      <c r="B25" t="s">
        <v>345</v>
      </c>
      <c r="C25" s="1" t="str">
        <f t="shared" si="0"/>
        <v>31:0002</v>
      </c>
      <c r="D25" s="1" t="str">
        <f t="shared" si="1"/>
        <v>31:0001</v>
      </c>
      <c r="E25" t="s">
        <v>48</v>
      </c>
      <c r="F25" t="s">
        <v>346</v>
      </c>
      <c r="H25">
        <v>68.1164342</v>
      </c>
      <c r="I25">
        <v>-90.614170900000005</v>
      </c>
      <c r="J25" s="1" t="str">
        <f t="shared" si="4"/>
        <v>Till</v>
      </c>
      <c r="K25" s="1" t="str">
        <f t="shared" si="3"/>
        <v>Grain Mount: 0.25 – 0.50 mm</v>
      </c>
      <c r="L25" t="s">
        <v>327</v>
      </c>
      <c r="M25" s="1" t="str">
        <f>HYPERLINK("https://geochem.nrcan.gc.ca/cdogs/content/kwd/kwd030120_e.htm", "Ilm")</f>
        <v>Ilm</v>
      </c>
      <c r="N25" t="s">
        <v>37</v>
      </c>
      <c r="O25" t="s">
        <v>36</v>
      </c>
      <c r="P25" t="s">
        <v>347</v>
      </c>
      <c r="Q25" t="s">
        <v>36</v>
      </c>
      <c r="R25" t="s">
        <v>37</v>
      </c>
      <c r="S25" t="s">
        <v>348</v>
      </c>
      <c r="T25" t="s">
        <v>36</v>
      </c>
      <c r="U25" t="s">
        <v>37</v>
      </c>
      <c r="V25" t="s">
        <v>349</v>
      </c>
      <c r="W25" t="s">
        <v>36</v>
      </c>
      <c r="X25" t="s">
        <v>350</v>
      </c>
      <c r="Y25" t="s">
        <v>36</v>
      </c>
      <c r="Z25" t="s">
        <v>37</v>
      </c>
      <c r="AA25" t="s">
        <v>351</v>
      </c>
      <c r="AB25" t="s">
        <v>352</v>
      </c>
      <c r="AC25" t="s">
        <v>353</v>
      </c>
      <c r="AD25" t="s">
        <v>354</v>
      </c>
    </row>
    <row r="26" spans="1:30" x14ac:dyDescent="0.3">
      <c r="A26" t="s">
        <v>355</v>
      </c>
      <c r="B26" t="s">
        <v>356</v>
      </c>
      <c r="C26" s="1" t="str">
        <f t="shared" si="0"/>
        <v>31:0002</v>
      </c>
      <c r="D26" s="1" t="str">
        <f t="shared" si="1"/>
        <v>31:0001</v>
      </c>
      <c r="E26" t="s">
        <v>48</v>
      </c>
      <c r="F26" t="s">
        <v>357</v>
      </c>
      <c r="H26">
        <v>68.1164342</v>
      </c>
      <c r="I26">
        <v>-90.614170900000005</v>
      </c>
      <c r="J26" s="1" t="str">
        <f t="shared" si="4"/>
        <v>Till</v>
      </c>
      <c r="K26" s="1" t="str">
        <f t="shared" si="3"/>
        <v>Grain Mount: 0.25 – 0.50 mm</v>
      </c>
      <c r="L26" t="s">
        <v>327</v>
      </c>
      <c r="M26" s="1" t="str">
        <f>HYPERLINK("https://geochem.nrcan.gc.ca/cdogs/content/kwd/kwd030523_e.htm", "Prp")</f>
        <v>Prp</v>
      </c>
      <c r="N26" t="s">
        <v>358</v>
      </c>
      <c r="O26" t="s">
        <v>37</v>
      </c>
      <c r="P26" t="s">
        <v>359</v>
      </c>
      <c r="Q26" t="s">
        <v>36</v>
      </c>
      <c r="R26" t="s">
        <v>360</v>
      </c>
      <c r="S26" t="s">
        <v>361</v>
      </c>
      <c r="T26" t="s">
        <v>105</v>
      </c>
      <c r="U26" t="s">
        <v>362</v>
      </c>
      <c r="V26" t="s">
        <v>363</v>
      </c>
      <c r="W26" t="s">
        <v>364</v>
      </c>
      <c r="X26" t="s">
        <v>36</v>
      </c>
      <c r="Y26" t="s">
        <v>365</v>
      </c>
      <c r="Z26" t="s">
        <v>366</v>
      </c>
      <c r="AA26" t="s">
        <v>99</v>
      </c>
      <c r="AB26" t="s">
        <v>36</v>
      </c>
      <c r="AC26" t="s">
        <v>36</v>
      </c>
      <c r="AD26" t="s">
        <v>367</v>
      </c>
    </row>
    <row r="27" spans="1:30" x14ac:dyDescent="0.3">
      <c r="A27" t="s">
        <v>368</v>
      </c>
      <c r="B27" t="s">
        <v>369</v>
      </c>
      <c r="C27" s="1" t="str">
        <f t="shared" si="0"/>
        <v>31:0002</v>
      </c>
      <c r="D27" s="1" t="str">
        <f t="shared" si="1"/>
        <v>31:0001</v>
      </c>
      <c r="E27" t="s">
        <v>48</v>
      </c>
      <c r="F27" t="s">
        <v>370</v>
      </c>
      <c r="H27">
        <v>68.1164342</v>
      </c>
      <c r="I27">
        <v>-90.614170900000005</v>
      </c>
      <c r="J27" s="1" t="str">
        <f t="shared" si="4"/>
        <v>Till</v>
      </c>
      <c r="K27" s="1" t="str">
        <f t="shared" si="3"/>
        <v>Grain Mount: 0.25 – 0.50 mm</v>
      </c>
      <c r="L27" t="s">
        <v>327</v>
      </c>
      <c r="M27" s="1" t="str">
        <f t="shared" ref="M27:M34" si="5">HYPERLINK("https://geochem.nrcan.gc.ca/cdogs/content/kwd/kwd030120_e.htm", "Ilm")</f>
        <v>Ilm</v>
      </c>
      <c r="N27" t="s">
        <v>37</v>
      </c>
      <c r="O27" t="s">
        <v>36</v>
      </c>
      <c r="P27" t="s">
        <v>37</v>
      </c>
      <c r="Q27" t="s">
        <v>36</v>
      </c>
      <c r="R27" t="s">
        <v>190</v>
      </c>
      <c r="S27" t="s">
        <v>371</v>
      </c>
      <c r="T27" t="s">
        <v>36</v>
      </c>
      <c r="U27" t="s">
        <v>37</v>
      </c>
      <c r="V27" t="s">
        <v>372</v>
      </c>
      <c r="W27" t="s">
        <v>36</v>
      </c>
      <c r="X27" t="s">
        <v>373</v>
      </c>
      <c r="Y27" t="s">
        <v>36</v>
      </c>
      <c r="Z27" t="s">
        <v>37</v>
      </c>
      <c r="AA27" t="s">
        <v>374</v>
      </c>
      <c r="AB27" t="s">
        <v>318</v>
      </c>
      <c r="AC27" t="s">
        <v>37</v>
      </c>
      <c r="AD27" t="s">
        <v>375</v>
      </c>
    </row>
    <row r="28" spans="1:30" x14ac:dyDescent="0.3">
      <c r="A28" t="s">
        <v>376</v>
      </c>
      <c r="B28" t="s">
        <v>377</v>
      </c>
      <c r="C28" s="1" t="str">
        <f t="shared" si="0"/>
        <v>31:0002</v>
      </c>
      <c r="D28" s="1" t="str">
        <f t="shared" si="1"/>
        <v>31:0001</v>
      </c>
      <c r="E28" t="s">
        <v>48</v>
      </c>
      <c r="F28" t="s">
        <v>378</v>
      </c>
      <c r="H28">
        <v>68.1164342</v>
      </c>
      <c r="I28">
        <v>-90.614170900000005</v>
      </c>
      <c r="J28" s="1" t="str">
        <f t="shared" si="4"/>
        <v>Till</v>
      </c>
      <c r="K28" s="1" t="str">
        <f t="shared" si="3"/>
        <v>Grain Mount: 0.25 – 0.50 mm</v>
      </c>
      <c r="L28" t="s">
        <v>327</v>
      </c>
      <c r="M28" s="1" t="str">
        <f t="shared" si="5"/>
        <v>Ilm</v>
      </c>
      <c r="N28" t="s">
        <v>37</v>
      </c>
      <c r="O28" t="s">
        <v>36</v>
      </c>
      <c r="P28" t="s">
        <v>37</v>
      </c>
      <c r="Q28" t="s">
        <v>36</v>
      </c>
      <c r="R28" t="s">
        <v>240</v>
      </c>
      <c r="S28" t="s">
        <v>379</v>
      </c>
      <c r="T28" t="s">
        <v>36</v>
      </c>
      <c r="U28" t="s">
        <v>37</v>
      </c>
      <c r="V28" t="s">
        <v>380</v>
      </c>
      <c r="W28" t="s">
        <v>36</v>
      </c>
      <c r="X28" t="s">
        <v>381</v>
      </c>
      <c r="Y28" t="s">
        <v>36</v>
      </c>
      <c r="Z28" t="s">
        <v>37</v>
      </c>
      <c r="AA28" t="s">
        <v>382</v>
      </c>
      <c r="AB28" t="s">
        <v>148</v>
      </c>
      <c r="AC28" t="s">
        <v>353</v>
      </c>
      <c r="AD28" t="s">
        <v>383</v>
      </c>
    </row>
    <row r="29" spans="1:30" x14ac:dyDescent="0.3">
      <c r="A29" t="s">
        <v>384</v>
      </c>
      <c r="B29" t="s">
        <v>385</v>
      </c>
      <c r="C29" s="1" t="str">
        <f t="shared" si="0"/>
        <v>31:0002</v>
      </c>
      <c r="D29" s="1" t="str">
        <f t="shared" si="1"/>
        <v>31:0001</v>
      </c>
      <c r="E29" t="s">
        <v>386</v>
      </c>
      <c r="F29" t="s">
        <v>387</v>
      </c>
      <c r="H29">
        <v>68.100604399999995</v>
      </c>
      <c r="I29">
        <v>-90.530562200000006</v>
      </c>
      <c r="J29" s="1" t="str">
        <f t="shared" si="4"/>
        <v>Till</v>
      </c>
      <c r="K29" s="1" t="str">
        <f t="shared" si="3"/>
        <v>Grain Mount: 0.25 – 0.50 mm</v>
      </c>
      <c r="L29" t="s">
        <v>327</v>
      </c>
      <c r="M29" s="1" t="str">
        <f t="shared" si="5"/>
        <v>Ilm</v>
      </c>
      <c r="N29" t="s">
        <v>37</v>
      </c>
      <c r="O29" t="s">
        <v>36</v>
      </c>
      <c r="P29" t="s">
        <v>111</v>
      </c>
      <c r="Q29" t="s">
        <v>36</v>
      </c>
      <c r="R29" t="s">
        <v>37</v>
      </c>
      <c r="S29" t="s">
        <v>388</v>
      </c>
      <c r="T29" t="s">
        <v>36</v>
      </c>
      <c r="U29" t="s">
        <v>37</v>
      </c>
      <c r="V29" t="s">
        <v>389</v>
      </c>
      <c r="W29" t="s">
        <v>36</v>
      </c>
      <c r="X29" t="s">
        <v>390</v>
      </c>
      <c r="Y29" t="s">
        <v>36</v>
      </c>
      <c r="Z29" t="s">
        <v>37</v>
      </c>
      <c r="AA29" t="s">
        <v>391</v>
      </c>
      <c r="AB29" t="s">
        <v>392</v>
      </c>
      <c r="AC29" t="s">
        <v>390</v>
      </c>
      <c r="AD29" t="s">
        <v>393</v>
      </c>
    </row>
    <row r="30" spans="1:30" x14ac:dyDescent="0.3">
      <c r="A30" t="s">
        <v>394</v>
      </c>
      <c r="B30" t="s">
        <v>395</v>
      </c>
      <c r="C30" s="1" t="str">
        <f t="shared" si="0"/>
        <v>31:0002</v>
      </c>
      <c r="D30" s="1" t="str">
        <f t="shared" si="1"/>
        <v>31:0001</v>
      </c>
      <c r="E30" t="s">
        <v>386</v>
      </c>
      <c r="F30" t="s">
        <v>396</v>
      </c>
      <c r="H30">
        <v>68.100604399999995</v>
      </c>
      <c r="I30">
        <v>-90.530562200000006</v>
      </c>
      <c r="J30" s="1" t="str">
        <f t="shared" si="4"/>
        <v>Till</v>
      </c>
      <c r="K30" s="1" t="str">
        <f t="shared" si="3"/>
        <v>Grain Mount: 0.25 – 0.50 mm</v>
      </c>
      <c r="L30" t="s">
        <v>327</v>
      </c>
      <c r="M30" s="1" t="str">
        <f t="shared" si="5"/>
        <v>Ilm</v>
      </c>
      <c r="N30" t="s">
        <v>37</v>
      </c>
      <c r="O30" t="s">
        <v>36</v>
      </c>
      <c r="P30" t="s">
        <v>195</v>
      </c>
      <c r="Q30" t="s">
        <v>36</v>
      </c>
      <c r="R30" t="s">
        <v>397</v>
      </c>
      <c r="S30" t="s">
        <v>398</v>
      </c>
      <c r="T30" t="s">
        <v>36</v>
      </c>
      <c r="U30" t="s">
        <v>37</v>
      </c>
      <c r="V30" t="s">
        <v>399</v>
      </c>
      <c r="W30" t="s">
        <v>36</v>
      </c>
      <c r="X30" t="s">
        <v>166</v>
      </c>
      <c r="Y30" t="s">
        <v>36</v>
      </c>
      <c r="Z30" t="s">
        <v>37</v>
      </c>
      <c r="AA30" t="s">
        <v>400</v>
      </c>
      <c r="AB30" t="s">
        <v>401</v>
      </c>
      <c r="AC30" t="s">
        <v>37</v>
      </c>
      <c r="AD30" t="s">
        <v>402</v>
      </c>
    </row>
    <row r="31" spans="1:30" x14ac:dyDescent="0.3">
      <c r="A31" t="s">
        <v>403</v>
      </c>
      <c r="B31" t="s">
        <v>404</v>
      </c>
      <c r="C31" s="1" t="str">
        <f t="shared" si="0"/>
        <v>31:0002</v>
      </c>
      <c r="D31" s="1" t="str">
        <f t="shared" si="1"/>
        <v>31:0001</v>
      </c>
      <c r="E31" t="s">
        <v>386</v>
      </c>
      <c r="F31" t="s">
        <v>405</v>
      </c>
      <c r="H31">
        <v>68.100604399999995</v>
      </c>
      <c r="I31">
        <v>-90.530562200000006</v>
      </c>
      <c r="J31" s="1" t="str">
        <f t="shared" si="4"/>
        <v>Till</v>
      </c>
      <c r="K31" s="1" t="str">
        <f t="shared" si="3"/>
        <v>Grain Mount: 0.25 – 0.50 mm</v>
      </c>
      <c r="L31" t="s">
        <v>327</v>
      </c>
      <c r="M31" s="1" t="str">
        <f t="shared" si="5"/>
        <v>Ilm</v>
      </c>
      <c r="N31" t="s">
        <v>37</v>
      </c>
      <c r="O31" t="s">
        <v>36</v>
      </c>
      <c r="P31" t="s">
        <v>105</v>
      </c>
      <c r="Q31" t="s">
        <v>36</v>
      </c>
      <c r="R31" t="s">
        <v>111</v>
      </c>
      <c r="S31" t="s">
        <v>406</v>
      </c>
      <c r="T31" t="s">
        <v>36</v>
      </c>
      <c r="U31" t="s">
        <v>37</v>
      </c>
      <c r="V31" t="s">
        <v>407</v>
      </c>
      <c r="W31" t="s">
        <v>36</v>
      </c>
      <c r="X31" t="s">
        <v>408</v>
      </c>
      <c r="Y31" t="s">
        <v>36</v>
      </c>
      <c r="Z31" t="s">
        <v>37</v>
      </c>
      <c r="AA31" t="s">
        <v>409</v>
      </c>
      <c r="AB31" t="s">
        <v>410</v>
      </c>
      <c r="AC31" t="s">
        <v>137</v>
      </c>
      <c r="AD31" t="s">
        <v>411</v>
      </c>
    </row>
    <row r="32" spans="1:30" x14ac:dyDescent="0.3">
      <c r="A32" t="s">
        <v>412</v>
      </c>
      <c r="B32" t="s">
        <v>413</v>
      </c>
      <c r="C32" s="1" t="str">
        <f t="shared" si="0"/>
        <v>31:0002</v>
      </c>
      <c r="D32" s="1" t="str">
        <f t="shared" si="1"/>
        <v>31:0001</v>
      </c>
      <c r="E32" t="s">
        <v>386</v>
      </c>
      <c r="F32" t="s">
        <v>414</v>
      </c>
      <c r="H32">
        <v>68.100604399999995</v>
      </c>
      <c r="I32">
        <v>-90.530562200000006</v>
      </c>
      <c r="J32" s="1" t="str">
        <f t="shared" si="4"/>
        <v>Till</v>
      </c>
      <c r="K32" s="1" t="str">
        <f t="shared" si="3"/>
        <v>Grain Mount: 0.25 – 0.50 mm</v>
      </c>
      <c r="L32" t="s">
        <v>327</v>
      </c>
      <c r="M32" s="1" t="str">
        <f t="shared" si="5"/>
        <v>Ilm</v>
      </c>
      <c r="N32" t="s">
        <v>37</v>
      </c>
      <c r="O32" t="s">
        <v>36</v>
      </c>
      <c r="P32" t="s">
        <v>111</v>
      </c>
      <c r="Q32" t="s">
        <v>36</v>
      </c>
      <c r="R32" t="s">
        <v>415</v>
      </c>
      <c r="S32" t="s">
        <v>416</v>
      </c>
      <c r="T32" t="s">
        <v>36</v>
      </c>
      <c r="U32" t="s">
        <v>417</v>
      </c>
      <c r="V32" t="s">
        <v>418</v>
      </c>
      <c r="W32" t="s">
        <v>36</v>
      </c>
      <c r="X32" t="s">
        <v>419</v>
      </c>
      <c r="Y32" t="s">
        <v>36</v>
      </c>
      <c r="Z32" t="s">
        <v>37</v>
      </c>
      <c r="AA32" t="s">
        <v>420</v>
      </c>
      <c r="AB32" t="s">
        <v>421</v>
      </c>
      <c r="AC32" t="s">
        <v>422</v>
      </c>
      <c r="AD32" t="s">
        <v>423</v>
      </c>
    </row>
    <row r="33" spans="1:30" x14ac:dyDescent="0.3">
      <c r="A33" t="s">
        <v>424</v>
      </c>
      <c r="B33" t="s">
        <v>425</v>
      </c>
      <c r="C33" s="1" t="str">
        <f t="shared" si="0"/>
        <v>31:0002</v>
      </c>
      <c r="D33" s="1" t="str">
        <f t="shared" si="1"/>
        <v>31:0001</v>
      </c>
      <c r="E33" t="s">
        <v>386</v>
      </c>
      <c r="F33" t="s">
        <v>426</v>
      </c>
      <c r="H33">
        <v>68.100604399999995</v>
      </c>
      <c r="I33">
        <v>-90.530562200000006</v>
      </c>
      <c r="J33" s="1" t="str">
        <f t="shared" si="4"/>
        <v>Till</v>
      </c>
      <c r="K33" s="1" t="str">
        <f t="shared" si="3"/>
        <v>Grain Mount: 0.25 – 0.50 mm</v>
      </c>
      <c r="L33" t="s">
        <v>327</v>
      </c>
      <c r="M33" s="1" t="str">
        <f t="shared" si="5"/>
        <v>Ilm</v>
      </c>
      <c r="N33" t="s">
        <v>37</v>
      </c>
      <c r="O33" t="s">
        <v>36</v>
      </c>
      <c r="P33" t="s">
        <v>37</v>
      </c>
      <c r="Q33" t="s">
        <v>36</v>
      </c>
      <c r="R33" t="s">
        <v>37</v>
      </c>
      <c r="S33" t="s">
        <v>427</v>
      </c>
      <c r="T33" t="s">
        <v>36</v>
      </c>
      <c r="U33" t="s">
        <v>37</v>
      </c>
      <c r="V33" t="s">
        <v>148</v>
      </c>
      <c r="W33" t="s">
        <v>36</v>
      </c>
      <c r="X33" t="s">
        <v>428</v>
      </c>
      <c r="Y33" t="s">
        <v>36</v>
      </c>
      <c r="Z33" t="s">
        <v>37</v>
      </c>
      <c r="AA33" t="s">
        <v>429</v>
      </c>
      <c r="AB33" t="s">
        <v>139</v>
      </c>
      <c r="AC33" t="s">
        <v>37</v>
      </c>
      <c r="AD33" t="s">
        <v>430</v>
      </c>
    </row>
    <row r="34" spans="1:30" x14ac:dyDescent="0.3">
      <c r="A34" t="s">
        <v>431</v>
      </c>
      <c r="B34" t="s">
        <v>432</v>
      </c>
      <c r="C34" s="1" t="str">
        <f t="shared" ref="C34:C65" si="6">HYPERLINK("https://geochem.nrcan.gc.ca/cdogs/content/bdl/bdl310002_e.htm", "31:0002")</f>
        <v>31:0002</v>
      </c>
      <c r="D34" s="1" t="str">
        <f t="shared" ref="D34:D65" si="7">HYPERLINK("https://geochem.nrcan.gc.ca/cdogs/content/svy/svy310001_e.htm", "31:0001")</f>
        <v>31:0001</v>
      </c>
      <c r="E34" t="s">
        <v>386</v>
      </c>
      <c r="F34" t="s">
        <v>433</v>
      </c>
      <c r="H34">
        <v>68.100604399999995</v>
      </c>
      <c r="I34">
        <v>-90.530562200000006</v>
      </c>
      <c r="J34" s="1" t="str">
        <f t="shared" si="4"/>
        <v>Till</v>
      </c>
      <c r="K34" s="1" t="str">
        <f t="shared" si="3"/>
        <v>Grain Mount: 0.25 – 0.50 mm</v>
      </c>
      <c r="L34" t="s">
        <v>327</v>
      </c>
      <c r="M34" s="1" t="str">
        <f t="shared" si="5"/>
        <v>Ilm</v>
      </c>
      <c r="N34" t="s">
        <v>37</v>
      </c>
      <c r="O34" t="s">
        <v>36</v>
      </c>
      <c r="P34" t="s">
        <v>78</v>
      </c>
      <c r="Q34" t="s">
        <v>36</v>
      </c>
      <c r="R34" t="s">
        <v>434</v>
      </c>
      <c r="S34" t="s">
        <v>435</v>
      </c>
      <c r="T34" t="s">
        <v>36</v>
      </c>
      <c r="U34" t="s">
        <v>37</v>
      </c>
      <c r="V34" t="s">
        <v>436</v>
      </c>
      <c r="W34" t="s">
        <v>36</v>
      </c>
      <c r="X34" t="s">
        <v>237</v>
      </c>
      <c r="Y34" t="s">
        <v>36</v>
      </c>
      <c r="Z34" t="s">
        <v>37</v>
      </c>
      <c r="AA34" t="s">
        <v>437</v>
      </c>
      <c r="AB34" t="s">
        <v>438</v>
      </c>
      <c r="AC34" t="s">
        <v>439</v>
      </c>
      <c r="AD34" t="s">
        <v>440</v>
      </c>
    </row>
    <row r="35" spans="1:30" x14ac:dyDescent="0.3">
      <c r="A35" t="s">
        <v>441</v>
      </c>
      <c r="B35" t="s">
        <v>442</v>
      </c>
      <c r="C35" s="1" t="str">
        <f t="shared" si="6"/>
        <v>31:0002</v>
      </c>
      <c r="D35" s="1" t="str">
        <f t="shared" si="7"/>
        <v>31:0001</v>
      </c>
      <c r="E35" t="s">
        <v>155</v>
      </c>
      <c r="F35" t="s">
        <v>443</v>
      </c>
      <c r="H35">
        <v>68.176231900000005</v>
      </c>
      <c r="I35">
        <v>-89.499876799999996</v>
      </c>
      <c r="J35" s="1" t="str">
        <f t="shared" si="4"/>
        <v>Till</v>
      </c>
      <c r="K35" s="1" t="str">
        <f t="shared" si="3"/>
        <v>Grain Mount: 0.25 – 0.50 mm</v>
      </c>
      <c r="L35" t="s">
        <v>327</v>
      </c>
      <c r="M35" s="1" t="str">
        <f>HYPERLINK("https://geochem.nrcan.gc.ca/cdogs/content/kwd/kwd030523_e.htm", "Prp")</f>
        <v>Prp</v>
      </c>
      <c r="N35" t="s">
        <v>444</v>
      </c>
      <c r="O35" t="s">
        <v>445</v>
      </c>
      <c r="P35" t="s">
        <v>446</v>
      </c>
      <c r="Q35" t="s">
        <v>36</v>
      </c>
      <c r="R35" t="s">
        <v>447</v>
      </c>
      <c r="S35" t="s">
        <v>448</v>
      </c>
      <c r="T35" t="s">
        <v>111</v>
      </c>
      <c r="U35" t="s">
        <v>449</v>
      </c>
      <c r="V35" t="s">
        <v>408</v>
      </c>
      <c r="W35" t="s">
        <v>450</v>
      </c>
      <c r="X35" t="s">
        <v>36</v>
      </c>
      <c r="Y35" t="s">
        <v>37</v>
      </c>
      <c r="Z35" t="s">
        <v>451</v>
      </c>
      <c r="AA35" t="s">
        <v>452</v>
      </c>
      <c r="AB35" t="s">
        <v>36</v>
      </c>
      <c r="AC35" t="s">
        <v>36</v>
      </c>
      <c r="AD35" t="s">
        <v>453</v>
      </c>
    </row>
    <row r="36" spans="1:30" x14ac:dyDescent="0.3">
      <c r="A36" t="s">
        <v>454</v>
      </c>
      <c r="B36" t="s">
        <v>455</v>
      </c>
      <c r="C36" s="1" t="str">
        <f t="shared" si="6"/>
        <v>31:0002</v>
      </c>
      <c r="D36" s="1" t="str">
        <f t="shared" si="7"/>
        <v>31:0001</v>
      </c>
      <c r="E36" t="s">
        <v>155</v>
      </c>
      <c r="F36" t="s">
        <v>456</v>
      </c>
      <c r="H36">
        <v>68.176231900000005</v>
      </c>
      <c r="I36">
        <v>-89.499876799999996</v>
      </c>
      <c r="J36" s="1" t="str">
        <f t="shared" si="4"/>
        <v>Till</v>
      </c>
      <c r="K36" s="1" t="str">
        <f t="shared" si="3"/>
        <v>Grain Mount: 0.25 – 0.50 mm</v>
      </c>
      <c r="L36" t="s">
        <v>327</v>
      </c>
      <c r="M36" s="1" t="str">
        <f t="shared" ref="M36:M61" si="8">HYPERLINK("https://geochem.nrcan.gc.ca/cdogs/content/kwd/kwd030120_e.htm", "Ilm")</f>
        <v>Ilm</v>
      </c>
      <c r="N36" t="s">
        <v>37</v>
      </c>
      <c r="O36" t="s">
        <v>36</v>
      </c>
      <c r="P36" t="s">
        <v>37</v>
      </c>
      <c r="Q36" t="s">
        <v>36</v>
      </c>
      <c r="R36" t="s">
        <v>457</v>
      </c>
      <c r="S36" t="s">
        <v>458</v>
      </c>
      <c r="T36" t="s">
        <v>36</v>
      </c>
      <c r="U36" t="s">
        <v>37</v>
      </c>
      <c r="V36" t="s">
        <v>459</v>
      </c>
      <c r="W36" t="s">
        <v>36</v>
      </c>
      <c r="X36" t="s">
        <v>460</v>
      </c>
      <c r="Y36" t="s">
        <v>36</v>
      </c>
      <c r="Z36" t="s">
        <v>37</v>
      </c>
      <c r="AA36" t="s">
        <v>461</v>
      </c>
      <c r="AB36" t="s">
        <v>462</v>
      </c>
      <c r="AC36" t="s">
        <v>445</v>
      </c>
      <c r="AD36" t="s">
        <v>463</v>
      </c>
    </row>
    <row r="37" spans="1:30" x14ac:dyDescent="0.3">
      <c r="A37" t="s">
        <v>464</v>
      </c>
      <c r="B37" t="s">
        <v>465</v>
      </c>
      <c r="C37" s="1" t="str">
        <f t="shared" si="6"/>
        <v>31:0002</v>
      </c>
      <c r="D37" s="1" t="str">
        <f t="shared" si="7"/>
        <v>31:0001</v>
      </c>
      <c r="E37" t="s">
        <v>186</v>
      </c>
      <c r="F37" t="s">
        <v>466</v>
      </c>
      <c r="H37">
        <v>68.537642399999996</v>
      </c>
      <c r="I37">
        <v>-92.092028600000006</v>
      </c>
      <c r="J37" s="1" t="str">
        <f t="shared" ref="J37:J61" si="9">HYPERLINK("https://geochem.nrcan.gc.ca/cdogs/content/kwd/kwd020073_e.htm", "Esker")</f>
        <v>Esker</v>
      </c>
      <c r="K37" s="1" t="str">
        <f t="shared" si="3"/>
        <v>Grain Mount: 0.25 – 0.50 mm</v>
      </c>
      <c r="L37" t="s">
        <v>327</v>
      </c>
      <c r="M37" s="1" t="str">
        <f t="shared" si="8"/>
        <v>Ilm</v>
      </c>
      <c r="N37" t="s">
        <v>37</v>
      </c>
      <c r="O37" t="s">
        <v>36</v>
      </c>
      <c r="P37" t="s">
        <v>37</v>
      </c>
      <c r="Q37" t="s">
        <v>36</v>
      </c>
      <c r="R37" t="s">
        <v>37</v>
      </c>
      <c r="S37" t="s">
        <v>467</v>
      </c>
      <c r="T37" t="s">
        <v>36</v>
      </c>
      <c r="U37" t="s">
        <v>37</v>
      </c>
      <c r="V37" t="s">
        <v>468</v>
      </c>
      <c r="W37" t="s">
        <v>36</v>
      </c>
      <c r="X37" t="s">
        <v>37</v>
      </c>
      <c r="Y37" t="s">
        <v>36</v>
      </c>
      <c r="Z37" t="s">
        <v>37</v>
      </c>
      <c r="AA37" t="s">
        <v>469</v>
      </c>
      <c r="AB37" t="s">
        <v>470</v>
      </c>
      <c r="AC37" t="s">
        <v>471</v>
      </c>
      <c r="AD37" t="s">
        <v>472</v>
      </c>
    </row>
    <row r="38" spans="1:30" x14ac:dyDescent="0.3">
      <c r="A38" t="s">
        <v>473</v>
      </c>
      <c r="B38" t="s">
        <v>474</v>
      </c>
      <c r="C38" s="1" t="str">
        <f t="shared" si="6"/>
        <v>31:0002</v>
      </c>
      <c r="D38" s="1" t="str">
        <f t="shared" si="7"/>
        <v>31:0001</v>
      </c>
      <c r="E38" t="s">
        <v>186</v>
      </c>
      <c r="F38" t="s">
        <v>475</v>
      </c>
      <c r="H38">
        <v>68.537642399999996</v>
      </c>
      <c r="I38">
        <v>-92.092028600000006</v>
      </c>
      <c r="J38" s="1" t="str">
        <f t="shared" si="9"/>
        <v>Esker</v>
      </c>
      <c r="K38" s="1" t="str">
        <f t="shared" si="3"/>
        <v>Grain Mount: 0.25 – 0.50 mm</v>
      </c>
      <c r="L38" t="s">
        <v>327</v>
      </c>
      <c r="M38" s="1" t="str">
        <f t="shared" si="8"/>
        <v>Ilm</v>
      </c>
      <c r="N38" t="s">
        <v>37</v>
      </c>
      <c r="O38" t="s">
        <v>36</v>
      </c>
      <c r="P38" t="s">
        <v>195</v>
      </c>
      <c r="Q38" t="s">
        <v>36</v>
      </c>
      <c r="R38" t="s">
        <v>93</v>
      </c>
      <c r="S38" t="s">
        <v>476</v>
      </c>
      <c r="T38" t="s">
        <v>36</v>
      </c>
      <c r="U38" t="s">
        <v>224</v>
      </c>
      <c r="V38" t="s">
        <v>477</v>
      </c>
      <c r="W38" t="s">
        <v>36</v>
      </c>
      <c r="X38" t="s">
        <v>478</v>
      </c>
      <c r="Y38" t="s">
        <v>36</v>
      </c>
      <c r="Z38" t="s">
        <v>37</v>
      </c>
      <c r="AA38" t="s">
        <v>479</v>
      </c>
      <c r="AB38" t="s">
        <v>480</v>
      </c>
      <c r="AC38" t="s">
        <v>481</v>
      </c>
      <c r="AD38" t="s">
        <v>482</v>
      </c>
    </row>
    <row r="39" spans="1:30" x14ac:dyDescent="0.3">
      <c r="A39" t="s">
        <v>483</v>
      </c>
      <c r="B39" t="s">
        <v>484</v>
      </c>
      <c r="C39" s="1" t="str">
        <f t="shared" si="6"/>
        <v>31:0002</v>
      </c>
      <c r="D39" s="1" t="str">
        <f t="shared" si="7"/>
        <v>31:0001</v>
      </c>
      <c r="E39" t="s">
        <v>186</v>
      </c>
      <c r="F39" t="s">
        <v>485</v>
      </c>
      <c r="H39">
        <v>68.537642399999996</v>
      </c>
      <c r="I39">
        <v>-92.092028600000006</v>
      </c>
      <c r="J39" s="1" t="str">
        <f t="shared" si="9"/>
        <v>Esker</v>
      </c>
      <c r="K39" s="1" t="str">
        <f>HYPERLINK("https://geochem.nrcan.gc.ca/cdogs/content/kwd/kwd080044_e.htm", "Grain Mount: 0.50 – 1.00 mm")</f>
        <v>Grain Mount: 0.50 – 1.00 mm</v>
      </c>
      <c r="L39" t="s">
        <v>327</v>
      </c>
      <c r="M39" s="1" t="str">
        <f t="shared" si="8"/>
        <v>Ilm</v>
      </c>
      <c r="N39" t="s">
        <v>37</v>
      </c>
      <c r="O39" t="s">
        <v>36</v>
      </c>
      <c r="P39" t="s">
        <v>37</v>
      </c>
      <c r="Q39" t="s">
        <v>36</v>
      </c>
      <c r="R39" t="s">
        <v>347</v>
      </c>
      <c r="S39" t="s">
        <v>486</v>
      </c>
      <c r="T39" t="s">
        <v>36</v>
      </c>
      <c r="U39" t="s">
        <v>37</v>
      </c>
      <c r="V39" t="s">
        <v>487</v>
      </c>
      <c r="W39" t="s">
        <v>36</v>
      </c>
      <c r="X39" t="s">
        <v>488</v>
      </c>
      <c r="Y39" t="s">
        <v>36</v>
      </c>
      <c r="Z39" t="s">
        <v>37</v>
      </c>
      <c r="AA39" t="s">
        <v>489</v>
      </c>
      <c r="AB39" t="s">
        <v>490</v>
      </c>
      <c r="AC39" t="s">
        <v>491</v>
      </c>
      <c r="AD39" t="s">
        <v>492</v>
      </c>
    </row>
    <row r="40" spans="1:30" x14ac:dyDescent="0.3">
      <c r="A40" t="s">
        <v>493</v>
      </c>
      <c r="B40" t="s">
        <v>494</v>
      </c>
      <c r="C40" s="1" t="str">
        <f t="shared" si="6"/>
        <v>31:0002</v>
      </c>
      <c r="D40" s="1" t="str">
        <f t="shared" si="7"/>
        <v>31:0001</v>
      </c>
      <c r="E40" t="s">
        <v>186</v>
      </c>
      <c r="F40" t="s">
        <v>495</v>
      </c>
      <c r="H40">
        <v>68.537642399999996</v>
      </c>
      <c r="I40">
        <v>-92.092028600000006</v>
      </c>
      <c r="J40" s="1" t="str">
        <f t="shared" si="9"/>
        <v>Esker</v>
      </c>
      <c r="K40" s="1" t="str">
        <f>HYPERLINK("https://geochem.nrcan.gc.ca/cdogs/content/kwd/kwd080044_e.htm", "Grain Mount: 0.50 – 1.00 mm")</f>
        <v>Grain Mount: 0.50 – 1.00 mm</v>
      </c>
      <c r="L40" t="s">
        <v>327</v>
      </c>
      <c r="M40" s="1" t="str">
        <f t="shared" si="8"/>
        <v>Ilm</v>
      </c>
      <c r="N40" t="s">
        <v>37</v>
      </c>
      <c r="O40" t="s">
        <v>36</v>
      </c>
      <c r="P40" t="s">
        <v>195</v>
      </c>
      <c r="Q40" t="s">
        <v>36</v>
      </c>
      <c r="R40" t="s">
        <v>37</v>
      </c>
      <c r="S40" t="s">
        <v>496</v>
      </c>
      <c r="T40" t="s">
        <v>36</v>
      </c>
      <c r="U40" t="s">
        <v>37</v>
      </c>
      <c r="V40" t="s">
        <v>497</v>
      </c>
      <c r="W40" t="s">
        <v>36</v>
      </c>
      <c r="X40" t="s">
        <v>498</v>
      </c>
      <c r="Y40" t="s">
        <v>36</v>
      </c>
      <c r="Z40" t="s">
        <v>37</v>
      </c>
      <c r="AA40" t="s">
        <v>499</v>
      </c>
      <c r="AB40" t="s">
        <v>480</v>
      </c>
      <c r="AC40" t="s">
        <v>500</v>
      </c>
      <c r="AD40" t="s">
        <v>501</v>
      </c>
    </row>
    <row r="41" spans="1:30" x14ac:dyDescent="0.3">
      <c r="A41" t="s">
        <v>502</v>
      </c>
      <c r="B41" t="s">
        <v>503</v>
      </c>
      <c r="C41" s="1" t="str">
        <f t="shared" si="6"/>
        <v>31:0002</v>
      </c>
      <c r="D41" s="1" t="str">
        <f t="shared" si="7"/>
        <v>31:0001</v>
      </c>
      <c r="E41" t="s">
        <v>186</v>
      </c>
      <c r="F41" t="s">
        <v>504</v>
      </c>
      <c r="H41">
        <v>68.537642399999996</v>
      </c>
      <c r="I41">
        <v>-92.092028600000006</v>
      </c>
      <c r="J41" s="1" t="str">
        <f t="shared" si="9"/>
        <v>Esker</v>
      </c>
      <c r="K41" s="1" t="str">
        <f>HYPERLINK("https://geochem.nrcan.gc.ca/cdogs/content/kwd/kwd080044_e.htm", "Grain Mount: 0.50 – 1.00 mm")</f>
        <v>Grain Mount: 0.50 – 1.00 mm</v>
      </c>
      <c r="L41" t="s">
        <v>327</v>
      </c>
      <c r="M41" s="1" t="str">
        <f t="shared" si="8"/>
        <v>Ilm</v>
      </c>
      <c r="N41" t="s">
        <v>37</v>
      </c>
      <c r="O41" t="s">
        <v>36</v>
      </c>
      <c r="P41" t="s">
        <v>347</v>
      </c>
      <c r="Q41" t="s">
        <v>36</v>
      </c>
      <c r="R41" t="s">
        <v>106</v>
      </c>
      <c r="S41" t="s">
        <v>505</v>
      </c>
      <c r="T41" t="s">
        <v>36</v>
      </c>
      <c r="U41" t="s">
        <v>506</v>
      </c>
      <c r="V41" t="s">
        <v>188</v>
      </c>
      <c r="W41" t="s">
        <v>36</v>
      </c>
      <c r="X41" t="s">
        <v>37</v>
      </c>
      <c r="Y41" t="s">
        <v>36</v>
      </c>
      <c r="Z41" t="s">
        <v>37</v>
      </c>
      <c r="AA41" t="s">
        <v>507</v>
      </c>
      <c r="AB41" t="s">
        <v>508</v>
      </c>
      <c r="AC41" t="s">
        <v>37</v>
      </c>
      <c r="AD41" t="s">
        <v>509</v>
      </c>
    </row>
    <row r="42" spans="1:30" x14ac:dyDescent="0.3">
      <c r="A42" t="s">
        <v>510</v>
      </c>
      <c r="B42" t="s">
        <v>511</v>
      </c>
      <c r="C42" s="1" t="str">
        <f t="shared" si="6"/>
        <v>31:0002</v>
      </c>
      <c r="D42" s="1" t="str">
        <f t="shared" si="7"/>
        <v>31:0001</v>
      </c>
      <c r="E42" t="s">
        <v>186</v>
      </c>
      <c r="F42" t="s">
        <v>512</v>
      </c>
      <c r="H42">
        <v>68.537642399999996</v>
      </c>
      <c r="I42">
        <v>-92.092028600000006</v>
      </c>
      <c r="J42" s="1" t="str">
        <f t="shared" si="9"/>
        <v>Esker</v>
      </c>
      <c r="K42" s="1" t="str">
        <f>HYPERLINK("https://geochem.nrcan.gc.ca/cdogs/content/kwd/kwd080043_e.htm", "Grain Mount: 0.25 – 0.50 mm")</f>
        <v>Grain Mount: 0.25 – 0.50 mm</v>
      </c>
      <c r="L42" t="s">
        <v>327</v>
      </c>
      <c r="M42" s="1" t="str">
        <f t="shared" si="8"/>
        <v>Ilm</v>
      </c>
      <c r="N42" t="s">
        <v>37</v>
      </c>
      <c r="O42" t="s">
        <v>36</v>
      </c>
      <c r="P42" t="s">
        <v>303</v>
      </c>
      <c r="Q42" t="s">
        <v>36</v>
      </c>
      <c r="R42" t="s">
        <v>513</v>
      </c>
      <c r="S42" t="s">
        <v>514</v>
      </c>
      <c r="T42" t="s">
        <v>36</v>
      </c>
      <c r="U42" t="s">
        <v>515</v>
      </c>
      <c r="V42" t="s">
        <v>516</v>
      </c>
      <c r="W42" t="s">
        <v>36</v>
      </c>
      <c r="X42" t="s">
        <v>37</v>
      </c>
      <c r="Y42" t="s">
        <v>36</v>
      </c>
      <c r="Z42" t="s">
        <v>37</v>
      </c>
      <c r="AA42" t="s">
        <v>517</v>
      </c>
      <c r="AB42" t="s">
        <v>518</v>
      </c>
      <c r="AC42" t="s">
        <v>106</v>
      </c>
      <c r="AD42" t="s">
        <v>519</v>
      </c>
    </row>
    <row r="43" spans="1:30" x14ac:dyDescent="0.3">
      <c r="A43" t="s">
        <v>520</v>
      </c>
      <c r="B43" t="s">
        <v>521</v>
      </c>
      <c r="C43" s="1" t="str">
        <f t="shared" si="6"/>
        <v>31:0002</v>
      </c>
      <c r="D43" s="1" t="str">
        <f t="shared" si="7"/>
        <v>31:0001</v>
      </c>
      <c r="E43" t="s">
        <v>186</v>
      </c>
      <c r="F43" t="s">
        <v>522</v>
      </c>
      <c r="H43">
        <v>68.537642399999996</v>
      </c>
      <c r="I43">
        <v>-92.092028600000006</v>
      </c>
      <c r="J43" s="1" t="str">
        <f t="shared" si="9"/>
        <v>Esker</v>
      </c>
      <c r="K43" s="1" t="str">
        <f>HYPERLINK("https://geochem.nrcan.gc.ca/cdogs/content/kwd/kwd080043_e.htm", "Grain Mount: 0.25 – 0.50 mm")</f>
        <v>Grain Mount: 0.25 – 0.50 mm</v>
      </c>
      <c r="L43" t="s">
        <v>327</v>
      </c>
      <c r="M43" s="1" t="str">
        <f t="shared" si="8"/>
        <v>Ilm</v>
      </c>
      <c r="N43" t="s">
        <v>37</v>
      </c>
      <c r="O43" t="s">
        <v>36</v>
      </c>
      <c r="P43" t="s">
        <v>51</v>
      </c>
      <c r="Q43" t="s">
        <v>36</v>
      </c>
      <c r="R43" t="s">
        <v>267</v>
      </c>
      <c r="S43" t="s">
        <v>523</v>
      </c>
      <c r="T43" t="s">
        <v>36</v>
      </c>
      <c r="U43" t="s">
        <v>37</v>
      </c>
      <c r="V43" t="s">
        <v>524</v>
      </c>
      <c r="W43" t="s">
        <v>36</v>
      </c>
      <c r="X43" t="s">
        <v>303</v>
      </c>
      <c r="Y43" t="s">
        <v>36</v>
      </c>
      <c r="Z43" t="s">
        <v>37</v>
      </c>
      <c r="AA43" t="s">
        <v>525</v>
      </c>
      <c r="AB43" t="s">
        <v>526</v>
      </c>
      <c r="AC43" t="s">
        <v>481</v>
      </c>
      <c r="AD43" t="s">
        <v>527</v>
      </c>
    </row>
    <row r="44" spans="1:30" x14ac:dyDescent="0.3">
      <c r="A44" t="s">
        <v>528</v>
      </c>
      <c r="B44" t="s">
        <v>529</v>
      </c>
      <c r="C44" s="1" t="str">
        <f t="shared" si="6"/>
        <v>31:0002</v>
      </c>
      <c r="D44" s="1" t="str">
        <f t="shared" si="7"/>
        <v>31:0001</v>
      </c>
      <c r="E44" t="s">
        <v>186</v>
      </c>
      <c r="F44" t="s">
        <v>530</v>
      </c>
      <c r="H44">
        <v>68.537642399999996</v>
      </c>
      <c r="I44">
        <v>-92.092028600000006</v>
      </c>
      <c r="J44" s="1" t="str">
        <f t="shared" si="9"/>
        <v>Esker</v>
      </c>
      <c r="K44" s="1" t="str">
        <f>HYPERLINK("https://geochem.nrcan.gc.ca/cdogs/content/kwd/kwd080043_e.htm", "Grain Mount: 0.25 – 0.50 mm")</f>
        <v>Grain Mount: 0.25 – 0.50 mm</v>
      </c>
      <c r="L44" t="s">
        <v>327</v>
      </c>
      <c r="M44" s="1" t="str">
        <f t="shared" si="8"/>
        <v>Ilm</v>
      </c>
      <c r="N44" t="s">
        <v>37</v>
      </c>
      <c r="O44" t="s">
        <v>36</v>
      </c>
      <c r="P44" t="s">
        <v>37</v>
      </c>
      <c r="Q44" t="s">
        <v>36</v>
      </c>
      <c r="R44" t="s">
        <v>531</v>
      </c>
      <c r="S44" t="s">
        <v>532</v>
      </c>
      <c r="T44" t="s">
        <v>36</v>
      </c>
      <c r="U44" t="s">
        <v>37</v>
      </c>
      <c r="V44" t="s">
        <v>533</v>
      </c>
      <c r="W44" t="s">
        <v>36</v>
      </c>
      <c r="X44" t="s">
        <v>534</v>
      </c>
      <c r="Y44" t="s">
        <v>36</v>
      </c>
      <c r="Z44" t="s">
        <v>37</v>
      </c>
      <c r="AA44" t="s">
        <v>535</v>
      </c>
      <c r="AB44" t="s">
        <v>536</v>
      </c>
      <c r="AC44" t="s">
        <v>182</v>
      </c>
      <c r="AD44" t="s">
        <v>537</v>
      </c>
    </row>
    <row r="45" spans="1:30" x14ac:dyDescent="0.3">
      <c r="A45" t="s">
        <v>538</v>
      </c>
      <c r="B45" t="s">
        <v>539</v>
      </c>
      <c r="C45" s="1" t="str">
        <f t="shared" si="6"/>
        <v>31:0002</v>
      </c>
      <c r="D45" s="1" t="str">
        <f t="shared" si="7"/>
        <v>31:0001</v>
      </c>
      <c r="E45" t="s">
        <v>186</v>
      </c>
      <c r="F45" t="s">
        <v>540</v>
      </c>
      <c r="H45">
        <v>68.537642399999996</v>
      </c>
      <c r="I45">
        <v>-92.092028600000006</v>
      </c>
      <c r="J45" s="1" t="str">
        <f t="shared" si="9"/>
        <v>Esker</v>
      </c>
      <c r="K45" s="1" t="str">
        <f>HYPERLINK("https://geochem.nrcan.gc.ca/cdogs/content/kwd/kwd080043_e.htm", "Grain Mount: 0.25 – 0.50 mm")</f>
        <v>Grain Mount: 0.25 – 0.50 mm</v>
      </c>
      <c r="L45" t="s">
        <v>327</v>
      </c>
      <c r="M45" s="1" t="str">
        <f t="shared" si="8"/>
        <v>Ilm</v>
      </c>
      <c r="N45" t="s">
        <v>37</v>
      </c>
      <c r="O45" t="s">
        <v>36</v>
      </c>
      <c r="P45" t="s">
        <v>347</v>
      </c>
      <c r="Q45" t="s">
        <v>36</v>
      </c>
      <c r="R45" t="s">
        <v>531</v>
      </c>
      <c r="S45" t="s">
        <v>541</v>
      </c>
      <c r="T45" t="s">
        <v>36</v>
      </c>
      <c r="U45" t="s">
        <v>457</v>
      </c>
      <c r="V45" t="s">
        <v>542</v>
      </c>
      <c r="W45" t="s">
        <v>36</v>
      </c>
      <c r="X45" t="s">
        <v>543</v>
      </c>
      <c r="Y45" t="s">
        <v>36</v>
      </c>
      <c r="Z45" t="s">
        <v>37</v>
      </c>
      <c r="AA45" t="s">
        <v>544</v>
      </c>
      <c r="AB45" t="s">
        <v>545</v>
      </c>
      <c r="AC45" t="s">
        <v>37</v>
      </c>
      <c r="AD45" t="s">
        <v>546</v>
      </c>
    </row>
    <row r="46" spans="1:30" x14ac:dyDescent="0.3">
      <c r="A46" t="s">
        <v>547</v>
      </c>
      <c r="B46" t="s">
        <v>548</v>
      </c>
      <c r="C46" s="1" t="str">
        <f t="shared" si="6"/>
        <v>31:0002</v>
      </c>
      <c r="D46" s="1" t="str">
        <f t="shared" si="7"/>
        <v>31:0001</v>
      </c>
      <c r="E46" t="s">
        <v>186</v>
      </c>
      <c r="F46" t="s">
        <v>549</v>
      </c>
      <c r="H46">
        <v>68.537642399999996</v>
      </c>
      <c r="I46">
        <v>-92.092028600000006</v>
      </c>
      <c r="J46" s="1" t="str">
        <f t="shared" si="9"/>
        <v>Esker</v>
      </c>
      <c r="K46" s="1" t="str">
        <f>HYPERLINK("https://geochem.nrcan.gc.ca/cdogs/content/kwd/kwd080043_e.htm", "Grain Mount: 0.25 – 0.50 mm")</f>
        <v>Grain Mount: 0.25 – 0.50 mm</v>
      </c>
      <c r="L46" t="s">
        <v>327</v>
      </c>
      <c r="M46" s="1" t="str">
        <f t="shared" si="8"/>
        <v>Ilm</v>
      </c>
      <c r="N46" t="s">
        <v>37</v>
      </c>
      <c r="O46" t="s">
        <v>36</v>
      </c>
      <c r="P46" t="s">
        <v>195</v>
      </c>
      <c r="Q46" t="s">
        <v>36</v>
      </c>
      <c r="R46" t="s">
        <v>93</v>
      </c>
      <c r="S46" t="s">
        <v>550</v>
      </c>
      <c r="T46" t="s">
        <v>36</v>
      </c>
      <c r="U46" t="s">
        <v>364</v>
      </c>
      <c r="V46" t="s">
        <v>551</v>
      </c>
      <c r="W46" t="s">
        <v>36</v>
      </c>
      <c r="X46" t="s">
        <v>69</v>
      </c>
      <c r="Y46" t="s">
        <v>36</v>
      </c>
      <c r="Z46" t="s">
        <v>37</v>
      </c>
      <c r="AA46" t="s">
        <v>552</v>
      </c>
      <c r="AB46" t="s">
        <v>553</v>
      </c>
      <c r="AC46" t="s">
        <v>37</v>
      </c>
      <c r="AD46" t="s">
        <v>554</v>
      </c>
    </row>
    <row r="47" spans="1:30" x14ac:dyDescent="0.3">
      <c r="A47" t="s">
        <v>555</v>
      </c>
      <c r="B47" t="s">
        <v>556</v>
      </c>
      <c r="C47" s="1" t="str">
        <f t="shared" si="6"/>
        <v>31:0002</v>
      </c>
      <c r="D47" s="1" t="str">
        <f t="shared" si="7"/>
        <v>31:0001</v>
      </c>
      <c r="E47" t="s">
        <v>186</v>
      </c>
      <c r="F47" t="s">
        <v>557</v>
      </c>
      <c r="H47">
        <v>68.537642399999996</v>
      </c>
      <c r="I47">
        <v>-92.092028600000006</v>
      </c>
      <c r="J47" s="1" t="str">
        <f t="shared" si="9"/>
        <v>Esker</v>
      </c>
      <c r="K47" s="1" t="str">
        <f>HYPERLINK("https://geochem.nrcan.gc.ca/cdogs/content/kwd/kwd080044_e.htm", "Grain Mount: 0.50 – 1.00 mm")</f>
        <v>Grain Mount: 0.50 – 1.00 mm</v>
      </c>
      <c r="L47" t="s">
        <v>327</v>
      </c>
      <c r="M47" s="1" t="str">
        <f t="shared" si="8"/>
        <v>Ilm</v>
      </c>
      <c r="N47" t="s">
        <v>37</v>
      </c>
      <c r="O47" t="s">
        <v>36</v>
      </c>
      <c r="P47" t="s">
        <v>37</v>
      </c>
      <c r="Q47" t="s">
        <v>36</v>
      </c>
      <c r="R47" t="s">
        <v>37</v>
      </c>
      <c r="S47" t="s">
        <v>558</v>
      </c>
      <c r="T47" t="s">
        <v>36</v>
      </c>
      <c r="U47" t="s">
        <v>37</v>
      </c>
      <c r="V47" t="s">
        <v>559</v>
      </c>
      <c r="W47" t="s">
        <v>36</v>
      </c>
      <c r="X47" t="s">
        <v>206</v>
      </c>
      <c r="Y47" t="s">
        <v>36</v>
      </c>
      <c r="Z47" t="s">
        <v>37</v>
      </c>
      <c r="AA47" t="s">
        <v>560</v>
      </c>
      <c r="AB47" t="s">
        <v>561</v>
      </c>
      <c r="AC47" t="s">
        <v>37</v>
      </c>
      <c r="AD47" t="s">
        <v>562</v>
      </c>
    </row>
    <row r="48" spans="1:30" x14ac:dyDescent="0.3">
      <c r="A48" t="s">
        <v>563</v>
      </c>
      <c r="B48" t="s">
        <v>564</v>
      </c>
      <c r="C48" s="1" t="str">
        <f t="shared" si="6"/>
        <v>31:0002</v>
      </c>
      <c r="D48" s="1" t="str">
        <f t="shared" si="7"/>
        <v>31:0001</v>
      </c>
      <c r="E48" t="s">
        <v>186</v>
      </c>
      <c r="F48" t="s">
        <v>565</v>
      </c>
      <c r="H48">
        <v>68.537642399999996</v>
      </c>
      <c r="I48">
        <v>-92.092028600000006</v>
      </c>
      <c r="J48" s="1" t="str">
        <f t="shared" si="9"/>
        <v>Esker</v>
      </c>
      <c r="K48" s="1" t="str">
        <f t="shared" ref="K48:K57" si="10">HYPERLINK("https://geochem.nrcan.gc.ca/cdogs/content/kwd/kwd080043_e.htm", "Grain Mount: 0.25 – 0.50 mm")</f>
        <v>Grain Mount: 0.25 – 0.50 mm</v>
      </c>
      <c r="L48" t="s">
        <v>327</v>
      </c>
      <c r="M48" s="1" t="str">
        <f t="shared" si="8"/>
        <v>Ilm</v>
      </c>
      <c r="N48" t="s">
        <v>37</v>
      </c>
      <c r="O48" t="s">
        <v>36</v>
      </c>
      <c r="P48" t="s">
        <v>195</v>
      </c>
      <c r="Q48" t="s">
        <v>36</v>
      </c>
      <c r="R48" t="s">
        <v>566</v>
      </c>
      <c r="S48" t="s">
        <v>567</v>
      </c>
      <c r="T48" t="s">
        <v>36</v>
      </c>
      <c r="U48" t="s">
        <v>168</v>
      </c>
      <c r="V48" t="s">
        <v>568</v>
      </c>
      <c r="W48" t="s">
        <v>36</v>
      </c>
      <c r="X48" t="s">
        <v>569</v>
      </c>
      <c r="Y48" t="s">
        <v>36</v>
      </c>
      <c r="Z48" t="s">
        <v>37</v>
      </c>
      <c r="AA48" t="s">
        <v>570</v>
      </c>
      <c r="AB48" t="s">
        <v>571</v>
      </c>
      <c r="AC48" t="s">
        <v>513</v>
      </c>
      <c r="AD48" t="s">
        <v>572</v>
      </c>
    </row>
    <row r="49" spans="1:30" x14ac:dyDescent="0.3">
      <c r="A49" t="s">
        <v>573</v>
      </c>
      <c r="B49" t="s">
        <v>574</v>
      </c>
      <c r="C49" s="1" t="str">
        <f t="shared" si="6"/>
        <v>31:0002</v>
      </c>
      <c r="D49" s="1" t="str">
        <f t="shared" si="7"/>
        <v>31:0001</v>
      </c>
      <c r="E49" t="s">
        <v>186</v>
      </c>
      <c r="F49" t="s">
        <v>575</v>
      </c>
      <c r="H49">
        <v>68.537642399999996</v>
      </c>
      <c r="I49">
        <v>-92.092028600000006</v>
      </c>
      <c r="J49" s="1" t="str">
        <f t="shared" si="9"/>
        <v>Esker</v>
      </c>
      <c r="K49" s="1" t="str">
        <f t="shared" si="10"/>
        <v>Grain Mount: 0.25 – 0.50 mm</v>
      </c>
      <c r="L49" t="s">
        <v>327</v>
      </c>
      <c r="M49" s="1" t="str">
        <f t="shared" si="8"/>
        <v>Ilm</v>
      </c>
      <c r="N49" t="s">
        <v>37</v>
      </c>
      <c r="O49" t="s">
        <v>36</v>
      </c>
      <c r="P49" t="s">
        <v>37</v>
      </c>
      <c r="Q49" t="s">
        <v>36</v>
      </c>
      <c r="R49" t="s">
        <v>195</v>
      </c>
      <c r="S49" t="s">
        <v>576</v>
      </c>
      <c r="T49" t="s">
        <v>36</v>
      </c>
      <c r="U49" t="s">
        <v>577</v>
      </c>
      <c r="V49" t="s">
        <v>578</v>
      </c>
      <c r="W49" t="s">
        <v>36</v>
      </c>
      <c r="X49" t="s">
        <v>86</v>
      </c>
      <c r="Y49" t="s">
        <v>36</v>
      </c>
      <c r="Z49" t="s">
        <v>37</v>
      </c>
      <c r="AA49" t="s">
        <v>579</v>
      </c>
      <c r="AB49" t="s">
        <v>580</v>
      </c>
      <c r="AC49" t="s">
        <v>168</v>
      </c>
      <c r="AD49" t="s">
        <v>581</v>
      </c>
    </row>
    <row r="50" spans="1:30" x14ac:dyDescent="0.3">
      <c r="A50" t="s">
        <v>582</v>
      </c>
      <c r="B50" t="s">
        <v>583</v>
      </c>
      <c r="C50" s="1" t="str">
        <f t="shared" si="6"/>
        <v>31:0002</v>
      </c>
      <c r="D50" s="1" t="str">
        <f t="shared" si="7"/>
        <v>31:0001</v>
      </c>
      <c r="E50" t="s">
        <v>584</v>
      </c>
      <c r="F50" t="s">
        <v>585</v>
      </c>
      <c r="H50">
        <v>68.101027099999996</v>
      </c>
      <c r="I50">
        <v>-92.1865253</v>
      </c>
      <c r="J50" s="1" t="str">
        <f t="shared" si="9"/>
        <v>Esker</v>
      </c>
      <c r="K50" s="1" t="str">
        <f t="shared" si="10"/>
        <v>Grain Mount: 0.25 – 0.50 mm</v>
      </c>
      <c r="L50" t="s">
        <v>327</v>
      </c>
      <c r="M50" s="1" t="str">
        <f t="shared" si="8"/>
        <v>Ilm</v>
      </c>
      <c r="N50" t="s">
        <v>37</v>
      </c>
      <c r="O50" t="s">
        <v>36</v>
      </c>
      <c r="P50" t="s">
        <v>37</v>
      </c>
      <c r="Q50" t="s">
        <v>36</v>
      </c>
      <c r="R50" t="s">
        <v>586</v>
      </c>
      <c r="S50" t="s">
        <v>587</v>
      </c>
      <c r="T50" t="s">
        <v>36</v>
      </c>
      <c r="U50" t="s">
        <v>588</v>
      </c>
      <c r="V50" t="s">
        <v>589</v>
      </c>
      <c r="W50" t="s">
        <v>36</v>
      </c>
      <c r="X50" t="s">
        <v>590</v>
      </c>
      <c r="Y50" t="s">
        <v>36</v>
      </c>
      <c r="Z50" t="s">
        <v>37</v>
      </c>
      <c r="AA50" t="s">
        <v>591</v>
      </c>
      <c r="AB50" t="s">
        <v>592</v>
      </c>
      <c r="AC50" t="s">
        <v>445</v>
      </c>
      <c r="AD50" t="s">
        <v>593</v>
      </c>
    </row>
    <row r="51" spans="1:30" x14ac:dyDescent="0.3">
      <c r="A51" t="s">
        <v>594</v>
      </c>
      <c r="B51" t="s">
        <v>595</v>
      </c>
      <c r="C51" s="1" t="str">
        <f t="shared" si="6"/>
        <v>31:0002</v>
      </c>
      <c r="D51" s="1" t="str">
        <f t="shared" si="7"/>
        <v>31:0001</v>
      </c>
      <c r="E51" t="s">
        <v>584</v>
      </c>
      <c r="F51" t="s">
        <v>596</v>
      </c>
      <c r="H51">
        <v>68.101027099999996</v>
      </c>
      <c r="I51">
        <v>-92.1865253</v>
      </c>
      <c r="J51" s="1" t="str">
        <f t="shared" si="9"/>
        <v>Esker</v>
      </c>
      <c r="K51" s="1" t="str">
        <f t="shared" si="10"/>
        <v>Grain Mount: 0.25 – 0.50 mm</v>
      </c>
      <c r="L51" t="s">
        <v>327</v>
      </c>
      <c r="M51" s="1" t="str">
        <f t="shared" si="8"/>
        <v>Ilm</v>
      </c>
      <c r="N51" t="s">
        <v>37</v>
      </c>
      <c r="O51" t="s">
        <v>36</v>
      </c>
      <c r="P51" t="s">
        <v>195</v>
      </c>
      <c r="Q51" t="s">
        <v>36</v>
      </c>
      <c r="R51" t="s">
        <v>37</v>
      </c>
      <c r="S51" t="s">
        <v>597</v>
      </c>
      <c r="T51" t="s">
        <v>36</v>
      </c>
      <c r="U51" t="s">
        <v>37</v>
      </c>
      <c r="V51" t="s">
        <v>598</v>
      </c>
      <c r="W51" t="s">
        <v>36</v>
      </c>
      <c r="X51" t="s">
        <v>149</v>
      </c>
      <c r="Y51" t="s">
        <v>36</v>
      </c>
      <c r="Z51" t="s">
        <v>37</v>
      </c>
      <c r="AA51" t="s">
        <v>599</v>
      </c>
      <c r="AB51" t="s">
        <v>85</v>
      </c>
      <c r="AC51" t="s">
        <v>600</v>
      </c>
      <c r="AD51" t="s">
        <v>601</v>
      </c>
    </row>
    <row r="52" spans="1:30" x14ac:dyDescent="0.3">
      <c r="A52" t="s">
        <v>602</v>
      </c>
      <c r="B52" t="s">
        <v>603</v>
      </c>
      <c r="C52" s="1" t="str">
        <f t="shared" si="6"/>
        <v>31:0002</v>
      </c>
      <c r="D52" s="1" t="str">
        <f t="shared" si="7"/>
        <v>31:0001</v>
      </c>
      <c r="E52" t="s">
        <v>584</v>
      </c>
      <c r="F52" t="s">
        <v>604</v>
      </c>
      <c r="H52">
        <v>68.101027099999996</v>
      </c>
      <c r="I52">
        <v>-92.1865253</v>
      </c>
      <c r="J52" s="1" t="str">
        <f t="shared" si="9"/>
        <v>Esker</v>
      </c>
      <c r="K52" s="1" t="str">
        <f t="shared" si="10"/>
        <v>Grain Mount: 0.25 – 0.50 mm</v>
      </c>
      <c r="L52" t="s">
        <v>327</v>
      </c>
      <c r="M52" s="1" t="str">
        <f t="shared" si="8"/>
        <v>Ilm</v>
      </c>
      <c r="N52" t="s">
        <v>37</v>
      </c>
      <c r="O52" t="s">
        <v>36</v>
      </c>
      <c r="P52" t="s">
        <v>37</v>
      </c>
      <c r="Q52" t="s">
        <v>36</v>
      </c>
      <c r="R52" t="s">
        <v>232</v>
      </c>
      <c r="S52" t="s">
        <v>605</v>
      </c>
      <c r="T52" t="s">
        <v>36</v>
      </c>
      <c r="U52" t="s">
        <v>606</v>
      </c>
      <c r="V52" t="s">
        <v>607</v>
      </c>
      <c r="W52" t="s">
        <v>36</v>
      </c>
      <c r="X52" t="s">
        <v>190</v>
      </c>
      <c r="Y52" t="s">
        <v>36</v>
      </c>
      <c r="Z52" t="s">
        <v>37</v>
      </c>
      <c r="AA52" t="s">
        <v>608</v>
      </c>
      <c r="AB52" t="s">
        <v>609</v>
      </c>
      <c r="AC52" t="s">
        <v>610</v>
      </c>
      <c r="AD52" t="s">
        <v>611</v>
      </c>
    </row>
    <row r="53" spans="1:30" x14ac:dyDescent="0.3">
      <c r="A53" t="s">
        <v>612</v>
      </c>
      <c r="B53" t="s">
        <v>613</v>
      </c>
      <c r="C53" s="1" t="str">
        <f t="shared" si="6"/>
        <v>31:0002</v>
      </c>
      <c r="D53" s="1" t="str">
        <f t="shared" si="7"/>
        <v>31:0001</v>
      </c>
      <c r="E53" t="s">
        <v>584</v>
      </c>
      <c r="F53" t="s">
        <v>614</v>
      </c>
      <c r="H53">
        <v>68.101027099999996</v>
      </c>
      <c r="I53">
        <v>-92.1865253</v>
      </c>
      <c r="J53" s="1" t="str">
        <f t="shared" si="9"/>
        <v>Esker</v>
      </c>
      <c r="K53" s="1" t="str">
        <f t="shared" si="10"/>
        <v>Grain Mount: 0.25 – 0.50 mm</v>
      </c>
      <c r="L53" t="s">
        <v>327</v>
      </c>
      <c r="M53" s="1" t="str">
        <f t="shared" si="8"/>
        <v>Ilm</v>
      </c>
      <c r="N53" t="s">
        <v>37</v>
      </c>
      <c r="O53" t="s">
        <v>36</v>
      </c>
      <c r="P53" t="s">
        <v>51</v>
      </c>
      <c r="Q53" t="s">
        <v>36</v>
      </c>
      <c r="R53" t="s">
        <v>434</v>
      </c>
      <c r="S53" t="s">
        <v>615</v>
      </c>
      <c r="T53" t="s">
        <v>36</v>
      </c>
      <c r="U53" t="s">
        <v>616</v>
      </c>
      <c r="V53" t="s">
        <v>617</v>
      </c>
      <c r="W53" t="s">
        <v>36</v>
      </c>
      <c r="X53" t="s">
        <v>618</v>
      </c>
      <c r="Y53" t="s">
        <v>36</v>
      </c>
      <c r="Z53" t="s">
        <v>37</v>
      </c>
      <c r="AA53" t="s">
        <v>619</v>
      </c>
      <c r="AB53" t="s">
        <v>438</v>
      </c>
      <c r="AC53" t="s">
        <v>620</v>
      </c>
      <c r="AD53" t="s">
        <v>621</v>
      </c>
    </row>
    <row r="54" spans="1:30" x14ac:dyDescent="0.3">
      <c r="A54" t="s">
        <v>622</v>
      </c>
      <c r="B54" t="s">
        <v>623</v>
      </c>
      <c r="C54" s="1" t="str">
        <f t="shared" si="6"/>
        <v>31:0002</v>
      </c>
      <c r="D54" s="1" t="str">
        <f t="shared" si="7"/>
        <v>31:0001</v>
      </c>
      <c r="E54" t="s">
        <v>584</v>
      </c>
      <c r="F54" t="s">
        <v>624</v>
      </c>
      <c r="H54">
        <v>68.101027099999996</v>
      </c>
      <c r="I54">
        <v>-92.1865253</v>
      </c>
      <c r="J54" s="1" t="str">
        <f t="shared" si="9"/>
        <v>Esker</v>
      </c>
      <c r="K54" s="1" t="str">
        <f t="shared" si="10"/>
        <v>Grain Mount: 0.25 – 0.50 mm</v>
      </c>
      <c r="L54" t="s">
        <v>327</v>
      </c>
      <c r="M54" s="1" t="str">
        <f t="shared" si="8"/>
        <v>Ilm</v>
      </c>
      <c r="N54" t="s">
        <v>37</v>
      </c>
      <c r="O54" t="s">
        <v>36</v>
      </c>
      <c r="P54" t="s">
        <v>105</v>
      </c>
      <c r="Q54" t="s">
        <v>36</v>
      </c>
      <c r="R54" t="s">
        <v>51</v>
      </c>
      <c r="S54" t="s">
        <v>625</v>
      </c>
      <c r="T54" t="s">
        <v>36</v>
      </c>
      <c r="U54" t="s">
        <v>78</v>
      </c>
      <c r="V54" t="s">
        <v>626</v>
      </c>
      <c r="W54" t="s">
        <v>36</v>
      </c>
      <c r="X54" t="s">
        <v>627</v>
      </c>
      <c r="Y54" t="s">
        <v>36</v>
      </c>
      <c r="Z54" t="s">
        <v>37</v>
      </c>
      <c r="AA54" t="s">
        <v>628</v>
      </c>
      <c r="AB54" t="s">
        <v>629</v>
      </c>
      <c r="AC54" t="s">
        <v>180</v>
      </c>
      <c r="AD54" t="s">
        <v>630</v>
      </c>
    </row>
    <row r="55" spans="1:30" x14ac:dyDescent="0.3">
      <c r="A55" t="s">
        <v>631</v>
      </c>
      <c r="B55" t="s">
        <v>632</v>
      </c>
      <c r="C55" s="1" t="str">
        <f t="shared" si="6"/>
        <v>31:0002</v>
      </c>
      <c r="D55" s="1" t="str">
        <f t="shared" si="7"/>
        <v>31:0001</v>
      </c>
      <c r="E55" t="s">
        <v>584</v>
      </c>
      <c r="F55" t="s">
        <v>633</v>
      </c>
      <c r="H55">
        <v>68.101027099999996</v>
      </c>
      <c r="I55">
        <v>-92.1865253</v>
      </c>
      <c r="J55" s="1" t="str">
        <f t="shared" si="9"/>
        <v>Esker</v>
      </c>
      <c r="K55" s="1" t="str">
        <f t="shared" si="10"/>
        <v>Grain Mount: 0.25 – 0.50 mm</v>
      </c>
      <c r="L55" t="s">
        <v>327</v>
      </c>
      <c r="M55" s="1" t="str">
        <f t="shared" si="8"/>
        <v>Ilm</v>
      </c>
      <c r="N55" t="s">
        <v>37</v>
      </c>
      <c r="O55" t="s">
        <v>36</v>
      </c>
      <c r="P55" t="s">
        <v>37</v>
      </c>
      <c r="Q55" t="s">
        <v>36</v>
      </c>
      <c r="R55" t="s">
        <v>347</v>
      </c>
      <c r="S55" t="s">
        <v>634</v>
      </c>
      <c r="T55" t="s">
        <v>36</v>
      </c>
      <c r="U55" t="s">
        <v>37</v>
      </c>
      <c r="V55" t="s">
        <v>635</v>
      </c>
      <c r="W55" t="s">
        <v>36</v>
      </c>
      <c r="X55" t="s">
        <v>586</v>
      </c>
      <c r="Y55" t="s">
        <v>36</v>
      </c>
      <c r="Z55" t="s">
        <v>37</v>
      </c>
      <c r="AA55" t="s">
        <v>636</v>
      </c>
      <c r="AB55" t="s">
        <v>637</v>
      </c>
      <c r="AC55" t="s">
        <v>353</v>
      </c>
      <c r="AD55" t="s">
        <v>638</v>
      </c>
    </row>
    <row r="56" spans="1:30" x14ac:dyDescent="0.3">
      <c r="A56" t="s">
        <v>639</v>
      </c>
      <c r="B56" t="s">
        <v>640</v>
      </c>
      <c r="C56" s="1" t="str">
        <f t="shared" si="6"/>
        <v>31:0002</v>
      </c>
      <c r="D56" s="1" t="str">
        <f t="shared" si="7"/>
        <v>31:0001</v>
      </c>
      <c r="E56" t="s">
        <v>584</v>
      </c>
      <c r="F56" t="s">
        <v>641</v>
      </c>
      <c r="H56">
        <v>68.101027099999996</v>
      </c>
      <c r="I56">
        <v>-92.1865253</v>
      </c>
      <c r="J56" s="1" t="str">
        <f t="shared" si="9"/>
        <v>Esker</v>
      </c>
      <c r="K56" s="1" t="str">
        <f t="shared" si="10"/>
        <v>Grain Mount: 0.25 – 0.50 mm</v>
      </c>
      <c r="L56" t="s">
        <v>327</v>
      </c>
      <c r="M56" s="1" t="str">
        <f t="shared" si="8"/>
        <v>Ilm</v>
      </c>
      <c r="N56" t="s">
        <v>37</v>
      </c>
      <c r="O56" t="s">
        <v>36</v>
      </c>
      <c r="P56" t="s">
        <v>37</v>
      </c>
      <c r="Q56" t="s">
        <v>36</v>
      </c>
      <c r="R56" t="s">
        <v>642</v>
      </c>
      <c r="S56" t="s">
        <v>643</v>
      </c>
      <c r="T56" t="s">
        <v>36</v>
      </c>
      <c r="U56" t="s">
        <v>307</v>
      </c>
      <c r="V56" t="s">
        <v>644</v>
      </c>
      <c r="W56" t="s">
        <v>36</v>
      </c>
      <c r="X56" t="s">
        <v>645</v>
      </c>
      <c r="Y56" t="s">
        <v>36</v>
      </c>
      <c r="Z56" t="s">
        <v>37</v>
      </c>
      <c r="AA56" t="s">
        <v>646</v>
      </c>
      <c r="AB56" t="s">
        <v>647</v>
      </c>
      <c r="AC56" t="s">
        <v>481</v>
      </c>
      <c r="AD56" t="s">
        <v>648</v>
      </c>
    </row>
    <row r="57" spans="1:30" x14ac:dyDescent="0.3">
      <c r="A57" t="s">
        <v>649</v>
      </c>
      <c r="B57" t="s">
        <v>650</v>
      </c>
      <c r="C57" s="1" t="str">
        <f t="shared" si="6"/>
        <v>31:0002</v>
      </c>
      <c r="D57" s="1" t="str">
        <f t="shared" si="7"/>
        <v>31:0001</v>
      </c>
      <c r="E57" t="s">
        <v>584</v>
      </c>
      <c r="F57" t="s">
        <v>651</v>
      </c>
      <c r="H57">
        <v>68.101027099999996</v>
      </c>
      <c r="I57">
        <v>-92.1865253</v>
      </c>
      <c r="J57" s="1" t="str">
        <f t="shared" si="9"/>
        <v>Esker</v>
      </c>
      <c r="K57" s="1" t="str">
        <f t="shared" si="10"/>
        <v>Grain Mount: 0.25 – 0.50 mm</v>
      </c>
      <c r="L57" t="s">
        <v>327</v>
      </c>
      <c r="M57" s="1" t="str">
        <f t="shared" si="8"/>
        <v>Ilm</v>
      </c>
      <c r="N57" t="s">
        <v>37</v>
      </c>
      <c r="O57" t="s">
        <v>36</v>
      </c>
      <c r="P57" t="s">
        <v>195</v>
      </c>
      <c r="Q57" t="s">
        <v>36</v>
      </c>
      <c r="R57" t="s">
        <v>111</v>
      </c>
      <c r="S57" t="s">
        <v>652</v>
      </c>
      <c r="T57" t="s">
        <v>36</v>
      </c>
      <c r="U57" t="s">
        <v>111</v>
      </c>
      <c r="V57" t="s">
        <v>653</v>
      </c>
      <c r="W57" t="s">
        <v>36</v>
      </c>
      <c r="X57" t="s">
        <v>415</v>
      </c>
      <c r="Y57" t="s">
        <v>36</v>
      </c>
      <c r="Z57" t="s">
        <v>37</v>
      </c>
      <c r="AA57" t="s">
        <v>654</v>
      </c>
      <c r="AB57" t="s">
        <v>655</v>
      </c>
      <c r="AC57" t="s">
        <v>445</v>
      </c>
      <c r="AD57" t="s">
        <v>656</v>
      </c>
    </row>
    <row r="58" spans="1:30" x14ac:dyDescent="0.3">
      <c r="A58" t="s">
        <v>657</v>
      </c>
      <c r="B58" t="s">
        <v>658</v>
      </c>
      <c r="C58" s="1" t="str">
        <f t="shared" si="6"/>
        <v>31:0002</v>
      </c>
      <c r="D58" s="1" t="str">
        <f t="shared" si="7"/>
        <v>31:0001</v>
      </c>
      <c r="E58" t="s">
        <v>584</v>
      </c>
      <c r="F58" t="s">
        <v>659</v>
      </c>
      <c r="H58">
        <v>68.101027099999996</v>
      </c>
      <c r="I58">
        <v>-92.1865253</v>
      </c>
      <c r="J58" s="1" t="str">
        <f t="shared" si="9"/>
        <v>Esker</v>
      </c>
      <c r="K58" s="1" t="str">
        <f>HYPERLINK("https://geochem.nrcan.gc.ca/cdogs/content/kwd/kwd080044_e.htm", "Grain Mount: 0.50 – 1.00 mm")</f>
        <v>Grain Mount: 0.50 – 1.00 mm</v>
      </c>
      <c r="L58" t="s">
        <v>327</v>
      </c>
      <c r="M58" s="1" t="str">
        <f t="shared" si="8"/>
        <v>Ilm</v>
      </c>
      <c r="N58" t="s">
        <v>37</v>
      </c>
      <c r="O58" t="s">
        <v>36</v>
      </c>
      <c r="P58" t="s">
        <v>195</v>
      </c>
      <c r="Q58" t="s">
        <v>36</v>
      </c>
      <c r="R58" t="s">
        <v>37</v>
      </c>
      <c r="S58" t="s">
        <v>660</v>
      </c>
      <c r="T58" t="s">
        <v>36</v>
      </c>
      <c r="U58" t="s">
        <v>182</v>
      </c>
      <c r="V58" t="s">
        <v>661</v>
      </c>
      <c r="W58" t="s">
        <v>36</v>
      </c>
      <c r="X58" t="s">
        <v>275</v>
      </c>
      <c r="Y58" t="s">
        <v>36</v>
      </c>
      <c r="Z58" t="s">
        <v>37</v>
      </c>
      <c r="AA58" t="s">
        <v>662</v>
      </c>
      <c r="AB58" t="s">
        <v>663</v>
      </c>
      <c r="AC58" t="s">
        <v>37</v>
      </c>
      <c r="AD58" t="s">
        <v>664</v>
      </c>
    </row>
    <row r="59" spans="1:30" x14ac:dyDescent="0.3">
      <c r="A59" t="s">
        <v>665</v>
      </c>
      <c r="B59" t="s">
        <v>666</v>
      </c>
      <c r="C59" s="1" t="str">
        <f t="shared" si="6"/>
        <v>31:0002</v>
      </c>
      <c r="D59" s="1" t="str">
        <f t="shared" si="7"/>
        <v>31:0001</v>
      </c>
      <c r="E59" t="s">
        <v>584</v>
      </c>
      <c r="F59" t="s">
        <v>667</v>
      </c>
      <c r="H59">
        <v>68.101027099999996</v>
      </c>
      <c r="I59">
        <v>-92.1865253</v>
      </c>
      <c r="J59" s="1" t="str">
        <f t="shared" si="9"/>
        <v>Esker</v>
      </c>
      <c r="K59" s="1" t="str">
        <f>HYPERLINK("https://geochem.nrcan.gc.ca/cdogs/content/kwd/kwd080043_e.htm", "Grain Mount: 0.25 – 0.50 mm")</f>
        <v>Grain Mount: 0.25 – 0.50 mm</v>
      </c>
      <c r="L59" t="s">
        <v>327</v>
      </c>
      <c r="M59" s="1" t="str">
        <f t="shared" si="8"/>
        <v>Ilm</v>
      </c>
      <c r="N59" t="s">
        <v>37</v>
      </c>
      <c r="O59" t="s">
        <v>36</v>
      </c>
      <c r="P59" t="s">
        <v>37</v>
      </c>
      <c r="Q59" t="s">
        <v>36</v>
      </c>
      <c r="R59" t="s">
        <v>93</v>
      </c>
      <c r="S59" t="s">
        <v>668</v>
      </c>
      <c r="T59" t="s">
        <v>36</v>
      </c>
      <c r="U59" t="s">
        <v>669</v>
      </c>
      <c r="V59" t="s">
        <v>670</v>
      </c>
      <c r="W59" t="s">
        <v>36</v>
      </c>
      <c r="X59" t="s">
        <v>106</v>
      </c>
      <c r="Y59" t="s">
        <v>36</v>
      </c>
      <c r="Z59" t="s">
        <v>37</v>
      </c>
      <c r="AA59" t="s">
        <v>671</v>
      </c>
      <c r="AB59" t="s">
        <v>98</v>
      </c>
      <c r="AC59" t="s">
        <v>513</v>
      </c>
      <c r="AD59" t="s">
        <v>672</v>
      </c>
    </row>
    <row r="60" spans="1:30" x14ac:dyDescent="0.3">
      <c r="A60" t="s">
        <v>673</v>
      </c>
      <c r="B60" t="s">
        <v>674</v>
      </c>
      <c r="C60" s="1" t="str">
        <f t="shared" si="6"/>
        <v>31:0002</v>
      </c>
      <c r="D60" s="1" t="str">
        <f t="shared" si="7"/>
        <v>31:0001</v>
      </c>
      <c r="E60" t="s">
        <v>675</v>
      </c>
      <c r="F60" t="s">
        <v>676</v>
      </c>
      <c r="H60">
        <v>68.647319800000005</v>
      </c>
      <c r="I60">
        <v>-90.538192899999999</v>
      </c>
      <c r="J60" s="1" t="str">
        <f t="shared" si="9"/>
        <v>Esker</v>
      </c>
      <c r="K60" s="1" t="str">
        <f>HYPERLINK("https://geochem.nrcan.gc.ca/cdogs/content/kwd/kwd080043_e.htm", "Grain Mount: 0.25 – 0.50 mm")</f>
        <v>Grain Mount: 0.25 – 0.50 mm</v>
      </c>
      <c r="L60" t="s">
        <v>327</v>
      </c>
      <c r="M60" s="1" t="str">
        <f t="shared" si="8"/>
        <v>Ilm</v>
      </c>
      <c r="N60" t="s">
        <v>37</v>
      </c>
      <c r="O60" t="s">
        <v>36</v>
      </c>
      <c r="P60" t="s">
        <v>105</v>
      </c>
      <c r="Q60" t="s">
        <v>36</v>
      </c>
      <c r="R60" t="s">
        <v>78</v>
      </c>
      <c r="S60" t="s">
        <v>677</v>
      </c>
      <c r="T60" t="s">
        <v>36</v>
      </c>
      <c r="U60" t="s">
        <v>37</v>
      </c>
      <c r="V60" t="s">
        <v>678</v>
      </c>
      <c r="W60" t="s">
        <v>36</v>
      </c>
      <c r="X60" t="s">
        <v>580</v>
      </c>
      <c r="Y60" t="s">
        <v>36</v>
      </c>
      <c r="Z60" t="s">
        <v>37</v>
      </c>
      <c r="AA60" t="s">
        <v>679</v>
      </c>
      <c r="AB60" t="s">
        <v>637</v>
      </c>
      <c r="AC60" t="s">
        <v>680</v>
      </c>
      <c r="AD60" t="s">
        <v>681</v>
      </c>
    </row>
    <row r="61" spans="1:30" x14ac:dyDescent="0.3">
      <c r="A61" t="s">
        <v>682</v>
      </c>
      <c r="B61" t="s">
        <v>683</v>
      </c>
      <c r="C61" s="1" t="str">
        <f t="shared" si="6"/>
        <v>31:0002</v>
      </c>
      <c r="D61" s="1" t="str">
        <f t="shared" si="7"/>
        <v>31:0001</v>
      </c>
      <c r="E61" t="s">
        <v>675</v>
      </c>
      <c r="F61" t="s">
        <v>684</v>
      </c>
      <c r="H61">
        <v>68.647319800000005</v>
      </c>
      <c r="I61">
        <v>-90.538192899999999</v>
      </c>
      <c r="J61" s="1" t="str">
        <f t="shared" si="9"/>
        <v>Esker</v>
      </c>
      <c r="K61" s="1" t="str">
        <f>HYPERLINK("https://geochem.nrcan.gc.ca/cdogs/content/kwd/kwd080044_e.htm", "Grain Mount: 0.50 – 1.00 mm")</f>
        <v>Grain Mount: 0.50 – 1.00 mm</v>
      </c>
      <c r="L61" t="s">
        <v>327</v>
      </c>
      <c r="M61" s="1" t="str">
        <f t="shared" si="8"/>
        <v>Ilm</v>
      </c>
      <c r="N61" t="s">
        <v>37</v>
      </c>
      <c r="O61" t="s">
        <v>36</v>
      </c>
      <c r="P61" t="s">
        <v>195</v>
      </c>
      <c r="Q61" t="s">
        <v>36</v>
      </c>
      <c r="R61" t="s">
        <v>347</v>
      </c>
      <c r="S61" t="s">
        <v>685</v>
      </c>
      <c r="T61" t="s">
        <v>36</v>
      </c>
      <c r="U61" t="s">
        <v>37</v>
      </c>
      <c r="V61" t="s">
        <v>686</v>
      </c>
      <c r="W61" t="s">
        <v>36</v>
      </c>
      <c r="X61" t="s">
        <v>687</v>
      </c>
      <c r="Y61" t="s">
        <v>36</v>
      </c>
      <c r="Z61" t="s">
        <v>37</v>
      </c>
      <c r="AA61" t="s">
        <v>688</v>
      </c>
      <c r="AB61" t="s">
        <v>689</v>
      </c>
      <c r="AC61" t="s">
        <v>37</v>
      </c>
      <c r="AD61" t="s">
        <v>690</v>
      </c>
    </row>
    <row r="62" spans="1:30" x14ac:dyDescent="0.3">
      <c r="A62" t="s">
        <v>691</v>
      </c>
      <c r="B62" t="s">
        <v>692</v>
      </c>
      <c r="C62" s="1" t="str">
        <f t="shared" si="6"/>
        <v>31:0002</v>
      </c>
      <c r="D62" s="1" t="str">
        <f t="shared" si="7"/>
        <v>31:0001</v>
      </c>
      <c r="E62" t="s">
        <v>75</v>
      </c>
      <c r="F62" t="s">
        <v>693</v>
      </c>
      <c r="H62">
        <v>68.093067700000006</v>
      </c>
      <c r="I62">
        <v>-90.510989300000006</v>
      </c>
      <c r="J62" s="1" t="str">
        <f>HYPERLINK("https://geochem.nrcan.gc.ca/cdogs/content/kwd/kwd020044_e.htm", "Till")</f>
        <v>Till</v>
      </c>
      <c r="K62" s="1" t="str">
        <f>HYPERLINK("https://geochem.nrcan.gc.ca/cdogs/content/kwd/kwd080043_e.htm", "Grain Mount: 0.25 – 0.50 mm")</f>
        <v>Grain Mount: 0.25 – 0.50 mm</v>
      </c>
      <c r="L62" t="s">
        <v>327</v>
      </c>
      <c r="M62" s="1" t="str">
        <f>HYPERLINK("https://geochem.nrcan.gc.ca/cdogs/content/kwd/kwd030523_e.htm", "Prp")</f>
        <v>Prp</v>
      </c>
      <c r="N62" t="s">
        <v>694</v>
      </c>
      <c r="O62" t="s">
        <v>37</v>
      </c>
      <c r="P62" t="s">
        <v>695</v>
      </c>
      <c r="Q62" t="s">
        <v>36</v>
      </c>
      <c r="R62" t="s">
        <v>696</v>
      </c>
      <c r="S62" t="s">
        <v>697</v>
      </c>
      <c r="T62" t="s">
        <v>347</v>
      </c>
      <c r="U62" t="s">
        <v>698</v>
      </c>
      <c r="V62" t="s">
        <v>699</v>
      </c>
      <c r="W62" t="s">
        <v>37</v>
      </c>
      <c r="X62" t="s">
        <v>36</v>
      </c>
      <c r="Y62" t="s">
        <v>83</v>
      </c>
      <c r="Z62" t="s">
        <v>700</v>
      </c>
      <c r="AA62" t="s">
        <v>701</v>
      </c>
      <c r="AB62" t="s">
        <v>36</v>
      </c>
      <c r="AC62" t="s">
        <v>36</v>
      </c>
      <c r="AD62" t="s">
        <v>702</v>
      </c>
    </row>
    <row r="63" spans="1:30" x14ac:dyDescent="0.3">
      <c r="A63" t="s">
        <v>703</v>
      </c>
      <c r="B63" t="s">
        <v>704</v>
      </c>
      <c r="C63" s="1" t="str">
        <f t="shared" si="6"/>
        <v>31:0002</v>
      </c>
      <c r="D63" s="1" t="str">
        <f t="shared" si="7"/>
        <v>31:0001</v>
      </c>
      <c r="E63" t="s">
        <v>75</v>
      </c>
      <c r="F63" t="s">
        <v>705</v>
      </c>
      <c r="H63">
        <v>68.093067700000006</v>
      </c>
      <c r="I63">
        <v>-90.510989300000006</v>
      </c>
      <c r="J63" s="1" t="str">
        <f>HYPERLINK("https://geochem.nrcan.gc.ca/cdogs/content/kwd/kwd020044_e.htm", "Till")</f>
        <v>Till</v>
      </c>
      <c r="K63" s="1" t="str">
        <f>HYPERLINK("https://geochem.nrcan.gc.ca/cdogs/content/kwd/kwd080043_e.htm", "Grain Mount: 0.25 – 0.50 mm")</f>
        <v>Grain Mount: 0.25 – 0.50 mm</v>
      </c>
      <c r="L63" t="s">
        <v>327</v>
      </c>
      <c r="M63" s="1" t="str">
        <f>HYPERLINK("https://geochem.nrcan.gc.ca/cdogs/content/kwd/kwd030120_e.htm", "Ilm")</f>
        <v>Ilm</v>
      </c>
      <c r="N63" t="s">
        <v>37</v>
      </c>
      <c r="O63" t="s">
        <v>36</v>
      </c>
      <c r="P63" t="s">
        <v>706</v>
      </c>
      <c r="Q63" t="s">
        <v>36</v>
      </c>
      <c r="R63" t="s">
        <v>168</v>
      </c>
      <c r="S63" t="s">
        <v>707</v>
      </c>
      <c r="T63" t="s">
        <v>36</v>
      </c>
      <c r="U63" t="s">
        <v>240</v>
      </c>
      <c r="V63" t="s">
        <v>708</v>
      </c>
      <c r="W63" t="s">
        <v>36</v>
      </c>
      <c r="X63" t="s">
        <v>110</v>
      </c>
      <c r="Y63" t="s">
        <v>36</v>
      </c>
      <c r="Z63" t="s">
        <v>37</v>
      </c>
      <c r="AA63" t="s">
        <v>709</v>
      </c>
      <c r="AB63" t="s">
        <v>710</v>
      </c>
      <c r="AC63" t="s">
        <v>37</v>
      </c>
      <c r="AD63" t="s">
        <v>711</v>
      </c>
    </row>
    <row r="64" spans="1:30" x14ac:dyDescent="0.3">
      <c r="A64" t="s">
        <v>712</v>
      </c>
      <c r="B64" t="s">
        <v>713</v>
      </c>
      <c r="C64" s="1" t="str">
        <f t="shared" si="6"/>
        <v>31:0002</v>
      </c>
      <c r="D64" s="1" t="str">
        <f t="shared" si="7"/>
        <v>31:0001</v>
      </c>
      <c r="E64" t="s">
        <v>75</v>
      </c>
      <c r="F64" t="s">
        <v>714</v>
      </c>
      <c r="H64">
        <v>68.093067700000006</v>
      </c>
      <c r="I64">
        <v>-90.510989300000006</v>
      </c>
      <c r="J64" s="1" t="str">
        <f>HYPERLINK("https://geochem.nrcan.gc.ca/cdogs/content/kwd/kwd020044_e.htm", "Till")</f>
        <v>Till</v>
      </c>
      <c r="K64" s="1" t="str">
        <f>HYPERLINK("https://geochem.nrcan.gc.ca/cdogs/content/kwd/kwd080043_e.htm", "Grain Mount: 0.25 – 0.50 mm")</f>
        <v>Grain Mount: 0.25 – 0.50 mm</v>
      </c>
      <c r="L64" t="s">
        <v>327</v>
      </c>
      <c r="M64" s="1" t="str">
        <f>HYPERLINK("https://geochem.nrcan.gc.ca/cdogs/content/kwd/kwd030536_e.htm", "Lcx")</f>
        <v>Lcx</v>
      </c>
      <c r="N64" t="s">
        <v>37</v>
      </c>
      <c r="O64" t="s">
        <v>36</v>
      </c>
      <c r="P64" t="s">
        <v>715</v>
      </c>
      <c r="Q64" t="s">
        <v>36</v>
      </c>
      <c r="R64" t="s">
        <v>439</v>
      </c>
      <c r="S64" t="s">
        <v>716</v>
      </c>
      <c r="T64" t="s">
        <v>36</v>
      </c>
      <c r="U64" t="s">
        <v>37</v>
      </c>
      <c r="V64" t="s">
        <v>717</v>
      </c>
      <c r="W64" t="s">
        <v>36</v>
      </c>
      <c r="X64" t="s">
        <v>718</v>
      </c>
      <c r="Y64" t="s">
        <v>36</v>
      </c>
      <c r="Z64" t="s">
        <v>37</v>
      </c>
      <c r="AA64" t="s">
        <v>719</v>
      </c>
      <c r="AB64" t="s">
        <v>720</v>
      </c>
      <c r="AC64" t="s">
        <v>37</v>
      </c>
      <c r="AD64" t="s">
        <v>721</v>
      </c>
    </row>
    <row r="65" spans="1:30" x14ac:dyDescent="0.3">
      <c r="A65" t="s">
        <v>722</v>
      </c>
      <c r="B65" t="s">
        <v>723</v>
      </c>
      <c r="C65" s="1" t="str">
        <f t="shared" si="6"/>
        <v>31:0002</v>
      </c>
      <c r="D65" s="1" t="str">
        <f t="shared" si="7"/>
        <v>31:0001</v>
      </c>
      <c r="E65" t="s">
        <v>75</v>
      </c>
      <c r="F65" t="s">
        <v>724</v>
      </c>
      <c r="H65">
        <v>68.093067700000006</v>
      </c>
      <c r="I65">
        <v>-90.510989300000006</v>
      </c>
      <c r="J65" s="1" t="str">
        <f>HYPERLINK("https://geochem.nrcan.gc.ca/cdogs/content/kwd/kwd020044_e.htm", "Till")</f>
        <v>Till</v>
      </c>
      <c r="K65" s="1" t="str">
        <f>HYPERLINK("https://geochem.nrcan.gc.ca/cdogs/content/kwd/kwd080043_e.htm", "Grain Mount: 0.25 – 0.50 mm")</f>
        <v>Grain Mount: 0.25 – 0.50 mm</v>
      </c>
      <c r="L65" t="s">
        <v>327</v>
      </c>
      <c r="M65" s="1" t="str">
        <f t="shared" ref="M65:M85" si="11">HYPERLINK("https://geochem.nrcan.gc.ca/cdogs/content/kwd/kwd030120_e.htm", "Ilm")</f>
        <v>Ilm</v>
      </c>
      <c r="N65" t="s">
        <v>37</v>
      </c>
      <c r="O65" t="s">
        <v>36</v>
      </c>
      <c r="P65" t="s">
        <v>37</v>
      </c>
      <c r="Q65" t="s">
        <v>36</v>
      </c>
      <c r="R65" t="s">
        <v>397</v>
      </c>
      <c r="S65" t="s">
        <v>725</v>
      </c>
      <c r="T65" t="s">
        <v>36</v>
      </c>
      <c r="U65" t="s">
        <v>37</v>
      </c>
      <c r="V65" t="s">
        <v>726</v>
      </c>
      <c r="W65" t="s">
        <v>36</v>
      </c>
      <c r="X65" t="s">
        <v>43</v>
      </c>
      <c r="Y65" t="s">
        <v>36</v>
      </c>
      <c r="Z65" t="s">
        <v>37</v>
      </c>
      <c r="AA65" t="s">
        <v>727</v>
      </c>
      <c r="AB65" t="s">
        <v>518</v>
      </c>
      <c r="AC65" t="s">
        <v>37</v>
      </c>
      <c r="AD65" t="s">
        <v>728</v>
      </c>
    </row>
    <row r="66" spans="1:30" x14ac:dyDescent="0.3">
      <c r="A66" t="s">
        <v>729</v>
      </c>
      <c r="B66" t="s">
        <v>730</v>
      </c>
      <c r="C66" s="1" t="str">
        <f t="shared" ref="C66:C97" si="12">HYPERLINK("https://geochem.nrcan.gc.ca/cdogs/content/bdl/bdl310002_e.htm", "31:0002")</f>
        <v>31:0002</v>
      </c>
      <c r="D66" s="1" t="str">
        <f t="shared" ref="D66:D97" si="13">HYPERLINK("https://geochem.nrcan.gc.ca/cdogs/content/svy/svy310001_e.htm", "31:0001")</f>
        <v>31:0001</v>
      </c>
      <c r="E66" t="s">
        <v>75</v>
      </c>
      <c r="F66" t="s">
        <v>731</v>
      </c>
      <c r="H66">
        <v>68.093067700000006</v>
      </c>
      <c r="I66">
        <v>-90.510989300000006</v>
      </c>
      <c r="J66" s="1" t="str">
        <f>HYPERLINK("https://geochem.nrcan.gc.ca/cdogs/content/kwd/kwd020044_e.htm", "Till")</f>
        <v>Till</v>
      </c>
      <c r="K66" s="1" t="str">
        <f>HYPERLINK("https://geochem.nrcan.gc.ca/cdogs/content/kwd/kwd080044_e.htm", "Grain Mount: 0.50 – 1.00 mm")</f>
        <v>Grain Mount: 0.50 – 1.00 mm</v>
      </c>
      <c r="L66" t="s">
        <v>327</v>
      </c>
      <c r="M66" s="1" t="str">
        <f t="shared" si="11"/>
        <v>Ilm</v>
      </c>
      <c r="N66" t="s">
        <v>37</v>
      </c>
      <c r="O66" t="s">
        <v>36</v>
      </c>
      <c r="P66" t="s">
        <v>347</v>
      </c>
      <c r="Q66" t="s">
        <v>36</v>
      </c>
      <c r="R66" t="s">
        <v>51</v>
      </c>
      <c r="S66" t="s">
        <v>732</v>
      </c>
      <c r="T66" t="s">
        <v>36</v>
      </c>
      <c r="U66" t="s">
        <v>37</v>
      </c>
      <c r="V66" t="s">
        <v>733</v>
      </c>
      <c r="W66" t="s">
        <v>36</v>
      </c>
      <c r="X66" t="s">
        <v>734</v>
      </c>
      <c r="Y66" t="s">
        <v>36</v>
      </c>
      <c r="Z66" t="s">
        <v>37</v>
      </c>
      <c r="AA66" t="s">
        <v>735</v>
      </c>
      <c r="AB66" t="s">
        <v>462</v>
      </c>
      <c r="AC66" t="s">
        <v>93</v>
      </c>
      <c r="AD66" t="s">
        <v>736</v>
      </c>
    </row>
    <row r="67" spans="1:30" x14ac:dyDescent="0.3">
      <c r="A67" t="s">
        <v>737</v>
      </c>
      <c r="B67" t="s">
        <v>738</v>
      </c>
      <c r="C67" s="1" t="str">
        <f t="shared" si="12"/>
        <v>31:0002</v>
      </c>
      <c r="D67" s="1" t="str">
        <f t="shared" si="13"/>
        <v>31:0001</v>
      </c>
      <c r="E67" t="s">
        <v>244</v>
      </c>
      <c r="F67" t="s">
        <v>739</v>
      </c>
      <c r="H67">
        <v>68.251619099999999</v>
      </c>
      <c r="I67">
        <v>-93.374411600000002</v>
      </c>
      <c r="J67" s="1" t="str">
        <f t="shared" ref="J67:J77" si="14">HYPERLINK("https://geochem.nrcan.gc.ca/cdogs/content/kwd/kwd020073_e.htm", "Esker")</f>
        <v>Esker</v>
      </c>
      <c r="K67" s="1" t="str">
        <f t="shared" ref="K67:K96" si="15">HYPERLINK("https://geochem.nrcan.gc.ca/cdogs/content/kwd/kwd080043_e.htm", "Grain Mount: 0.25 – 0.50 mm")</f>
        <v>Grain Mount: 0.25 – 0.50 mm</v>
      </c>
      <c r="L67" t="s">
        <v>327</v>
      </c>
      <c r="M67" s="1" t="str">
        <f t="shared" si="11"/>
        <v>Ilm</v>
      </c>
      <c r="N67" t="s">
        <v>37</v>
      </c>
      <c r="O67" t="s">
        <v>36</v>
      </c>
      <c r="P67" t="s">
        <v>347</v>
      </c>
      <c r="Q67" t="s">
        <v>36</v>
      </c>
      <c r="R67" t="s">
        <v>37</v>
      </c>
      <c r="S67" t="s">
        <v>740</v>
      </c>
      <c r="T67" t="s">
        <v>36</v>
      </c>
      <c r="U67" t="s">
        <v>741</v>
      </c>
      <c r="V67" t="s">
        <v>742</v>
      </c>
      <c r="W67" t="s">
        <v>36</v>
      </c>
      <c r="X67" t="s">
        <v>743</v>
      </c>
      <c r="Y67" t="s">
        <v>36</v>
      </c>
      <c r="Z67" t="s">
        <v>37</v>
      </c>
      <c r="AA67" t="s">
        <v>744</v>
      </c>
      <c r="AB67" t="s">
        <v>206</v>
      </c>
      <c r="AC67" t="s">
        <v>37</v>
      </c>
      <c r="AD67" t="s">
        <v>745</v>
      </c>
    </row>
    <row r="68" spans="1:30" x14ac:dyDescent="0.3">
      <c r="A68" t="s">
        <v>746</v>
      </c>
      <c r="B68" t="s">
        <v>747</v>
      </c>
      <c r="C68" s="1" t="str">
        <f t="shared" si="12"/>
        <v>31:0002</v>
      </c>
      <c r="D68" s="1" t="str">
        <f t="shared" si="13"/>
        <v>31:0001</v>
      </c>
      <c r="E68" t="s">
        <v>244</v>
      </c>
      <c r="F68" t="s">
        <v>748</v>
      </c>
      <c r="H68">
        <v>68.251619099999999</v>
      </c>
      <c r="I68">
        <v>-93.374411600000002</v>
      </c>
      <c r="J68" s="1" t="str">
        <f t="shared" si="14"/>
        <v>Esker</v>
      </c>
      <c r="K68" s="1" t="str">
        <f t="shared" si="15"/>
        <v>Grain Mount: 0.25 – 0.50 mm</v>
      </c>
      <c r="L68" t="s">
        <v>327</v>
      </c>
      <c r="M68" s="1" t="str">
        <f t="shared" si="11"/>
        <v>Ilm</v>
      </c>
      <c r="N68" t="s">
        <v>37</v>
      </c>
      <c r="O68" t="s">
        <v>36</v>
      </c>
      <c r="P68" t="s">
        <v>105</v>
      </c>
      <c r="Q68" t="s">
        <v>36</v>
      </c>
      <c r="R68" t="s">
        <v>347</v>
      </c>
      <c r="S68" t="s">
        <v>749</v>
      </c>
      <c r="T68" t="s">
        <v>36</v>
      </c>
      <c r="U68" t="s">
        <v>750</v>
      </c>
      <c r="V68" t="s">
        <v>751</v>
      </c>
      <c r="W68" t="s">
        <v>36</v>
      </c>
      <c r="X68" t="s">
        <v>752</v>
      </c>
      <c r="Y68" t="s">
        <v>36</v>
      </c>
      <c r="Z68" t="s">
        <v>37</v>
      </c>
      <c r="AA68" t="s">
        <v>753</v>
      </c>
      <c r="AB68" t="s">
        <v>754</v>
      </c>
      <c r="AC68" t="s">
        <v>334</v>
      </c>
      <c r="AD68" t="s">
        <v>638</v>
      </c>
    </row>
    <row r="69" spans="1:30" x14ac:dyDescent="0.3">
      <c r="A69" t="s">
        <v>755</v>
      </c>
      <c r="B69" t="s">
        <v>756</v>
      </c>
      <c r="C69" s="1" t="str">
        <f t="shared" si="12"/>
        <v>31:0002</v>
      </c>
      <c r="D69" s="1" t="str">
        <f t="shared" si="13"/>
        <v>31:0001</v>
      </c>
      <c r="E69" t="s">
        <v>244</v>
      </c>
      <c r="F69" t="s">
        <v>757</v>
      </c>
      <c r="H69">
        <v>68.251619099999999</v>
      </c>
      <c r="I69">
        <v>-93.374411600000002</v>
      </c>
      <c r="J69" s="1" t="str">
        <f t="shared" si="14"/>
        <v>Esker</v>
      </c>
      <c r="K69" s="1" t="str">
        <f t="shared" si="15"/>
        <v>Grain Mount: 0.25 – 0.50 mm</v>
      </c>
      <c r="L69" t="s">
        <v>327</v>
      </c>
      <c r="M69" s="1" t="str">
        <f t="shared" si="11"/>
        <v>Ilm</v>
      </c>
      <c r="N69" t="s">
        <v>37</v>
      </c>
      <c r="O69" t="s">
        <v>36</v>
      </c>
      <c r="P69" t="s">
        <v>37</v>
      </c>
      <c r="Q69" t="s">
        <v>36</v>
      </c>
      <c r="R69" t="s">
        <v>334</v>
      </c>
      <c r="S69" t="s">
        <v>758</v>
      </c>
      <c r="T69" t="s">
        <v>36</v>
      </c>
      <c r="U69" t="s">
        <v>759</v>
      </c>
      <c r="V69" t="s">
        <v>760</v>
      </c>
      <c r="W69" t="s">
        <v>36</v>
      </c>
      <c r="X69" t="s">
        <v>588</v>
      </c>
      <c r="Y69" t="s">
        <v>36</v>
      </c>
      <c r="Z69" t="s">
        <v>37</v>
      </c>
      <c r="AA69" t="s">
        <v>761</v>
      </c>
      <c r="AB69" t="s">
        <v>762</v>
      </c>
      <c r="AC69" t="s">
        <v>37</v>
      </c>
      <c r="AD69" t="s">
        <v>763</v>
      </c>
    </row>
    <row r="70" spans="1:30" x14ac:dyDescent="0.3">
      <c r="A70" t="s">
        <v>764</v>
      </c>
      <c r="B70" t="s">
        <v>765</v>
      </c>
      <c r="C70" s="1" t="str">
        <f t="shared" si="12"/>
        <v>31:0002</v>
      </c>
      <c r="D70" s="1" t="str">
        <f t="shared" si="13"/>
        <v>31:0001</v>
      </c>
      <c r="E70" t="s">
        <v>273</v>
      </c>
      <c r="F70" t="s">
        <v>766</v>
      </c>
      <c r="H70">
        <v>68.499080599999999</v>
      </c>
      <c r="I70">
        <v>-90.596174700000006</v>
      </c>
      <c r="J70" s="1" t="str">
        <f t="shared" si="14"/>
        <v>Esker</v>
      </c>
      <c r="K70" s="1" t="str">
        <f t="shared" si="15"/>
        <v>Grain Mount: 0.25 – 0.50 mm</v>
      </c>
      <c r="L70" t="s">
        <v>327</v>
      </c>
      <c r="M70" s="1" t="str">
        <f t="shared" si="11"/>
        <v>Ilm</v>
      </c>
      <c r="N70" t="s">
        <v>37</v>
      </c>
      <c r="O70" t="s">
        <v>36</v>
      </c>
      <c r="P70" t="s">
        <v>78</v>
      </c>
      <c r="Q70" t="s">
        <v>36</v>
      </c>
      <c r="R70" t="s">
        <v>267</v>
      </c>
      <c r="S70" t="s">
        <v>767</v>
      </c>
      <c r="T70" t="s">
        <v>36</v>
      </c>
      <c r="U70" t="s">
        <v>37</v>
      </c>
      <c r="V70" t="s">
        <v>768</v>
      </c>
      <c r="W70" t="s">
        <v>36</v>
      </c>
      <c r="X70" t="s">
        <v>769</v>
      </c>
      <c r="Y70" t="s">
        <v>36</v>
      </c>
      <c r="Z70" t="s">
        <v>37</v>
      </c>
      <c r="AA70" t="s">
        <v>770</v>
      </c>
      <c r="AB70" t="s">
        <v>135</v>
      </c>
      <c r="AC70" t="s">
        <v>706</v>
      </c>
      <c r="AD70" t="s">
        <v>771</v>
      </c>
    </row>
    <row r="71" spans="1:30" x14ac:dyDescent="0.3">
      <c r="A71" t="s">
        <v>772</v>
      </c>
      <c r="B71" t="s">
        <v>773</v>
      </c>
      <c r="C71" s="1" t="str">
        <f t="shared" si="12"/>
        <v>31:0002</v>
      </c>
      <c r="D71" s="1" t="str">
        <f t="shared" si="13"/>
        <v>31:0001</v>
      </c>
      <c r="E71" t="s">
        <v>273</v>
      </c>
      <c r="F71" t="s">
        <v>774</v>
      </c>
      <c r="H71">
        <v>68.499080599999999</v>
      </c>
      <c r="I71">
        <v>-90.596174700000006</v>
      </c>
      <c r="J71" s="1" t="str">
        <f t="shared" si="14"/>
        <v>Esker</v>
      </c>
      <c r="K71" s="1" t="str">
        <f t="shared" si="15"/>
        <v>Grain Mount: 0.25 – 0.50 mm</v>
      </c>
      <c r="L71" t="s">
        <v>327</v>
      </c>
      <c r="M71" s="1" t="str">
        <f t="shared" si="11"/>
        <v>Ilm</v>
      </c>
      <c r="N71" t="s">
        <v>37</v>
      </c>
      <c r="O71" t="s">
        <v>36</v>
      </c>
      <c r="P71" t="s">
        <v>37</v>
      </c>
      <c r="Q71" t="s">
        <v>36</v>
      </c>
      <c r="R71" t="s">
        <v>457</v>
      </c>
      <c r="S71" t="s">
        <v>775</v>
      </c>
      <c r="T71" t="s">
        <v>36</v>
      </c>
      <c r="U71" t="s">
        <v>618</v>
      </c>
      <c r="V71" t="s">
        <v>776</v>
      </c>
      <c r="W71" t="s">
        <v>36</v>
      </c>
      <c r="X71" t="s">
        <v>655</v>
      </c>
      <c r="Y71" t="s">
        <v>36</v>
      </c>
      <c r="Z71" t="s">
        <v>37</v>
      </c>
      <c r="AA71" t="s">
        <v>777</v>
      </c>
      <c r="AB71" t="s">
        <v>778</v>
      </c>
      <c r="AC71" t="s">
        <v>217</v>
      </c>
      <c r="AD71" t="s">
        <v>779</v>
      </c>
    </row>
    <row r="72" spans="1:30" x14ac:dyDescent="0.3">
      <c r="A72" t="s">
        <v>780</v>
      </c>
      <c r="B72" t="s">
        <v>781</v>
      </c>
      <c r="C72" s="1" t="str">
        <f t="shared" si="12"/>
        <v>31:0002</v>
      </c>
      <c r="D72" s="1" t="str">
        <f t="shared" si="13"/>
        <v>31:0001</v>
      </c>
      <c r="E72" t="s">
        <v>273</v>
      </c>
      <c r="F72" t="s">
        <v>782</v>
      </c>
      <c r="H72">
        <v>68.499080599999999</v>
      </c>
      <c r="I72">
        <v>-90.596174700000006</v>
      </c>
      <c r="J72" s="1" t="str">
        <f t="shared" si="14"/>
        <v>Esker</v>
      </c>
      <c r="K72" s="1" t="str">
        <f t="shared" si="15"/>
        <v>Grain Mount: 0.25 – 0.50 mm</v>
      </c>
      <c r="L72" t="s">
        <v>327</v>
      </c>
      <c r="M72" s="1" t="str">
        <f t="shared" si="11"/>
        <v>Ilm</v>
      </c>
      <c r="N72" t="s">
        <v>37</v>
      </c>
      <c r="O72" t="s">
        <v>36</v>
      </c>
      <c r="P72" t="s">
        <v>37</v>
      </c>
      <c r="Q72" t="s">
        <v>36</v>
      </c>
      <c r="R72" t="s">
        <v>168</v>
      </c>
      <c r="S72" t="s">
        <v>783</v>
      </c>
      <c r="T72" t="s">
        <v>36</v>
      </c>
      <c r="U72" t="s">
        <v>531</v>
      </c>
      <c r="V72" t="s">
        <v>784</v>
      </c>
      <c r="W72" t="s">
        <v>36</v>
      </c>
      <c r="X72" t="s">
        <v>627</v>
      </c>
      <c r="Y72" t="s">
        <v>36</v>
      </c>
      <c r="Z72" t="s">
        <v>37</v>
      </c>
      <c r="AA72" t="s">
        <v>785</v>
      </c>
      <c r="AB72" t="s">
        <v>786</v>
      </c>
      <c r="AC72" t="s">
        <v>353</v>
      </c>
      <c r="AD72" t="s">
        <v>787</v>
      </c>
    </row>
    <row r="73" spans="1:30" x14ac:dyDescent="0.3">
      <c r="A73" t="s">
        <v>788</v>
      </c>
      <c r="B73" t="s">
        <v>789</v>
      </c>
      <c r="C73" s="1" t="str">
        <f t="shared" si="12"/>
        <v>31:0002</v>
      </c>
      <c r="D73" s="1" t="str">
        <f t="shared" si="13"/>
        <v>31:0001</v>
      </c>
      <c r="E73" t="s">
        <v>273</v>
      </c>
      <c r="F73" t="s">
        <v>790</v>
      </c>
      <c r="H73">
        <v>68.499080599999999</v>
      </c>
      <c r="I73">
        <v>-90.596174700000006</v>
      </c>
      <c r="J73" s="1" t="str">
        <f t="shared" si="14"/>
        <v>Esker</v>
      </c>
      <c r="K73" s="1" t="str">
        <f t="shared" si="15"/>
        <v>Grain Mount: 0.25 – 0.50 mm</v>
      </c>
      <c r="L73" t="s">
        <v>327</v>
      </c>
      <c r="M73" s="1" t="str">
        <f t="shared" si="11"/>
        <v>Ilm</v>
      </c>
      <c r="N73" t="s">
        <v>37</v>
      </c>
      <c r="O73" t="s">
        <v>36</v>
      </c>
      <c r="P73" t="s">
        <v>37</v>
      </c>
      <c r="Q73" t="s">
        <v>36</v>
      </c>
      <c r="R73" t="s">
        <v>136</v>
      </c>
      <c r="S73" t="s">
        <v>791</v>
      </c>
      <c r="T73" t="s">
        <v>36</v>
      </c>
      <c r="U73" t="s">
        <v>37</v>
      </c>
      <c r="V73" t="s">
        <v>792</v>
      </c>
      <c r="W73" t="s">
        <v>36</v>
      </c>
      <c r="X73" t="s">
        <v>561</v>
      </c>
      <c r="Y73" t="s">
        <v>36</v>
      </c>
      <c r="Z73" t="s">
        <v>37</v>
      </c>
      <c r="AA73" t="s">
        <v>793</v>
      </c>
      <c r="AB73" t="s">
        <v>98</v>
      </c>
      <c r="AC73" t="s">
        <v>439</v>
      </c>
      <c r="AD73" t="s">
        <v>794</v>
      </c>
    </row>
    <row r="74" spans="1:30" x14ac:dyDescent="0.3">
      <c r="A74" t="s">
        <v>795</v>
      </c>
      <c r="B74" t="s">
        <v>796</v>
      </c>
      <c r="C74" s="1" t="str">
        <f t="shared" si="12"/>
        <v>31:0002</v>
      </c>
      <c r="D74" s="1" t="str">
        <f t="shared" si="13"/>
        <v>31:0001</v>
      </c>
      <c r="E74" t="s">
        <v>273</v>
      </c>
      <c r="F74" t="s">
        <v>797</v>
      </c>
      <c r="H74">
        <v>68.499080599999999</v>
      </c>
      <c r="I74">
        <v>-90.596174700000006</v>
      </c>
      <c r="J74" s="1" t="str">
        <f t="shared" si="14"/>
        <v>Esker</v>
      </c>
      <c r="K74" s="1" t="str">
        <f t="shared" si="15"/>
        <v>Grain Mount: 0.25 – 0.50 mm</v>
      </c>
      <c r="L74" t="s">
        <v>327</v>
      </c>
      <c r="M74" s="1" t="str">
        <f t="shared" si="11"/>
        <v>Ilm</v>
      </c>
      <c r="N74" t="s">
        <v>37</v>
      </c>
      <c r="O74" t="s">
        <v>36</v>
      </c>
      <c r="P74" t="s">
        <v>78</v>
      </c>
      <c r="Q74" t="s">
        <v>36</v>
      </c>
      <c r="R74" t="s">
        <v>37</v>
      </c>
      <c r="S74" t="s">
        <v>798</v>
      </c>
      <c r="T74" t="s">
        <v>36</v>
      </c>
      <c r="U74" t="s">
        <v>37</v>
      </c>
      <c r="V74" t="s">
        <v>799</v>
      </c>
      <c r="W74" t="s">
        <v>36</v>
      </c>
      <c r="X74" t="s">
        <v>37</v>
      </c>
      <c r="Y74" t="s">
        <v>36</v>
      </c>
      <c r="Z74" t="s">
        <v>37</v>
      </c>
      <c r="AA74" t="s">
        <v>800</v>
      </c>
      <c r="AB74" t="s">
        <v>606</v>
      </c>
      <c r="AC74" t="s">
        <v>801</v>
      </c>
      <c r="AD74" t="s">
        <v>802</v>
      </c>
    </row>
    <row r="75" spans="1:30" x14ac:dyDescent="0.3">
      <c r="A75" t="s">
        <v>803</v>
      </c>
      <c r="B75" t="s">
        <v>804</v>
      </c>
      <c r="C75" s="1" t="str">
        <f t="shared" si="12"/>
        <v>31:0002</v>
      </c>
      <c r="D75" s="1" t="str">
        <f t="shared" si="13"/>
        <v>31:0001</v>
      </c>
      <c r="E75" t="s">
        <v>273</v>
      </c>
      <c r="F75" t="s">
        <v>805</v>
      </c>
      <c r="H75">
        <v>68.499080599999999</v>
      </c>
      <c r="I75">
        <v>-90.596174700000006</v>
      </c>
      <c r="J75" s="1" t="str">
        <f t="shared" si="14"/>
        <v>Esker</v>
      </c>
      <c r="K75" s="1" t="str">
        <f t="shared" si="15"/>
        <v>Grain Mount: 0.25 – 0.50 mm</v>
      </c>
      <c r="L75" t="s">
        <v>327</v>
      </c>
      <c r="M75" s="1" t="str">
        <f t="shared" si="11"/>
        <v>Ilm</v>
      </c>
      <c r="N75" t="s">
        <v>37</v>
      </c>
      <c r="O75" t="s">
        <v>36</v>
      </c>
      <c r="P75" t="s">
        <v>37</v>
      </c>
      <c r="Q75" t="s">
        <v>36</v>
      </c>
      <c r="R75" t="s">
        <v>195</v>
      </c>
      <c r="S75" t="s">
        <v>806</v>
      </c>
      <c r="T75" t="s">
        <v>36</v>
      </c>
      <c r="U75" t="s">
        <v>251</v>
      </c>
      <c r="V75" t="s">
        <v>807</v>
      </c>
      <c r="W75" t="s">
        <v>36</v>
      </c>
      <c r="X75" t="s">
        <v>808</v>
      </c>
      <c r="Y75" t="s">
        <v>36</v>
      </c>
      <c r="Z75" t="s">
        <v>37</v>
      </c>
      <c r="AA75" t="s">
        <v>809</v>
      </c>
      <c r="AB75" t="s">
        <v>810</v>
      </c>
      <c r="AC75" t="s">
        <v>811</v>
      </c>
      <c r="AD75" t="s">
        <v>812</v>
      </c>
    </row>
    <row r="76" spans="1:30" x14ac:dyDescent="0.3">
      <c r="A76" t="s">
        <v>813</v>
      </c>
      <c r="B76" t="s">
        <v>814</v>
      </c>
      <c r="C76" s="1" t="str">
        <f t="shared" si="12"/>
        <v>31:0002</v>
      </c>
      <c r="D76" s="1" t="str">
        <f t="shared" si="13"/>
        <v>31:0001</v>
      </c>
      <c r="E76" t="s">
        <v>273</v>
      </c>
      <c r="F76" t="s">
        <v>815</v>
      </c>
      <c r="H76">
        <v>68.499080599999999</v>
      </c>
      <c r="I76">
        <v>-90.596174700000006</v>
      </c>
      <c r="J76" s="1" t="str">
        <f t="shared" si="14"/>
        <v>Esker</v>
      </c>
      <c r="K76" s="1" t="str">
        <f t="shared" si="15"/>
        <v>Grain Mount: 0.25 – 0.50 mm</v>
      </c>
      <c r="L76" t="s">
        <v>327</v>
      </c>
      <c r="M76" s="1" t="str">
        <f t="shared" si="11"/>
        <v>Ilm</v>
      </c>
      <c r="N76" t="s">
        <v>37</v>
      </c>
      <c r="O76" t="s">
        <v>36</v>
      </c>
      <c r="P76" t="s">
        <v>78</v>
      </c>
      <c r="Q76" t="s">
        <v>36</v>
      </c>
      <c r="R76" t="s">
        <v>195</v>
      </c>
      <c r="S76" t="s">
        <v>816</v>
      </c>
      <c r="T76" t="s">
        <v>36</v>
      </c>
      <c r="U76" t="s">
        <v>37</v>
      </c>
      <c r="V76" t="s">
        <v>817</v>
      </c>
      <c r="W76" t="s">
        <v>36</v>
      </c>
      <c r="X76" t="s">
        <v>818</v>
      </c>
      <c r="Y76" t="s">
        <v>36</v>
      </c>
      <c r="Z76" t="s">
        <v>37</v>
      </c>
      <c r="AA76" t="s">
        <v>819</v>
      </c>
      <c r="AB76" t="s">
        <v>820</v>
      </c>
      <c r="AC76" t="s">
        <v>821</v>
      </c>
      <c r="AD76" t="s">
        <v>822</v>
      </c>
    </row>
    <row r="77" spans="1:30" x14ac:dyDescent="0.3">
      <c r="A77" t="s">
        <v>823</v>
      </c>
      <c r="B77" t="s">
        <v>824</v>
      </c>
      <c r="C77" s="1" t="str">
        <f t="shared" si="12"/>
        <v>31:0002</v>
      </c>
      <c r="D77" s="1" t="str">
        <f t="shared" si="13"/>
        <v>31:0001</v>
      </c>
      <c r="E77" t="s">
        <v>273</v>
      </c>
      <c r="F77" t="s">
        <v>825</v>
      </c>
      <c r="H77">
        <v>68.499080599999999</v>
      </c>
      <c r="I77">
        <v>-90.596174700000006</v>
      </c>
      <c r="J77" s="1" t="str">
        <f t="shared" si="14"/>
        <v>Esker</v>
      </c>
      <c r="K77" s="1" t="str">
        <f t="shared" si="15"/>
        <v>Grain Mount: 0.25 – 0.50 mm</v>
      </c>
      <c r="L77" t="s">
        <v>327</v>
      </c>
      <c r="M77" s="1" t="str">
        <f t="shared" si="11"/>
        <v>Ilm</v>
      </c>
      <c r="N77" t="s">
        <v>37</v>
      </c>
      <c r="O77" t="s">
        <v>36</v>
      </c>
      <c r="P77" t="s">
        <v>303</v>
      </c>
      <c r="Q77" t="s">
        <v>36</v>
      </c>
      <c r="R77" t="s">
        <v>232</v>
      </c>
      <c r="S77" t="s">
        <v>826</v>
      </c>
      <c r="T77" t="s">
        <v>36</v>
      </c>
      <c r="U77" t="s">
        <v>37</v>
      </c>
      <c r="V77" t="s">
        <v>827</v>
      </c>
      <c r="W77" t="s">
        <v>36</v>
      </c>
      <c r="X77" t="s">
        <v>110</v>
      </c>
      <c r="Y77" t="s">
        <v>36</v>
      </c>
      <c r="Z77" t="s">
        <v>37</v>
      </c>
      <c r="AA77" t="s">
        <v>828</v>
      </c>
      <c r="AB77" t="s">
        <v>139</v>
      </c>
      <c r="AC77" t="s">
        <v>829</v>
      </c>
      <c r="AD77" t="s">
        <v>830</v>
      </c>
    </row>
    <row r="78" spans="1:30" x14ac:dyDescent="0.3">
      <c r="A78" t="s">
        <v>831</v>
      </c>
      <c r="B78" t="s">
        <v>832</v>
      </c>
      <c r="C78" s="1" t="str">
        <f t="shared" si="12"/>
        <v>31:0002</v>
      </c>
      <c r="D78" s="1" t="str">
        <f t="shared" si="13"/>
        <v>31:0001</v>
      </c>
      <c r="E78" t="s">
        <v>833</v>
      </c>
      <c r="F78" t="s">
        <v>834</v>
      </c>
      <c r="H78">
        <v>68.191903400000001</v>
      </c>
      <c r="I78">
        <v>-90.491311100000004</v>
      </c>
      <c r="J78" s="1" t="str">
        <f t="shared" ref="J78:J92" si="16">HYPERLINK("https://geochem.nrcan.gc.ca/cdogs/content/kwd/kwd020044_e.htm", "Till")</f>
        <v>Till</v>
      </c>
      <c r="K78" s="1" t="str">
        <f t="shared" si="15"/>
        <v>Grain Mount: 0.25 – 0.50 mm</v>
      </c>
      <c r="L78" t="s">
        <v>327</v>
      </c>
      <c r="M78" s="1" t="str">
        <f t="shared" si="11"/>
        <v>Ilm</v>
      </c>
      <c r="N78" t="s">
        <v>37</v>
      </c>
      <c r="O78" t="s">
        <v>36</v>
      </c>
      <c r="P78" t="s">
        <v>111</v>
      </c>
      <c r="Q78" t="s">
        <v>36</v>
      </c>
      <c r="R78" t="s">
        <v>397</v>
      </c>
      <c r="S78" t="s">
        <v>835</v>
      </c>
      <c r="T78" t="s">
        <v>36</v>
      </c>
      <c r="U78" t="s">
        <v>836</v>
      </c>
      <c r="V78" t="s">
        <v>837</v>
      </c>
      <c r="W78" t="s">
        <v>36</v>
      </c>
      <c r="X78" t="s">
        <v>838</v>
      </c>
      <c r="Y78" t="s">
        <v>36</v>
      </c>
      <c r="Z78" t="s">
        <v>37</v>
      </c>
      <c r="AA78" t="s">
        <v>839</v>
      </c>
      <c r="AB78" t="s">
        <v>840</v>
      </c>
      <c r="AC78" t="s">
        <v>841</v>
      </c>
      <c r="AD78" t="s">
        <v>842</v>
      </c>
    </row>
    <row r="79" spans="1:30" x14ac:dyDescent="0.3">
      <c r="A79" t="s">
        <v>843</v>
      </c>
      <c r="B79" t="s">
        <v>844</v>
      </c>
      <c r="C79" s="1" t="str">
        <f t="shared" si="12"/>
        <v>31:0002</v>
      </c>
      <c r="D79" s="1" t="str">
        <f t="shared" si="13"/>
        <v>31:0001</v>
      </c>
      <c r="E79" t="s">
        <v>833</v>
      </c>
      <c r="F79" t="s">
        <v>845</v>
      </c>
      <c r="H79">
        <v>68.191903400000001</v>
      </c>
      <c r="I79">
        <v>-90.491311100000004</v>
      </c>
      <c r="J79" s="1" t="str">
        <f t="shared" si="16"/>
        <v>Till</v>
      </c>
      <c r="K79" s="1" t="str">
        <f t="shared" si="15"/>
        <v>Grain Mount: 0.25 – 0.50 mm</v>
      </c>
      <c r="L79" t="s">
        <v>327</v>
      </c>
      <c r="M79" s="1" t="str">
        <f t="shared" si="11"/>
        <v>Ilm</v>
      </c>
      <c r="N79" t="s">
        <v>37</v>
      </c>
      <c r="O79" t="s">
        <v>36</v>
      </c>
      <c r="P79" t="s">
        <v>37</v>
      </c>
      <c r="Q79" t="s">
        <v>36</v>
      </c>
      <c r="R79" t="s">
        <v>51</v>
      </c>
      <c r="S79" t="s">
        <v>846</v>
      </c>
      <c r="T79" t="s">
        <v>36</v>
      </c>
      <c r="U79" t="s">
        <v>645</v>
      </c>
      <c r="V79" t="s">
        <v>847</v>
      </c>
      <c r="W79" t="s">
        <v>36</v>
      </c>
      <c r="X79" t="s">
        <v>848</v>
      </c>
      <c r="Y79" t="s">
        <v>36</v>
      </c>
      <c r="Z79" t="s">
        <v>37</v>
      </c>
      <c r="AA79" t="s">
        <v>849</v>
      </c>
      <c r="AB79" t="s">
        <v>309</v>
      </c>
      <c r="AC79" t="s">
        <v>850</v>
      </c>
      <c r="AD79" t="s">
        <v>851</v>
      </c>
    </row>
    <row r="80" spans="1:30" x14ac:dyDescent="0.3">
      <c r="A80" t="s">
        <v>852</v>
      </c>
      <c r="B80" t="s">
        <v>853</v>
      </c>
      <c r="C80" s="1" t="str">
        <f t="shared" si="12"/>
        <v>31:0002</v>
      </c>
      <c r="D80" s="1" t="str">
        <f t="shared" si="13"/>
        <v>31:0001</v>
      </c>
      <c r="E80" t="s">
        <v>316</v>
      </c>
      <c r="F80" t="s">
        <v>854</v>
      </c>
      <c r="H80">
        <v>68.333350800000005</v>
      </c>
      <c r="I80">
        <v>-89.793139100000005</v>
      </c>
      <c r="J80" s="1" t="str">
        <f t="shared" si="16"/>
        <v>Till</v>
      </c>
      <c r="K80" s="1" t="str">
        <f t="shared" si="15"/>
        <v>Grain Mount: 0.25 – 0.50 mm</v>
      </c>
      <c r="L80" t="s">
        <v>327</v>
      </c>
      <c r="M80" s="1" t="str">
        <f t="shared" si="11"/>
        <v>Ilm</v>
      </c>
      <c r="N80" t="s">
        <v>37</v>
      </c>
      <c r="O80" t="s">
        <v>36</v>
      </c>
      <c r="P80" t="s">
        <v>105</v>
      </c>
      <c r="Q80" t="s">
        <v>36</v>
      </c>
      <c r="R80" t="s">
        <v>434</v>
      </c>
      <c r="S80" t="s">
        <v>855</v>
      </c>
      <c r="T80" t="s">
        <v>36</v>
      </c>
      <c r="U80" t="s">
        <v>37</v>
      </c>
      <c r="V80" t="s">
        <v>856</v>
      </c>
      <c r="W80" t="s">
        <v>36</v>
      </c>
      <c r="X80" t="s">
        <v>135</v>
      </c>
      <c r="Y80" t="s">
        <v>36</v>
      </c>
      <c r="Z80" t="s">
        <v>37</v>
      </c>
      <c r="AA80" t="s">
        <v>857</v>
      </c>
      <c r="AB80" t="s">
        <v>858</v>
      </c>
      <c r="AC80" t="s">
        <v>37</v>
      </c>
      <c r="AD80" t="s">
        <v>859</v>
      </c>
    </row>
    <row r="81" spans="1:30" x14ac:dyDescent="0.3">
      <c r="A81" t="s">
        <v>860</v>
      </c>
      <c r="B81" t="s">
        <v>861</v>
      </c>
      <c r="C81" s="1" t="str">
        <f t="shared" si="12"/>
        <v>31:0002</v>
      </c>
      <c r="D81" s="1" t="str">
        <f t="shared" si="13"/>
        <v>31:0001</v>
      </c>
      <c r="E81" t="s">
        <v>316</v>
      </c>
      <c r="F81" t="s">
        <v>862</v>
      </c>
      <c r="H81">
        <v>68.333350800000005</v>
      </c>
      <c r="I81">
        <v>-89.793139100000005</v>
      </c>
      <c r="J81" s="1" t="str">
        <f t="shared" si="16"/>
        <v>Till</v>
      </c>
      <c r="K81" s="1" t="str">
        <f t="shared" si="15"/>
        <v>Grain Mount: 0.25 – 0.50 mm</v>
      </c>
      <c r="L81" t="s">
        <v>327</v>
      </c>
      <c r="M81" s="1" t="str">
        <f t="shared" si="11"/>
        <v>Ilm</v>
      </c>
      <c r="N81" t="s">
        <v>37</v>
      </c>
      <c r="O81" t="s">
        <v>36</v>
      </c>
      <c r="P81" t="s">
        <v>347</v>
      </c>
      <c r="Q81" t="s">
        <v>36</v>
      </c>
      <c r="R81" t="s">
        <v>37</v>
      </c>
      <c r="S81" t="s">
        <v>863</v>
      </c>
      <c r="T81" t="s">
        <v>36</v>
      </c>
      <c r="U81" t="s">
        <v>864</v>
      </c>
      <c r="V81" t="s">
        <v>865</v>
      </c>
      <c r="W81" t="s">
        <v>36</v>
      </c>
      <c r="X81" t="s">
        <v>627</v>
      </c>
      <c r="Y81" t="s">
        <v>36</v>
      </c>
      <c r="Z81" t="s">
        <v>37</v>
      </c>
      <c r="AA81" t="s">
        <v>866</v>
      </c>
      <c r="AB81" t="s">
        <v>352</v>
      </c>
      <c r="AC81" t="s">
        <v>808</v>
      </c>
      <c r="AD81" t="s">
        <v>867</v>
      </c>
    </row>
    <row r="82" spans="1:30" x14ac:dyDescent="0.3">
      <c r="A82" t="s">
        <v>868</v>
      </c>
      <c r="B82" t="s">
        <v>869</v>
      </c>
      <c r="C82" s="1" t="str">
        <f t="shared" si="12"/>
        <v>31:0002</v>
      </c>
      <c r="D82" s="1" t="str">
        <f t="shared" si="13"/>
        <v>31:0001</v>
      </c>
      <c r="E82" t="s">
        <v>316</v>
      </c>
      <c r="F82" t="s">
        <v>870</v>
      </c>
      <c r="H82">
        <v>68.333350800000005</v>
      </c>
      <c r="I82">
        <v>-89.793139100000005</v>
      </c>
      <c r="J82" s="1" t="str">
        <f t="shared" si="16"/>
        <v>Till</v>
      </c>
      <c r="K82" s="1" t="str">
        <f t="shared" si="15"/>
        <v>Grain Mount: 0.25 – 0.50 mm</v>
      </c>
      <c r="L82" t="s">
        <v>327</v>
      </c>
      <c r="M82" s="1" t="str">
        <f t="shared" si="11"/>
        <v>Ilm</v>
      </c>
      <c r="N82" t="s">
        <v>37</v>
      </c>
      <c r="O82" t="s">
        <v>36</v>
      </c>
      <c r="P82" t="s">
        <v>37</v>
      </c>
      <c r="Q82" t="s">
        <v>36</v>
      </c>
      <c r="R82" t="s">
        <v>37</v>
      </c>
      <c r="S82" t="s">
        <v>871</v>
      </c>
      <c r="T82" t="s">
        <v>36</v>
      </c>
      <c r="U82" t="s">
        <v>872</v>
      </c>
      <c r="V82" t="s">
        <v>873</v>
      </c>
      <c r="W82" t="s">
        <v>36</v>
      </c>
      <c r="X82" t="s">
        <v>874</v>
      </c>
      <c r="Y82" t="s">
        <v>36</v>
      </c>
      <c r="Z82" t="s">
        <v>37</v>
      </c>
      <c r="AA82" t="s">
        <v>875</v>
      </c>
      <c r="AB82" t="s">
        <v>778</v>
      </c>
      <c r="AC82" t="s">
        <v>876</v>
      </c>
      <c r="AD82" t="s">
        <v>877</v>
      </c>
    </row>
    <row r="83" spans="1:30" x14ac:dyDescent="0.3">
      <c r="A83" t="s">
        <v>878</v>
      </c>
      <c r="B83" t="s">
        <v>879</v>
      </c>
      <c r="C83" s="1" t="str">
        <f t="shared" si="12"/>
        <v>31:0002</v>
      </c>
      <c r="D83" s="1" t="str">
        <f t="shared" si="13"/>
        <v>31:0001</v>
      </c>
      <c r="E83" t="s">
        <v>316</v>
      </c>
      <c r="F83" t="s">
        <v>880</v>
      </c>
      <c r="H83">
        <v>68.333350800000005</v>
      </c>
      <c r="I83">
        <v>-89.793139100000005</v>
      </c>
      <c r="J83" s="1" t="str">
        <f t="shared" si="16"/>
        <v>Till</v>
      </c>
      <c r="K83" s="1" t="str">
        <f t="shared" si="15"/>
        <v>Grain Mount: 0.25 – 0.50 mm</v>
      </c>
      <c r="L83" t="s">
        <v>327</v>
      </c>
      <c r="M83" s="1" t="str">
        <f t="shared" si="11"/>
        <v>Ilm</v>
      </c>
      <c r="N83" t="s">
        <v>37</v>
      </c>
      <c r="O83" t="s">
        <v>36</v>
      </c>
      <c r="P83" t="s">
        <v>195</v>
      </c>
      <c r="Q83" t="s">
        <v>36</v>
      </c>
      <c r="R83" t="s">
        <v>37</v>
      </c>
      <c r="S83" t="s">
        <v>881</v>
      </c>
      <c r="T83" t="s">
        <v>36</v>
      </c>
      <c r="U83" t="s">
        <v>37</v>
      </c>
      <c r="V83" t="s">
        <v>882</v>
      </c>
      <c r="W83" t="s">
        <v>36</v>
      </c>
      <c r="X83" t="s">
        <v>543</v>
      </c>
      <c r="Y83" t="s">
        <v>36</v>
      </c>
      <c r="Z83" t="s">
        <v>37</v>
      </c>
      <c r="AA83" t="s">
        <v>883</v>
      </c>
      <c r="AB83" t="s">
        <v>309</v>
      </c>
      <c r="AC83" t="s">
        <v>353</v>
      </c>
      <c r="AD83" t="s">
        <v>884</v>
      </c>
    </row>
    <row r="84" spans="1:30" x14ac:dyDescent="0.3">
      <c r="A84" t="s">
        <v>885</v>
      </c>
      <c r="B84" t="s">
        <v>886</v>
      </c>
      <c r="C84" s="1" t="str">
        <f t="shared" si="12"/>
        <v>31:0002</v>
      </c>
      <c r="D84" s="1" t="str">
        <f t="shared" si="13"/>
        <v>31:0001</v>
      </c>
      <c r="E84" t="s">
        <v>316</v>
      </c>
      <c r="F84" t="s">
        <v>887</v>
      </c>
      <c r="H84">
        <v>68.333350800000005</v>
      </c>
      <c r="I84">
        <v>-89.793139100000005</v>
      </c>
      <c r="J84" s="1" t="str">
        <f t="shared" si="16"/>
        <v>Till</v>
      </c>
      <c r="K84" s="1" t="str">
        <f t="shared" si="15"/>
        <v>Grain Mount: 0.25 – 0.50 mm</v>
      </c>
      <c r="L84" t="s">
        <v>327</v>
      </c>
      <c r="M84" s="1" t="str">
        <f t="shared" si="11"/>
        <v>Ilm</v>
      </c>
      <c r="N84" t="s">
        <v>37</v>
      </c>
      <c r="O84" t="s">
        <v>36</v>
      </c>
      <c r="P84" t="s">
        <v>347</v>
      </c>
      <c r="Q84" t="s">
        <v>36</v>
      </c>
      <c r="R84" t="s">
        <v>586</v>
      </c>
      <c r="S84" t="s">
        <v>888</v>
      </c>
      <c r="T84" t="s">
        <v>36</v>
      </c>
      <c r="U84" t="s">
        <v>457</v>
      </c>
      <c r="V84" t="s">
        <v>889</v>
      </c>
      <c r="W84" t="s">
        <v>36</v>
      </c>
      <c r="X84" t="s">
        <v>838</v>
      </c>
      <c r="Y84" t="s">
        <v>36</v>
      </c>
      <c r="Z84" t="s">
        <v>37</v>
      </c>
      <c r="AA84" t="s">
        <v>890</v>
      </c>
      <c r="AB84" t="s">
        <v>309</v>
      </c>
      <c r="AC84" t="s">
        <v>891</v>
      </c>
      <c r="AD84" t="s">
        <v>892</v>
      </c>
    </row>
    <row r="85" spans="1:30" x14ac:dyDescent="0.3">
      <c r="A85" t="s">
        <v>893</v>
      </c>
      <c r="B85" t="s">
        <v>894</v>
      </c>
      <c r="C85" s="1" t="str">
        <f t="shared" si="12"/>
        <v>31:0002</v>
      </c>
      <c r="D85" s="1" t="str">
        <f t="shared" si="13"/>
        <v>31:0001</v>
      </c>
      <c r="E85" t="s">
        <v>316</v>
      </c>
      <c r="F85" t="s">
        <v>895</v>
      </c>
      <c r="H85">
        <v>68.333350800000005</v>
      </c>
      <c r="I85">
        <v>-89.793139100000005</v>
      </c>
      <c r="J85" s="1" t="str">
        <f t="shared" si="16"/>
        <v>Till</v>
      </c>
      <c r="K85" s="1" t="str">
        <f t="shared" si="15"/>
        <v>Grain Mount: 0.25 – 0.50 mm</v>
      </c>
      <c r="L85" t="s">
        <v>327</v>
      </c>
      <c r="M85" s="1" t="str">
        <f t="shared" si="11"/>
        <v>Ilm</v>
      </c>
      <c r="N85" t="s">
        <v>37</v>
      </c>
      <c r="O85" t="s">
        <v>36</v>
      </c>
      <c r="P85" t="s">
        <v>195</v>
      </c>
      <c r="Q85" t="s">
        <v>36</v>
      </c>
      <c r="R85" t="s">
        <v>240</v>
      </c>
      <c r="S85" t="s">
        <v>896</v>
      </c>
      <c r="T85" t="s">
        <v>36</v>
      </c>
      <c r="U85" t="s">
        <v>897</v>
      </c>
      <c r="V85" t="s">
        <v>898</v>
      </c>
      <c r="W85" t="s">
        <v>36</v>
      </c>
      <c r="X85" t="s">
        <v>498</v>
      </c>
      <c r="Y85" t="s">
        <v>36</v>
      </c>
      <c r="Z85" t="s">
        <v>37</v>
      </c>
      <c r="AA85" t="s">
        <v>899</v>
      </c>
      <c r="AB85" t="s">
        <v>900</v>
      </c>
      <c r="AC85" t="s">
        <v>37</v>
      </c>
      <c r="AD85" t="s">
        <v>901</v>
      </c>
    </row>
    <row r="86" spans="1:30" x14ac:dyDescent="0.3">
      <c r="A86" t="s">
        <v>902</v>
      </c>
      <c r="B86" t="s">
        <v>903</v>
      </c>
      <c r="C86" s="1" t="str">
        <f t="shared" si="12"/>
        <v>31:0002</v>
      </c>
      <c r="D86" s="1" t="str">
        <f t="shared" si="13"/>
        <v>31:0001</v>
      </c>
      <c r="E86" t="s">
        <v>316</v>
      </c>
      <c r="F86" t="s">
        <v>904</v>
      </c>
      <c r="H86">
        <v>68.333350800000005</v>
      </c>
      <c r="I86">
        <v>-89.793139100000005</v>
      </c>
      <c r="J86" s="1" t="str">
        <f t="shared" si="16"/>
        <v>Till</v>
      </c>
      <c r="K86" s="1" t="str">
        <f t="shared" si="15"/>
        <v>Grain Mount: 0.25 – 0.50 mm</v>
      </c>
      <c r="L86" t="s">
        <v>327</v>
      </c>
      <c r="M86" s="1" t="str">
        <f>HYPERLINK("https://geochem.nrcan.gc.ca/cdogs/content/kwd/kwd030523_e.htm", "Prp")</f>
        <v>Prp</v>
      </c>
      <c r="N86" t="s">
        <v>444</v>
      </c>
      <c r="O86" t="s">
        <v>498</v>
      </c>
      <c r="P86" t="s">
        <v>905</v>
      </c>
      <c r="Q86" t="s">
        <v>36</v>
      </c>
      <c r="R86" t="s">
        <v>906</v>
      </c>
      <c r="S86" t="s">
        <v>907</v>
      </c>
      <c r="T86" t="s">
        <v>37</v>
      </c>
      <c r="U86" t="s">
        <v>908</v>
      </c>
      <c r="V86" t="s">
        <v>909</v>
      </c>
      <c r="W86" t="s">
        <v>910</v>
      </c>
      <c r="X86" t="s">
        <v>36</v>
      </c>
      <c r="Y86" t="s">
        <v>911</v>
      </c>
      <c r="Z86" t="s">
        <v>912</v>
      </c>
      <c r="AA86" t="s">
        <v>913</v>
      </c>
      <c r="AB86" t="s">
        <v>36</v>
      </c>
      <c r="AC86" t="s">
        <v>36</v>
      </c>
      <c r="AD86" t="s">
        <v>914</v>
      </c>
    </row>
    <row r="87" spans="1:30" x14ac:dyDescent="0.3">
      <c r="A87" t="s">
        <v>915</v>
      </c>
      <c r="B87" t="s">
        <v>916</v>
      </c>
      <c r="C87" s="1" t="str">
        <f t="shared" si="12"/>
        <v>31:0002</v>
      </c>
      <c r="D87" s="1" t="str">
        <f t="shared" si="13"/>
        <v>31:0001</v>
      </c>
      <c r="E87" t="s">
        <v>316</v>
      </c>
      <c r="F87" t="s">
        <v>917</v>
      </c>
      <c r="H87">
        <v>68.333350800000005</v>
      </c>
      <c r="I87">
        <v>-89.793139100000005</v>
      </c>
      <c r="J87" s="1" t="str">
        <f t="shared" si="16"/>
        <v>Till</v>
      </c>
      <c r="K87" s="1" t="str">
        <f t="shared" si="15"/>
        <v>Grain Mount: 0.25 – 0.50 mm</v>
      </c>
      <c r="L87" t="s">
        <v>327</v>
      </c>
      <c r="M87" s="1" t="str">
        <f t="shared" ref="M87:M92" si="17">HYPERLINK("https://geochem.nrcan.gc.ca/cdogs/content/kwd/kwd030120_e.htm", "Ilm")</f>
        <v>Ilm</v>
      </c>
      <c r="N87" t="s">
        <v>37</v>
      </c>
      <c r="O87" t="s">
        <v>36</v>
      </c>
      <c r="P87" t="s">
        <v>78</v>
      </c>
      <c r="Q87" t="s">
        <v>36</v>
      </c>
      <c r="R87" t="s">
        <v>918</v>
      </c>
      <c r="S87" t="s">
        <v>38</v>
      </c>
      <c r="T87" t="s">
        <v>36</v>
      </c>
      <c r="U87" t="s">
        <v>353</v>
      </c>
      <c r="V87" t="s">
        <v>919</v>
      </c>
      <c r="W87" t="s">
        <v>36</v>
      </c>
      <c r="X87" t="s">
        <v>920</v>
      </c>
      <c r="Y87" t="s">
        <v>36</v>
      </c>
      <c r="Z87" t="s">
        <v>37</v>
      </c>
      <c r="AA87" t="s">
        <v>921</v>
      </c>
      <c r="AB87" t="s">
        <v>922</v>
      </c>
      <c r="AC87" t="s">
        <v>56</v>
      </c>
      <c r="AD87" t="s">
        <v>343</v>
      </c>
    </row>
    <row r="88" spans="1:30" x14ac:dyDescent="0.3">
      <c r="A88" t="s">
        <v>923</v>
      </c>
      <c r="B88" t="s">
        <v>924</v>
      </c>
      <c r="C88" s="1" t="str">
        <f t="shared" si="12"/>
        <v>31:0002</v>
      </c>
      <c r="D88" s="1" t="str">
        <f t="shared" si="13"/>
        <v>31:0001</v>
      </c>
      <c r="E88" t="s">
        <v>116</v>
      </c>
      <c r="F88" t="s">
        <v>925</v>
      </c>
      <c r="H88">
        <v>68.133978900000002</v>
      </c>
      <c r="I88">
        <v>-89.785005900000002</v>
      </c>
      <c r="J88" s="1" t="str">
        <f t="shared" si="16"/>
        <v>Till</v>
      </c>
      <c r="K88" s="1" t="str">
        <f t="shared" si="15"/>
        <v>Grain Mount: 0.25 – 0.50 mm</v>
      </c>
      <c r="L88" t="s">
        <v>327</v>
      </c>
      <c r="M88" s="1" t="str">
        <f t="shared" si="17"/>
        <v>Ilm</v>
      </c>
      <c r="N88" t="s">
        <v>37</v>
      </c>
      <c r="O88" t="s">
        <v>36</v>
      </c>
      <c r="P88" t="s">
        <v>93</v>
      </c>
      <c r="Q88" t="s">
        <v>36</v>
      </c>
      <c r="R88" t="s">
        <v>531</v>
      </c>
      <c r="S88" t="s">
        <v>926</v>
      </c>
      <c r="T88" t="s">
        <v>36</v>
      </c>
      <c r="U88" t="s">
        <v>37</v>
      </c>
      <c r="V88" t="s">
        <v>927</v>
      </c>
      <c r="W88" t="s">
        <v>36</v>
      </c>
      <c r="X88" t="s">
        <v>701</v>
      </c>
      <c r="Y88" t="s">
        <v>36</v>
      </c>
      <c r="Z88" t="s">
        <v>37</v>
      </c>
      <c r="AA88" t="s">
        <v>928</v>
      </c>
      <c r="AB88" t="s">
        <v>629</v>
      </c>
      <c r="AC88" t="s">
        <v>37</v>
      </c>
      <c r="AD88" t="s">
        <v>929</v>
      </c>
    </row>
    <row r="89" spans="1:30" x14ac:dyDescent="0.3">
      <c r="A89" t="s">
        <v>930</v>
      </c>
      <c r="B89" t="s">
        <v>931</v>
      </c>
      <c r="C89" s="1" t="str">
        <f t="shared" si="12"/>
        <v>31:0002</v>
      </c>
      <c r="D89" s="1" t="str">
        <f t="shared" si="13"/>
        <v>31:0001</v>
      </c>
      <c r="E89" t="s">
        <v>116</v>
      </c>
      <c r="F89" t="s">
        <v>932</v>
      </c>
      <c r="H89">
        <v>68.133978900000002</v>
      </c>
      <c r="I89">
        <v>-89.785005900000002</v>
      </c>
      <c r="J89" s="1" t="str">
        <f t="shared" si="16"/>
        <v>Till</v>
      </c>
      <c r="K89" s="1" t="str">
        <f t="shared" si="15"/>
        <v>Grain Mount: 0.25 – 0.50 mm</v>
      </c>
      <c r="L89" t="s">
        <v>327</v>
      </c>
      <c r="M89" s="1" t="str">
        <f t="shared" si="17"/>
        <v>Ilm</v>
      </c>
      <c r="N89" t="s">
        <v>37</v>
      </c>
      <c r="O89" t="s">
        <v>36</v>
      </c>
      <c r="P89" t="s">
        <v>586</v>
      </c>
      <c r="Q89" t="s">
        <v>36</v>
      </c>
      <c r="R89" t="s">
        <v>513</v>
      </c>
      <c r="S89" t="s">
        <v>933</v>
      </c>
      <c r="T89" t="s">
        <v>36</v>
      </c>
      <c r="U89" t="s">
        <v>37</v>
      </c>
      <c r="V89" t="s">
        <v>934</v>
      </c>
      <c r="W89" t="s">
        <v>36</v>
      </c>
      <c r="X89" t="s">
        <v>801</v>
      </c>
      <c r="Y89" t="s">
        <v>36</v>
      </c>
      <c r="Z89" t="s">
        <v>37</v>
      </c>
      <c r="AA89" t="s">
        <v>935</v>
      </c>
      <c r="AB89" t="s">
        <v>408</v>
      </c>
      <c r="AC89" t="s">
        <v>936</v>
      </c>
      <c r="AD89" t="s">
        <v>937</v>
      </c>
    </row>
    <row r="90" spans="1:30" x14ac:dyDescent="0.3">
      <c r="A90" t="s">
        <v>938</v>
      </c>
      <c r="B90" t="s">
        <v>939</v>
      </c>
      <c r="C90" s="1" t="str">
        <f t="shared" si="12"/>
        <v>31:0002</v>
      </c>
      <c r="D90" s="1" t="str">
        <f t="shared" si="13"/>
        <v>31:0001</v>
      </c>
      <c r="E90" t="s">
        <v>116</v>
      </c>
      <c r="F90" t="s">
        <v>940</v>
      </c>
      <c r="H90">
        <v>68.133978900000002</v>
      </c>
      <c r="I90">
        <v>-89.785005900000002</v>
      </c>
      <c r="J90" s="1" t="str">
        <f t="shared" si="16"/>
        <v>Till</v>
      </c>
      <c r="K90" s="1" t="str">
        <f t="shared" si="15"/>
        <v>Grain Mount: 0.25 – 0.50 mm</v>
      </c>
      <c r="L90" t="s">
        <v>327</v>
      </c>
      <c r="M90" s="1" t="str">
        <f t="shared" si="17"/>
        <v>Ilm</v>
      </c>
      <c r="N90" t="s">
        <v>37</v>
      </c>
      <c r="O90" t="s">
        <v>36</v>
      </c>
      <c r="P90" t="s">
        <v>105</v>
      </c>
      <c r="Q90" t="s">
        <v>36</v>
      </c>
      <c r="R90" t="s">
        <v>93</v>
      </c>
      <c r="S90" t="s">
        <v>941</v>
      </c>
      <c r="T90" t="s">
        <v>36</v>
      </c>
      <c r="U90" t="s">
        <v>37</v>
      </c>
      <c r="V90" t="s">
        <v>942</v>
      </c>
      <c r="W90" t="s">
        <v>36</v>
      </c>
      <c r="X90" t="s">
        <v>166</v>
      </c>
      <c r="Y90" t="s">
        <v>36</v>
      </c>
      <c r="Z90" t="s">
        <v>37</v>
      </c>
      <c r="AA90" t="s">
        <v>943</v>
      </c>
      <c r="AB90" t="s">
        <v>944</v>
      </c>
      <c r="AC90" t="s">
        <v>390</v>
      </c>
      <c r="AD90" t="s">
        <v>945</v>
      </c>
    </row>
    <row r="91" spans="1:30" x14ac:dyDescent="0.3">
      <c r="A91" t="s">
        <v>946</v>
      </c>
      <c r="B91" t="s">
        <v>947</v>
      </c>
      <c r="C91" s="1" t="str">
        <f t="shared" si="12"/>
        <v>31:0002</v>
      </c>
      <c r="D91" s="1" t="str">
        <f t="shared" si="13"/>
        <v>31:0001</v>
      </c>
      <c r="E91" t="s">
        <v>116</v>
      </c>
      <c r="F91" t="s">
        <v>948</v>
      </c>
      <c r="H91">
        <v>68.133978900000002</v>
      </c>
      <c r="I91">
        <v>-89.785005900000002</v>
      </c>
      <c r="J91" s="1" t="str">
        <f t="shared" si="16"/>
        <v>Till</v>
      </c>
      <c r="K91" s="1" t="str">
        <f t="shared" si="15"/>
        <v>Grain Mount: 0.25 – 0.50 mm</v>
      </c>
      <c r="L91" t="s">
        <v>327</v>
      </c>
      <c r="M91" s="1" t="str">
        <f t="shared" si="17"/>
        <v>Ilm</v>
      </c>
      <c r="N91" t="s">
        <v>37</v>
      </c>
      <c r="O91" t="s">
        <v>36</v>
      </c>
      <c r="P91" t="s">
        <v>217</v>
      </c>
      <c r="Q91" t="s">
        <v>36</v>
      </c>
      <c r="R91" t="s">
        <v>434</v>
      </c>
      <c r="S91" t="s">
        <v>949</v>
      </c>
      <c r="T91" t="s">
        <v>36</v>
      </c>
      <c r="U91" t="s">
        <v>37</v>
      </c>
      <c r="V91" t="s">
        <v>950</v>
      </c>
      <c r="W91" t="s">
        <v>36</v>
      </c>
      <c r="X91" t="s">
        <v>951</v>
      </c>
      <c r="Y91" t="s">
        <v>36</v>
      </c>
      <c r="Z91" t="s">
        <v>37</v>
      </c>
      <c r="AA91" t="s">
        <v>952</v>
      </c>
      <c r="AB91" t="s">
        <v>561</v>
      </c>
      <c r="AC91" t="s">
        <v>445</v>
      </c>
      <c r="AD91" t="s">
        <v>953</v>
      </c>
    </row>
    <row r="92" spans="1:30" x14ac:dyDescent="0.3">
      <c r="A92" t="s">
        <v>954</v>
      </c>
      <c r="B92" t="s">
        <v>955</v>
      </c>
      <c r="C92" s="1" t="str">
        <f t="shared" si="12"/>
        <v>31:0002</v>
      </c>
      <c r="D92" s="1" t="str">
        <f t="shared" si="13"/>
        <v>31:0001</v>
      </c>
      <c r="E92" t="s">
        <v>116</v>
      </c>
      <c r="F92" t="s">
        <v>956</v>
      </c>
      <c r="H92">
        <v>68.133978900000002</v>
      </c>
      <c r="I92">
        <v>-89.785005900000002</v>
      </c>
      <c r="J92" s="1" t="str">
        <f t="shared" si="16"/>
        <v>Till</v>
      </c>
      <c r="K92" s="1" t="str">
        <f t="shared" si="15"/>
        <v>Grain Mount: 0.25 – 0.50 mm</v>
      </c>
      <c r="L92" t="s">
        <v>327</v>
      </c>
      <c r="M92" s="1" t="str">
        <f t="shared" si="17"/>
        <v>Ilm</v>
      </c>
      <c r="N92" t="s">
        <v>37</v>
      </c>
      <c r="O92" t="s">
        <v>36</v>
      </c>
      <c r="P92" t="s">
        <v>536</v>
      </c>
      <c r="Q92" t="s">
        <v>36</v>
      </c>
      <c r="R92" t="s">
        <v>217</v>
      </c>
      <c r="S92" t="s">
        <v>957</v>
      </c>
      <c r="T92" t="s">
        <v>36</v>
      </c>
      <c r="U92" t="s">
        <v>37</v>
      </c>
      <c r="V92" t="s">
        <v>958</v>
      </c>
      <c r="W92" t="s">
        <v>36</v>
      </c>
      <c r="X92" t="s">
        <v>37</v>
      </c>
      <c r="Y92" t="s">
        <v>36</v>
      </c>
      <c r="Z92" t="s">
        <v>37</v>
      </c>
      <c r="AA92" t="s">
        <v>959</v>
      </c>
      <c r="AB92" t="s">
        <v>720</v>
      </c>
      <c r="AC92" t="s">
        <v>37</v>
      </c>
      <c r="AD92" t="s">
        <v>411</v>
      </c>
    </row>
    <row r="93" spans="1:30" x14ac:dyDescent="0.3">
      <c r="A93" t="s">
        <v>960</v>
      </c>
      <c r="B93" t="s">
        <v>961</v>
      </c>
      <c r="C93" s="1" t="str">
        <f t="shared" si="12"/>
        <v>31:0002</v>
      </c>
      <c r="D93" s="1" t="str">
        <f t="shared" si="13"/>
        <v>31:0001</v>
      </c>
      <c r="E93" t="s">
        <v>273</v>
      </c>
      <c r="F93" t="s">
        <v>962</v>
      </c>
      <c r="H93">
        <v>68.499080599999999</v>
      </c>
      <c r="I93">
        <v>-90.596174700000006</v>
      </c>
      <c r="J93" s="1" t="str">
        <f>HYPERLINK("https://geochem.nrcan.gc.ca/cdogs/content/kwd/kwd020073_e.htm", "Esker")</f>
        <v>Esker</v>
      </c>
      <c r="K93" s="1" t="str">
        <f t="shared" si="15"/>
        <v>Grain Mount: 0.25 – 0.50 mm</v>
      </c>
      <c r="L93" t="s">
        <v>963</v>
      </c>
      <c r="M93" s="1" t="str">
        <f>HYPERLINK("https://geochem.nrcan.gc.ca/cdogs/content/kwd/kwd030677_e.htm", "Lnd")</f>
        <v>Lnd</v>
      </c>
      <c r="N93" t="s">
        <v>964</v>
      </c>
      <c r="O93" t="s">
        <v>36</v>
      </c>
      <c r="P93" t="s">
        <v>98</v>
      </c>
      <c r="Q93" t="s">
        <v>36</v>
      </c>
      <c r="R93" t="s">
        <v>965</v>
      </c>
      <c r="S93" t="s">
        <v>966</v>
      </c>
      <c r="T93" t="s">
        <v>36</v>
      </c>
      <c r="U93" t="s">
        <v>967</v>
      </c>
      <c r="V93" t="s">
        <v>968</v>
      </c>
      <c r="W93" t="s">
        <v>36</v>
      </c>
      <c r="X93" t="s">
        <v>969</v>
      </c>
      <c r="Y93" t="s">
        <v>36</v>
      </c>
      <c r="Z93" t="s">
        <v>37</v>
      </c>
      <c r="AA93" t="s">
        <v>970</v>
      </c>
      <c r="AB93" t="s">
        <v>971</v>
      </c>
      <c r="AC93" t="s">
        <v>37</v>
      </c>
      <c r="AD93" t="s">
        <v>972</v>
      </c>
    </row>
    <row r="94" spans="1:30" x14ac:dyDescent="0.3">
      <c r="A94" t="s">
        <v>973</v>
      </c>
      <c r="B94" t="s">
        <v>974</v>
      </c>
      <c r="C94" s="1" t="str">
        <f t="shared" si="12"/>
        <v>31:0002</v>
      </c>
      <c r="D94" s="1" t="str">
        <f t="shared" si="13"/>
        <v>31:0001</v>
      </c>
      <c r="E94" t="s">
        <v>273</v>
      </c>
      <c r="F94" t="s">
        <v>975</v>
      </c>
      <c r="H94">
        <v>68.499080599999999</v>
      </c>
      <c r="I94">
        <v>-90.596174700000006</v>
      </c>
      <c r="J94" s="1" t="str">
        <f>HYPERLINK("https://geochem.nrcan.gc.ca/cdogs/content/kwd/kwd020073_e.htm", "Esker")</f>
        <v>Esker</v>
      </c>
      <c r="K94" s="1" t="str">
        <f t="shared" si="15"/>
        <v>Grain Mount: 0.25 – 0.50 mm</v>
      </c>
      <c r="L94" t="s">
        <v>963</v>
      </c>
      <c r="M94" s="1" t="str">
        <f>HYPERLINK("https://geochem.nrcan.gc.ca/cdogs/content/kwd/kwd030677_e.htm", "Lnd")</f>
        <v>Lnd</v>
      </c>
      <c r="N94" t="s">
        <v>976</v>
      </c>
      <c r="O94" t="s">
        <v>36</v>
      </c>
      <c r="P94" t="s">
        <v>526</v>
      </c>
      <c r="Q94" t="s">
        <v>36</v>
      </c>
      <c r="R94" t="s">
        <v>977</v>
      </c>
      <c r="S94" t="s">
        <v>978</v>
      </c>
      <c r="T94" t="s">
        <v>36</v>
      </c>
      <c r="U94" t="s">
        <v>979</v>
      </c>
      <c r="V94" t="s">
        <v>980</v>
      </c>
      <c r="W94" t="s">
        <v>36</v>
      </c>
      <c r="X94" t="s">
        <v>981</v>
      </c>
      <c r="Y94" t="s">
        <v>36</v>
      </c>
      <c r="Z94" t="s">
        <v>37</v>
      </c>
      <c r="AA94" t="s">
        <v>982</v>
      </c>
      <c r="AB94" t="s">
        <v>983</v>
      </c>
      <c r="AC94" t="s">
        <v>37</v>
      </c>
      <c r="AD94" t="s">
        <v>984</v>
      </c>
    </row>
    <row r="95" spans="1:30" x14ac:dyDescent="0.3">
      <c r="A95" t="s">
        <v>985</v>
      </c>
      <c r="B95" t="s">
        <v>986</v>
      </c>
      <c r="C95" s="1" t="str">
        <f t="shared" si="12"/>
        <v>31:0002</v>
      </c>
      <c r="D95" s="1" t="str">
        <f t="shared" si="13"/>
        <v>31:0001</v>
      </c>
      <c r="E95" t="s">
        <v>273</v>
      </c>
      <c r="F95" t="s">
        <v>987</v>
      </c>
      <c r="H95">
        <v>68.499080599999999</v>
      </c>
      <c r="I95">
        <v>-90.596174700000006</v>
      </c>
      <c r="J95" s="1" t="str">
        <f>HYPERLINK("https://geochem.nrcan.gc.ca/cdogs/content/kwd/kwd020073_e.htm", "Esker")</f>
        <v>Esker</v>
      </c>
      <c r="K95" s="1" t="str">
        <f t="shared" si="15"/>
        <v>Grain Mount: 0.25 – 0.50 mm</v>
      </c>
      <c r="L95" t="s">
        <v>963</v>
      </c>
      <c r="M95" s="1" t="str">
        <f>HYPERLINK("https://geochem.nrcan.gc.ca/cdogs/content/kwd/kwd030677_e.htm", "Lnd")</f>
        <v>Lnd</v>
      </c>
      <c r="N95" t="s">
        <v>988</v>
      </c>
      <c r="O95" t="s">
        <v>989</v>
      </c>
      <c r="P95" t="s">
        <v>990</v>
      </c>
      <c r="Q95" t="s">
        <v>36</v>
      </c>
      <c r="R95" t="s">
        <v>991</v>
      </c>
      <c r="S95" t="s">
        <v>992</v>
      </c>
      <c r="T95" t="s">
        <v>36</v>
      </c>
      <c r="U95" t="s">
        <v>993</v>
      </c>
      <c r="V95" t="s">
        <v>701</v>
      </c>
      <c r="W95" t="s">
        <v>36</v>
      </c>
      <c r="X95" t="s">
        <v>36</v>
      </c>
      <c r="Y95" t="s">
        <v>994</v>
      </c>
      <c r="Z95" t="s">
        <v>111</v>
      </c>
      <c r="AA95" t="s">
        <v>995</v>
      </c>
      <c r="AB95" t="s">
        <v>36</v>
      </c>
      <c r="AC95" t="s">
        <v>36</v>
      </c>
      <c r="AD95" t="s">
        <v>996</v>
      </c>
    </row>
    <row r="96" spans="1:30" x14ac:dyDescent="0.3">
      <c r="A96" t="s">
        <v>997</v>
      </c>
      <c r="B96" t="s">
        <v>998</v>
      </c>
      <c r="C96" s="1" t="str">
        <f t="shared" si="12"/>
        <v>31:0002</v>
      </c>
      <c r="D96" s="1" t="str">
        <f t="shared" si="13"/>
        <v>31:0001</v>
      </c>
      <c r="E96" t="s">
        <v>48</v>
      </c>
      <c r="F96" t="s">
        <v>999</v>
      </c>
      <c r="H96">
        <v>68.1164342</v>
      </c>
      <c r="I96">
        <v>-90.614170900000005</v>
      </c>
      <c r="J96" s="1" t="str">
        <f>HYPERLINK("https://geochem.nrcan.gc.ca/cdogs/content/kwd/kwd020044_e.htm", "Till")</f>
        <v>Till</v>
      </c>
      <c r="K96" s="1" t="str">
        <f t="shared" si="15"/>
        <v>Grain Mount: 0.25 – 0.50 mm</v>
      </c>
      <c r="L96" t="s">
        <v>1000</v>
      </c>
      <c r="M96" s="1" t="str">
        <f t="shared" ref="M96:M122" si="18">HYPERLINK("https://geochem.nrcan.gc.ca/cdogs/content/kwd/kwd030538_e.htm", "Mg_Ilm")</f>
        <v>Mg_Ilm</v>
      </c>
      <c r="N96" t="s">
        <v>808</v>
      </c>
      <c r="O96" t="s">
        <v>36</v>
      </c>
      <c r="P96" t="s">
        <v>51</v>
      </c>
      <c r="Q96" t="s">
        <v>36</v>
      </c>
      <c r="R96" t="s">
        <v>1001</v>
      </c>
      <c r="S96" t="s">
        <v>1002</v>
      </c>
      <c r="T96" t="s">
        <v>36</v>
      </c>
      <c r="U96" t="s">
        <v>1003</v>
      </c>
      <c r="V96" t="s">
        <v>1004</v>
      </c>
      <c r="W96" t="s">
        <v>36</v>
      </c>
      <c r="X96" t="s">
        <v>428</v>
      </c>
      <c r="Y96" t="s">
        <v>36</v>
      </c>
      <c r="Z96" t="s">
        <v>37</v>
      </c>
      <c r="AA96" t="s">
        <v>1005</v>
      </c>
      <c r="AB96" t="s">
        <v>1006</v>
      </c>
      <c r="AC96" t="s">
        <v>37</v>
      </c>
      <c r="AD96" t="s">
        <v>1007</v>
      </c>
    </row>
    <row r="97" spans="1:30" x14ac:dyDescent="0.3">
      <c r="A97" t="s">
        <v>1008</v>
      </c>
      <c r="B97" t="s">
        <v>1009</v>
      </c>
      <c r="C97" s="1" t="str">
        <f t="shared" si="12"/>
        <v>31:0002</v>
      </c>
      <c r="D97" s="1" t="str">
        <f t="shared" si="13"/>
        <v>31:0001</v>
      </c>
      <c r="E97" t="s">
        <v>1010</v>
      </c>
      <c r="F97" t="s">
        <v>1011</v>
      </c>
      <c r="H97">
        <v>68.090316999999999</v>
      </c>
      <c r="I97">
        <v>-90.510108799999998</v>
      </c>
      <c r="J97" s="1" t="str">
        <f>HYPERLINK("https://geochem.nrcan.gc.ca/cdogs/content/kwd/kwd020044_e.htm", "Till")</f>
        <v>Till</v>
      </c>
      <c r="K97" s="1" t="str">
        <f>HYPERLINK("https://geochem.nrcan.gc.ca/cdogs/content/kwd/kwd080045_e.htm", "Grain Mount: 1.00 – 2.00 mm")</f>
        <v>Grain Mount: 1.00 – 2.00 mm</v>
      </c>
      <c r="L97" t="s">
        <v>1000</v>
      </c>
      <c r="M97" s="1" t="str">
        <f t="shared" si="18"/>
        <v>Mg_Ilm</v>
      </c>
      <c r="N97" t="s">
        <v>226</v>
      </c>
      <c r="O97" t="s">
        <v>36</v>
      </c>
      <c r="P97" t="s">
        <v>51</v>
      </c>
      <c r="Q97" t="s">
        <v>36</v>
      </c>
      <c r="R97" t="s">
        <v>1012</v>
      </c>
      <c r="S97" t="s">
        <v>1013</v>
      </c>
      <c r="T97" t="s">
        <v>36</v>
      </c>
      <c r="U97" t="s">
        <v>1014</v>
      </c>
      <c r="V97" t="s">
        <v>1015</v>
      </c>
      <c r="W97" t="s">
        <v>36</v>
      </c>
      <c r="X97" t="s">
        <v>1016</v>
      </c>
      <c r="Y97" t="s">
        <v>36</v>
      </c>
      <c r="Z97" t="s">
        <v>37</v>
      </c>
      <c r="AA97" t="s">
        <v>1017</v>
      </c>
      <c r="AB97" t="s">
        <v>1018</v>
      </c>
      <c r="AC97" t="s">
        <v>99</v>
      </c>
      <c r="AD97" t="s">
        <v>1019</v>
      </c>
    </row>
    <row r="98" spans="1:30" x14ac:dyDescent="0.3">
      <c r="A98" t="s">
        <v>1020</v>
      </c>
      <c r="B98" t="s">
        <v>1021</v>
      </c>
      <c r="C98" s="1" t="str">
        <f t="shared" ref="C98:C129" si="19">HYPERLINK("https://geochem.nrcan.gc.ca/cdogs/content/bdl/bdl310002_e.htm", "31:0002")</f>
        <v>31:0002</v>
      </c>
      <c r="D98" s="1" t="str">
        <f t="shared" ref="D98:D129" si="20">HYPERLINK("https://geochem.nrcan.gc.ca/cdogs/content/svy/svy310001_e.htm", "31:0001")</f>
        <v>31:0001</v>
      </c>
      <c r="E98" t="s">
        <v>155</v>
      </c>
      <c r="F98" t="s">
        <v>1022</v>
      </c>
      <c r="H98">
        <v>68.176231900000005</v>
      </c>
      <c r="I98">
        <v>-89.499876799999996</v>
      </c>
      <c r="J98" s="1" t="str">
        <f>HYPERLINK("https://geochem.nrcan.gc.ca/cdogs/content/kwd/kwd020044_e.htm", "Till")</f>
        <v>Till</v>
      </c>
      <c r="K98" s="1" t="str">
        <f>HYPERLINK("https://geochem.nrcan.gc.ca/cdogs/content/kwd/kwd080043_e.htm", "Grain Mount: 0.25 – 0.50 mm")</f>
        <v>Grain Mount: 0.25 – 0.50 mm</v>
      </c>
      <c r="L98" t="s">
        <v>1000</v>
      </c>
      <c r="M98" s="1" t="str">
        <f t="shared" si="18"/>
        <v>Mg_Ilm</v>
      </c>
      <c r="N98" t="s">
        <v>734</v>
      </c>
      <c r="O98" t="s">
        <v>36</v>
      </c>
      <c r="P98" t="s">
        <v>111</v>
      </c>
      <c r="Q98" t="s">
        <v>36</v>
      </c>
      <c r="R98" t="s">
        <v>1023</v>
      </c>
      <c r="S98" t="s">
        <v>1024</v>
      </c>
      <c r="T98" t="s">
        <v>36</v>
      </c>
      <c r="U98" t="s">
        <v>1025</v>
      </c>
      <c r="V98" t="s">
        <v>1026</v>
      </c>
      <c r="W98" t="s">
        <v>36</v>
      </c>
      <c r="X98" t="s">
        <v>269</v>
      </c>
      <c r="Y98" t="s">
        <v>36</v>
      </c>
      <c r="Z98" t="s">
        <v>37</v>
      </c>
      <c r="AA98" t="s">
        <v>1027</v>
      </c>
      <c r="AB98" t="s">
        <v>1028</v>
      </c>
      <c r="AC98" t="s">
        <v>37</v>
      </c>
      <c r="AD98" t="s">
        <v>779</v>
      </c>
    </row>
    <row r="99" spans="1:30" x14ac:dyDescent="0.3">
      <c r="A99" t="s">
        <v>1029</v>
      </c>
      <c r="B99" t="s">
        <v>1030</v>
      </c>
      <c r="C99" s="1" t="str">
        <f t="shared" si="19"/>
        <v>31:0002</v>
      </c>
      <c r="D99" s="1" t="str">
        <f t="shared" si="20"/>
        <v>31:0001</v>
      </c>
      <c r="E99" t="s">
        <v>186</v>
      </c>
      <c r="F99" t="s">
        <v>1031</v>
      </c>
      <c r="H99">
        <v>68.537642399999996</v>
      </c>
      <c r="I99">
        <v>-92.092028600000006</v>
      </c>
      <c r="J99" s="1" t="str">
        <f>HYPERLINK("https://geochem.nrcan.gc.ca/cdogs/content/kwd/kwd020073_e.htm", "Esker")</f>
        <v>Esker</v>
      </c>
      <c r="K99" s="1" t="str">
        <f>HYPERLINK("https://geochem.nrcan.gc.ca/cdogs/content/kwd/kwd080043_e.htm", "Grain Mount: 0.25 – 0.50 mm")</f>
        <v>Grain Mount: 0.25 – 0.50 mm</v>
      </c>
      <c r="L99" t="s">
        <v>1000</v>
      </c>
      <c r="M99" s="1" t="str">
        <f t="shared" si="18"/>
        <v>Mg_Ilm</v>
      </c>
      <c r="N99" t="s">
        <v>82</v>
      </c>
      <c r="O99" t="s">
        <v>36</v>
      </c>
      <c r="P99" t="s">
        <v>586</v>
      </c>
      <c r="Q99" t="s">
        <v>36</v>
      </c>
      <c r="R99" t="s">
        <v>408</v>
      </c>
      <c r="S99" t="s">
        <v>1032</v>
      </c>
      <c r="T99" t="s">
        <v>36</v>
      </c>
      <c r="U99" t="s">
        <v>1033</v>
      </c>
      <c r="V99" t="s">
        <v>1034</v>
      </c>
      <c r="W99" t="s">
        <v>36</v>
      </c>
      <c r="X99" t="s">
        <v>1035</v>
      </c>
      <c r="Y99" t="s">
        <v>36</v>
      </c>
      <c r="Z99" t="s">
        <v>37</v>
      </c>
      <c r="AA99" t="s">
        <v>1036</v>
      </c>
      <c r="AB99" t="s">
        <v>1037</v>
      </c>
      <c r="AC99" t="s">
        <v>37</v>
      </c>
      <c r="AD99" t="s">
        <v>1038</v>
      </c>
    </row>
    <row r="100" spans="1:30" x14ac:dyDescent="0.3">
      <c r="A100" t="s">
        <v>1039</v>
      </c>
      <c r="B100" t="s">
        <v>1040</v>
      </c>
      <c r="C100" s="1" t="str">
        <f t="shared" si="19"/>
        <v>31:0002</v>
      </c>
      <c r="D100" s="1" t="str">
        <f t="shared" si="20"/>
        <v>31:0001</v>
      </c>
      <c r="E100" t="s">
        <v>584</v>
      </c>
      <c r="F100" t="s">
        <v>1041</v>
      </c>
      <c r="H100">
        <v>68.101027099999996</v>
      </c>
      <c r="I100">
        <v>-92.1865253</v>
      </c>
      <c r="J100" s="1" t="str">
        <f>HYPERLINK("https://geochem.nrcan.gc.ca/cdogs/content/kwd/kwd020073_e.htm", "Esker")</f>
        <v>Esker</v>
      </c>
      <c r="K100" s="1" t="str">
        <f>HYPERLINK("https://geochem.nrcan.gc.ca/cdogs/content/kwd/kwd080045_e.htm", "Grain Mount: 1.00 – 2.00 mm")</f>
        <v>Grain Mount: 1.00 – 2.00 mm</v>
      </c>
      <c r="L100" t="s">
        <v>1000</v>
      </c>
      <c r="M100" s="1" t="str">
        <f t="shared" si="18"/>
        <v>Mg_Ilm</v>
      </c>
      <c r="N100" t="s">
        <v>364</v>
      </c>
      <c r="O100" t="s">
        <v>36</v>
      </c>
      <c r="P100" t="s">
        <v>37</v>
      </c>
      <c r="Q100" t="s">
        <v>36</v>
      </c>
      <c r="R100" t="s">
        <v>1042</v>
      </c>
      <c r="S100" t="s">
        <v>1043</v>
      </c>
      <c r="T100" t="s">
        <v>36</v>
      </c>
      <c r="U100" t="s">
        <v>1044</v>
      </c>
      <c r="V100" t="s">
        <v>125</v>
      </c>
      <c r="W100" t="s">
        <v>36</v>
      </c>
      <c r="X100" t="s">
        <v>1045</v>
      </c>
      <c r="Y100" t="s">
        <v>36</v>
      </c>
      <c r="Z100" t="s">
        <v>37</v>
      </c>
      <c r="AA100" t="s">
        <v>1046</v>
      </c>
      <c r="AB100" t="s">
        <v>1016</v>
      </c>
      <c r="AC100" t="s">
        <v>37</v>
      </c>
      <c r="AD100" t="s">
        <v>1047</v>
      </c>
    </row>
    <row r="101" spans="1:30" x14ac:dyDescent="0.3">
      <c r="A101" t="s">
        <v>1048</v>
      </c>
      <c r="B101" t="s">
        <v>1049</v>
      </c>
      <c r="C101" s="1" t="str">
        <f t="shared" si="19"/>
        <v>31:0002</v>
      </c>
      <c r="D101" s="1" t="str">
        <f t="shared" si="20"/>
        <v>31:0001</v>
      </c>
      <c r="E101" t="s">
        <v>675</v>
      </c>
      <c r="F101" t="s">
        <v>1050</v>
      </c>
      <c r="H101">
        <v>68.647319800000005</v>
      </c>
      <c r="I101">
        <v>-90.538192899999999</v>
      </c>
      <c r="J101" s="1" t="str">
        <f>HYPERLINK("https://geochem.nrcan.gc.ca/cdogs/content/kwd/kwd020073_e.htm", "Esker")</f>
        <v>Esker</v>
      </c>
      <c r="K101" s="1" t="str">
        <f t="shared" ref="K101:K127" si="21">HYPERLINK("https://geochem.nrcan.gc.ca/cdogs/content/kwd/kwd080043_e.htm", "Grain Mount: 0.25 – 0.50 mm")</f>
        <v>Grain Mount: 0.25 – 0.50 mm</v>
      </c>
      <c r="L101" t="s">
        <v>1000</v>
      </c>
      <c r="M101" s="1" t="str">
        <f t="shared" si="18"/>
        <v>Mg_Ilm</v>
      </c>
      <c r="N101" t="s">
        <v>1051</v>
      </c>
      <c r="O101" t="s">
        <v>36</v>
      </c>
      <c r="P101" t="s">
        <v>168</v>
      </c>
      <c r="Q101" t="s">
        <v>36</v>
      </c>
      <c r="R101" t="s">
        <v>1052</v>
      </c>
      <c r="S101" t="s">
        <v>1053</v>
      </c>
      <c r="T101" t="s">
        <v>36</v>
      </c>
      <c r="U101" t="s">
        <v>1054</v>
      </c>
      <c r="V101" t="s">
        <v>1055</v>
      </c>
      <c r="W101" t="s">
        <v>36</v>
      </c>
      <c r="X101" t="s">
        <v>715</v>
      </c>
      <c r="Y101" t="s">
        <v>36</v>
      </c>
      <c r="Z101" t="s">
        <v>37</v>
      </c>
      <c r="AA101" t="s">
        <v>1056</v>
      </c>
      <c r="AB101" t="s">
        <v>1057</v>
      </c>
      <c r="AC101" t="s">
        <v>37</v>
      </c>
      <c r="AD101" t="s">
        <v>1058</v>
      </c>
    </row>
    <row r="102" spans="1:30" x14ac:dyDescent="0.3">
      <c r="A102" t="s">
        <v>1059</v>
      </c>
      <c r="B102" t="s">
        <v>1060</v>
      </c>
      <c r="C102" s="1" t="str">
        <f t="shared" si="19"/>
        <v>31:0002</v>
      </c>
      <c r="D102" s="1" t="str">
        <f t="shared" si="20"/>
        <v>31:0001</v>
      </c>
      <c r="E102" t="s">
        <v>75</v>
      </c>
      <c r="F102" t="s">
        <v>1061</v>
      </c>
      <c r="H102">
        <v>68.093067700000006</v>
      </c>
      <c r="I102">
        <v>-90.510989300000006</v>
      </c>
      <c r="J102" s="1" t="str">
        <f t="shared" ref="J102:J133" si="22">HYPERLINK("https://geochem.nrcan.gc.ca/cdogs/content/kwd/kwd020044_e.htm", "Till")</f>
        <v>Till</v>
      </c>
      <c r="K102" s="1" t="str">
        <f t="shared" si="21"/>
        <v>Grain Mount: 0.25 – 0.50 mm</v>
      </c>
      <c r="L102" t="s">
        <v>1000</v>
      </c>
      <c r="M102" s="1" t="str">
        <f t="shared" si="18"/>
        <v>Mg_Ilm</v>
      </c>
      <c r="N102" t="s">
        <v>1062</v>
      </c>
      <c r="O102" t="s">
        <v>36</v>
      </c>
      <c r="P102" t="s">
        <v>808</v>
      </c>
      <c r="Q102" t="s">
        <v>36</v>
      </c>
      <c r="R102" t="s">
        <v>1063</v>
      </c>
      <c r="S102" t="s">
        <v>1064</v>
      </c>
      <c r="T102" t="s">
        <v>36</v>
      </c>
      <c r="U102" t="s">
        <v>1065</v>
      </c>
      <c r="V102" t="s">
        <v>1066</v>
      </c>
      <c r="W102" t="s">
        <v>36</v>
      </c>
      <c r="X102" t="s">
        <v>1067</v>
      </c>
      <c r="Y102" t="s">
        <v>36</v>
      </c>
      <c r="Z102" t="s">
        <v>37</v>
      </c>
      <c r="AA102" t="s">
        <v>1068</v>
      </c>
      <c r="AB102" t="s">
        <v>1069</v>
      </c>
      <c r="AC102" t="s">
        <v>37</v>
      </c>
      <c r="AD102" t="s">
        <v>1070</v>
      </c>
    </row>
    <row r="103" spans="1:30" x14ac:dyDescent="0.3">
      <c r="A103" t="s">
        <v>1071</v>
      </c>
      <c r="B103" t="s">
        <v>1072</v>
      </c>
      <c r="C103" s="1" t="str">
        <f t="shared" si="19"/>
        <v>31:0002</v>
      </c>
      <c r="D103" s="1" t="str">
        <f t="shared" si="20"/>
        <v>31:0001</v>
      </c>
      <c r="E103" t="s">
        <v>75</v>
      </c>
      <c r="F103" t="s">
        <v>1073</v>
      </c>
      <c r="H103">
        <v>68.093067700000006</v>
      </c>
      <c r="I103">
        <v>-90.510989300000006</v>
      </c>
      <c r="J103" s="1" t="str">
        <f t="shared" si="22"/>
        <v>Till</v>
      </c>
      <c r="K103" s="1" t="str">
        <f t="shared" si="21"/>
        <v>Grain Mount: 0.25 – 0.50 mm</v>
      </c>
      <c r="L103" t="s">
        <v>1000</v>
      </c>
      <c r="M103" s="1" t="str">
        <f t="shared" si="18"/>
        <v>Mg_Ilm</v>
      </c>
      <c r="N103" t="s">
        <v>1074</v>
      </c>
      <c r="O103" t="s">
        <v>36</v>
      </c>
      <c r="P103" t="s">
        <v>56</v>
      </c>
      <c r="Q103" t="s">
        <v>36</v>
      </c>
      <c r="R103" t="s">
        <v>1075</v>
      </c>
      <c r="S103" t="s">
        <v>1076</v>
      </c>
      <c r="T103" t="s">
        <v>36</v>
      </c>
      <c r="U103" t="s">
        <v>1077</v>
      </c>
      <c r="V103" t="s">
        <v>1078</v>
      </c>
      <c r="W103" t="s">
        <v>36</v>
      </c>
      <c r="X103" t="s">
        <v>1079</v>
      </c>
      <c r="Y103" t="s">
        <v>36</v>
      </c>
      <c r="Z103" t="s">
        <v>37</v>
      </c>
      <c r="AA103" t="s">
        <v>1080</v>
      </c>
      <c r="AB103" t="s">
        <v>1081</v>
      </c>
      <c r="AC103" t="s">
        <v>669</v>
      </c>
      <c r="AD103" t="s">
        <v>1082</v>
      </c>
    </row>
    <row r="104" spans="1:30" x14ac:dyDescent="0.3">
      <c r="A104" t="s">
        <v>1083</v>
      </c>
      <c r="B104" t="s">
        <v>1084</v>
      </c>
      <c r="C104" s="1" t="str">
        <f t="shared" si="19"/>
        <v>31:0002</v>
      </c>
      <c r="D104" s="1" t="str">
        <f t="shared" si="20"/>
        <v>31:0001</v>
      </c>
      <c r="E104" t="s">
        <v>75</v>
      </c>
      <c r="F104" t="s">
        <v>1085</v>
      </c>
      <c r="H104">
        <v>68.093067700000006</v>
      </c>
      <c r="I104">
        <v>-90.510989300000006</v>
      </c>
      <c r="J104" s="1" t="str">
        <f t="shared" si="22"/>
        <v>Till</v>
      </c>
      <c r="K104" s="1" t="str">
        <f t="shared" si="21"/>
        <v>Grain Mount: 0.25 – 0.50 mm</v>
      </c>
      <c r="L104" t="s">
        <v>1000</v>
      </c>
      <c r="M104" s="1" t="str">
        <f t="shared" si="18"/>
        <v>Mg_Ilm</v>
      </c>
      <c r="N104" t="s">
        <v>364</v>
      </c>
      <c r="O104" t="s">
        <v>36</v>
      </c>
      <c r="P104" t="s">
        <v>166</v>
      </c>
      <c r="Q104" t="s">
        <v>36</v>
      </c>
      <c r="R104" t="s">
        <v>1086</v>
      </c>
      <c r="S104" t="s">
        <v>1087</v>
      </c>
      <c r="T104" t="s">
        <v>36</v>
      </c>
      <c r="U104" t="s">
        <v>1088</v>
      </c>
      <c r="V104" t="s">
        <v>1089</v>
      </c>
      <c r="W104" t="s">
        <v>36</v>
      </c>
      <c r="X104" t="s">
        <v>1067</v>
      </c>
      <c r="Y104" t="s">
        <v>36</v>
      </c>
      <c r="Z104" t="s">
        <v>37</v>
      </c>
      <c r="AA104" t="s">
        <v>1090</v>
      </c>
      <c r="AB104" t="s">
        <v>1091</v>
      </c>
      <c r="AC104" t="s">
        <v>168</v>
      </c>
      <c r="AD104" t="s">
        <v>1092</v>
      </c>
    </row>
    <row r="105" spans="1:30" x14ac:dyDescent="0.3">
      <c r="A105" t="s">
        <v>1093</v>
      </c>
      <c r="B105" t="s">
        <v>1094</v>
      </c>
      <c r="C105" s="1" t="str">
        <f t="shared" si="19"/>
        <v>31:0002</v>
      </c>
      <c r="D105" s="1" t="str">
        <f t="shared" si="20"/>
        <v>31:0001</v>
      </c>
      <c r="E105" t="s">
        <v>75</v>
      </c>
      <c r="F105" t="s">
        <v>1095</v>
      </c>
      <c r="H105">
        <v>68.093067700000006</v>
      </c>
      <c r="I105">
        <v>-90.510989300000006</v>
      </c>
      <c r="J105" s="1" t="str">
        <f t="shared" si="22"/>
        <v>Till</v>
      </c>
      <c r="K105" s="1" t="str">
        <f t="shared" si="21"/>
        <v>Grain Mount: 0.25 – 0.50 mm</v>
      </c>
      <c r="L105" t="s">
        <v>1000</v>
      </c>
      <c r="M105" s="1" t="str">
        <f t="shared" si="18"/>
        <v>Mg_Ilm</v>
      </c>
      <c r="N105" t="s">
        <v>1096</v>
      </c>
      <c r="O105" t="s">
        <v>36</v>
      </c>
      <c r="P105" t="s">
        <v>78</v>
      </c>
      <c r="Q105" t="s">
        <v>36</v>
      </c>
      <c r="R105" t="s">
        <v>841</v>
      </c>
      <c r="S105" t="s">
        <v>1097</v>
      </c>
      <c r="T105" t="s">
        <v>36</v>
      </c>
      <c r="U105" t="s">
        <v>1098</v>
      </c>
      <c r="V105" t="s">
        <v>810</v>
      </c>
      <c r="W105" t="s">
        <v>36</v>
      </c>
      <c r="X105" t="s">
        <v>439</v>
      </c>
      <c r="Y105" t="s">
        <v>36</v>
      </c>
      <c r="Z105" t="s">
        <v>37</v>
      </c>
      <c r="AA105" t="s">
        <v>1099</v>
      </c>
      <c r="AB105" t="s">
        <v>1100</v>
      </c>
      <c r="AC105" t="s">
        <v>1101</v>
      </c>
      <c r="AD105" t="s">
        <v>1102</v>
      </c>
    </row>
    <row r="106" spans="1:30" x14ac:dyDescent="0.3">
      <c r="A106" t="s">
        <v>1103</v>
      </c>
      <c r="B106" t="s">
        <v>1104</v>
      </c>
      <c r="C106" s="1" t="str">
        <f t="shared" si="19"/>
        <v>31:0002</v>
      </c>
      <c r="D106" s="1" t="str">
        <f t="shared" si="20"/>
        <v>31:0001</v>
      </c>
      <c r="E106" t="s">
        <v>75</v>
      </c>
      <c r="F106" t="s">
        <v>1105</v>
      </c>
      <c r="H106">
        <v>68.093067700000006</v>
      </c>
      <c r="I106">
        <v>-90.510989300000006</v>
      </c>
      <c r="J106" s="1" t="str">
        <f t="shared" si="22"/>
        <v>Till</v>
      </c>
      <c r="K106" s="1" t="str">
        <f t="shared" si="21"/>
        <v>Grain Mount: 0.25 – 0.50 mm</v>
      </c>
      <c r="L106" t="s">
        <v>1000</v>
      </c>
      <c r="M106" s="1" t="str">
        <f t="shared" si="18"/>
        <v>Mg_Ilm</v>
      </c>
      <c r="N106" t="s">
        <v>606</v>
      </c>
      <c r="O106" t="s">
        <v>36</v>
      </c>
      <c r="P106" t="s">
        <v>610</v>
      </c>
      <c r="Q106" t="s">
        <v>36</v>
      </c>
      <c r="R106" t="s">
        <v>305</v>
      </c>
      <c r="S106" t="s">
        <v>1106</v>
      </c>
      <c r="T106" t="s">
        <v>36</v>
      </c>
      <c r="U106" t="s">
        <v>1107</v>
      </c>
      <c r="V106" t="s">
        <v>490</v>
      </c>
      <c r="W106" t="s">
        <v>36</v>
      </c>
      <c r="X106" t="s">
        <v>373</v>
      </c>
      <c r="Y106" t="s">
        <v>36</v>
      </c>
      <c r="Z106" t="s">
        <v>37</v>
      </c>
      <c r="AA106" t="s">
        <v>1108</v>
      </c>
      <c r="AB106" t="s">
        <v>1109</v>
      </c>
      <c r="AC106" t="s">
        <v>37</v>
      </c>
      <c r="AD106" t="s">
        <v>1110</v>
      </c>
    </row>
    <row r="107" spans="1:30" x14ac:dyDescent="0.3">
      <c r="A107" t="s">
        <v>1111</v>
      </c>
      <c r="B107" t="s">
        <v>1112</v>
      </c>
      <c r="C107" s="1" t="str">
        <f t="shared" si="19"/>
        <v>31:0002</v>
      </c>
      <c r="D107" s="1" t="str">
        <f t="shared" si="20"/>
        <v>31:0001</v>
      </c>
      <c r="E107" t="s">
        <v>75</v>
      </c>
      <c r="F107" t="s">
        <v>1113</v>
      </c>
      <c r="H107">
        <v>68.093067700000006</v>
      </c>
      <c r="I107">
        <v>-90.510989300000006</v>
      </c>
      <c r="J107" s="1" t="str">
        <f t="shared" si="22"/>
        <v>Till</v>
      </c>
      <c r="K107" s="1" t="str">
        <f t="shared" si="21"/>
        <v>Grain Mount: 0.25 – 0.50 mm</v>
      </c>
      <c r="L107" t="s">
        <v>1000</v>
      </c>
      <c r="M107" s="1" t="str">
        <f t="shared" si="18"/>
        <v>Mg_Ilm</v>
      </c>
      <c r="N107" t="s">
        <v>586</v>
      </c>
      <c r="O107" t="s">
        <v>36</v>
      </c>
      <c r="P107" t="s">
        <v>610</v>
      </c>
      <c r="Q107" t="s">
        <v>36</v>
      </c>
      <c r="R107" t="s">
        <v>1114</v>
      </c>
      <c r="S107" t="s">
        <v>1115</v>
      </c>
      <c r="T107" t="s">
        <v>36</v>
      </c>
      <c r="U107" t="s">
        <v>1116</v>
      </c>
      <c r="V107" t="s">
        <v>1117</v>
      </c>
      <c r="W107" t="s">
        <v>36</v>
      </c>
      <c r="X107" t="s">
        <v>1118</v>
      </c>
      <c r="Y107" t="s">
        <v>36</v>
      </c>
      <c r="Z107" t="s">
        <v>37</v>
      </c>
      <c r="AA107" t="s">
        <v>1119</v>
      </c>
      <c r="AB107" t="s">
        <v>1120</v>
      </c>
      <c r="AC107" t="s">
        <v>37</v>
      </c>
      <c r="AD107" t="s">
        <v>1121</v>
      </c>
    </row>
    <row r="108" spans="1:30" x14ac:dyDescent="0.3">
      <c r="A108" t="s">
        <v>1122</v>
      </c>
      <c r="B108" t="s">
        <v>1123</v>
      </c>
      <c r="C108" s="1" t="str">
        <f t="shared" si="19"/>
        <v>31:0002</v>
      </c>
      <c r="D108" s="1" t="str">
        <f t="shared" si="20"/>
        <v>31:0001</v>
      </c>
      <c r="E108" t="s">
        <v>75</v>
      </c>
      <c r="F108" t="s">
        <v>1124</v>
      </c>
      <c r="H108">
        <v>68.093067700000006</v>
      </c>
      <c r="I108">
        <v>-90.510989300000006</v>
      </c>
      <c r="J108" s="1" t="str">
        <f t="shared" si="22"/>
        <v>Till</v>
      </c>
      <c r="K108" s="1" t="str">
        <f t="shared" si="21"/>
        <v>Grain Mount: 0.25 – 0.50 mm</v>
      </c>
      <c r="L108" t="s">
        <v>1000</v>
      </c>
      <c r="M108" s="1" t="str">
        <f t="shared" si="18"/>
        <v>Mg_Ilm</v>
      </c>
      <c r="N108" t="s">
        <v>1074</v>
      </c>
      <c r="O108" t="s">
        <v>36</v>
      </c>
      <c r="P108" t="s">
        <v>56</v>
      </c>
      <c r="Q108" t="s">
        <v>36</v>
      </c>
      <c r="R108" t="s">
        <v>1125</v>
      </c>
      <c r="S108" t="s">
        <v>1126</v>
      </c>
      <c r="T108" t="s">
        <v>36</v>
      </c>
      <c r="U108" t="s">
        <v>1127</v>
      </c>
      <c r="V108" t="s">
        <v>1128</v>
      </c>
      <c r="W108" t="s">
        <v>36</v>
      </c>
      <c r="X108" t="s">
        <v>1129</v>
      </c>
      <c r="Y108" t="s">
        <v>36</v>
      </c>
      <c r="Z108" t="s">
        <v>37</v>
      </c>
      <c r="AA108" t="s">
        <v>1130</v>
      </c>
      <c r="AB108" t="s">
        <v>1131</v>
      </c>
      <c r="AC108" t="s">
        <v>610</v>
      </c>
      <c r="AD108" t="s">
        <v>1132</v>
      </c>
    </row>
    <row r="109" spans="1:30" x14ac:dyDescent="0.3">
      <c r="A109" t="s">
        <v>1133</v>
      </c>
      <c r="B109" t="s">
        <v>1134</v>
      </c>
      <c r="C109" s="1" t="str">
        <f t="shared" si="19"/>
        <v>31:0002</v>
      </c>
      <c r="D109" s="1" t="str">
        <f t="shared" si="20"/>
        <v>31:0001</v>
      </c>
      <c r="E109" t="s">
        <v>75</v>
      </c>
      <c r="F109" t="s">
        <v>1135</v>
      </c>
      <c r="H109">
        <v>68.093067700000006</v>
      </c>
      <c r="I109">
        <v>-90.510989300000006</v>
      </c>
      <c r="J109" s="1" t="str">
        <f t="shared" si="22"/>
        <v>Till</v>
      </c>
      <c r="K109" s="1" t="str">
        <f t="shared" si="21"/>
        <v>Grain Mount: 0.25 – 0.50 mm</v>
      </c>
      <c r="L109" t="s">
        <v>1000</v>
      </c>
      <c r="M109" s="1" t="str">
        <f t="shared" si="18"/>
        <v>Mg_Ilm</v>
      </c>
      <c r="N109" t="s">
        <v>518</v>
      </c>
      <c r="O109" t="s">
        <v>36</v>
      </c>
      <c r="P109" t="s">
        <v>397</v>
      </c>
      <c r="Q109" t="s">
        <v>36</v>
      </c>
      <c r="R109" t="s">
        <v>1136</v>
      </c>
      <c r="S109" t="s">
        <v>1137</v>
      </c>
      <c r="T109" t="s">
        <v>36</v>
      </c>
      <c r="U109" t="s">
        <v>1138</v>
      </c>
      <c r="V109" t="s">
        <v>810</v>
      </c>
      <c r="W109" t="s">
        <v>36</v>
      </c>
      <c r="X109" t="s">
        <v>627</v>
      </c>
      <c r="Y109" t="s">
        <v>36</v>
      </c>
      <c r="Z109" t="s">
        <v>37</v>
      </c>
      <c r="AA109" t="s">
        <v>1139</v>
      </c>
      <c r="AB109" t="s">
        <v>1140</v>
      </c>
      <c r="AC109" t="s">
        <v>848</v>
      </c>
      <c r="AD109" t="s">
        <v>1141</v>
      </c>
    </row>
    <row r="110" spans="1:30" x14ac:dyDescent="0.3">
      <c r="A110" t="s">
        <v>1142</v>
      </c>
      <c r="B110" t="s">
        <v>1143</v>
      </c>
      <c r="C110" s="1" t="str">
        <f t="shared" si="19"/>
        <v>31:0002</v>
      </c>
      <c r="D110" s="1" t="str">
        <f t="shared" si="20"/>
        <v>31:0001</v>
      </c>
      <c r="E110" t="s">
        <v>75</v>
      </c>
      <c r="F110" t="s">
        <v>1144</v>
      </c>
      <c r="H110">
        <v>68.093067700000006</v>
      </c>
      <c r="I110">
        <v>-90.510989300000006</v>
      </c>
      <c r="J110" s="1" t="str">
        <f t="shared" si="22"/>
        <v>Till</v>
      </c>
      <c r="K110" s="1" t="str">
        <f t="shared" si="21"/>
        <v>Grain Mount: 0.25 – 0.50 mm</v>
      </c>
      <c r="L110" t="s">
        <v>1000</v>
      </c>
      <c r="M110" s="1" t="str">
        <f t="shared" si="18"/>
        <v>Mg_Ilm</v>
      </c>
      <c r="N110" t="s">
        <v>818</v>
      </c>
      <c r="O110" t="s">
        <v>36</v>
      </c>
      <c r="P110" t="s">
        <v>303</v>
      </c>
      <c r="Q110" t="s">
        <v>36</v>
      </c>
      <c r="R110" t="s">
        <v>1145</v>
      </c>
      <c r="S110" t="s">
        <v>1146</v>
      </c>
      <c r="T110" t="s">
        <v>36</v>
      </c>
      <c r="U110" t="s">
        <v>1147</v>
      </c>
      <c r="V110" t="s">
        <v>125</v>
      </c>
      <c r="W110" t="s">
        <v>36</v>
      </c>
      <c r="X110" t="s">
        <v>1148</v>
      </c>
      <c r="Y110" t="s">
        <v>36</v>
      </c>
      <c r="Z110" t="s">
        <v>37</v>
      </c>
      <c r="AA110" t="s">
        <v>1149</v>
      </c>
      <c r="AB110" t="s">
        <v>1150</v>
      </c>
      <c r="AC110" t="s">
        <v>37</v>
      </c>
      <c r="AD110" t="s">
        <v>1151</v>
      </c>
    </row>
    <row r="111" spans="1:30" x14ac:dyDescent="0.3">
      <c r="A111" t="s">
        <v>1152</v>
      </c>
      <c r="B111" t="s">
        <v>1153</v>
      </c>
      <c r="C111" s="1" t="str">
        <f t="shared" si="19"/>
        <v>31:0002</v>
      </c>
      <c r="D111" s="1" t="str">
        <f t="shared" si="20"/>
        <v>31:0001</v>
      </c>
      <c r="E111" t="s">
        <v>75</v>
      </c>
      <c r="F111" t="s">
        <v>1154</v>
      </c>
      <c r="H111">
        <v>68.093067700000006</v>
      </c>
      <c r="I111">
        <v>-90.510989300000006</v>
      </c>
      <c r="J111" s="1" t="str">
        <f t="shared" si="22"/>
        <v>Till</v>
      </c>
      <c r="K111" s="1" t="str">
        <f t="shared" si="21"/>
        <v>Grain Mount: 0.25 – 0.50 mm</v>
      </c>
      <c r="L111" t="s">
        <v>1000</v>
      </c>
      <c r="M111" s="1" t="str">
        <f t="shared" si="18"/>
        <v>Mg_Ilm</v>
      </c>
      <c r="N111" t="s">
        <v>577</v>
      </c>
      <c r="O111" t="s">
        <v>36</v>
      </c>
      <c r="P111" t="s">
        <v>51</v>
      </c>
      <c r="Q111" t="s">
        <v>36</v>
      </c>
      <c r="R111" t="s">
        <v>1155</v>
      </c>
      <c r="S111" t="s">
        <v>1156</v>
      </c>
      <c r="T111" t="s">
        <v>36</v>
      </c>
      <c r="U111" t="s">
        <v>1157</v>
      </c>
      <c r="V111" t="s">
        <v>592</v>
      </c>
      <c r="W111" t="s">
        <v>36</v>
      </c>
      <c r="X111" t="s">
        <v>1158</v>
      </c>
      <c r="Y111" t="s">
        <v>36</v>
      </c>
      <c r="Z111" t="s">
        <v>37</v>
      </c>
      <c r="AA111" t="s">
        <v>1159</v>
      </c>
      <c r="AB111" t="s">
        <v>207</v>
      </c>
      <c r="AC111" t="s">
        <v>397</v>
      </c>
      <c r="AD111" t="s">
        <v>1160</v>
      </c>
    </row>
    <row r="112" spans="1:30" x14ac:dyDescent="0.3">
      <c r="A112" t="s">
        <v>1161</v>
      </c>
      <c r="B112" t="s">
        <v>1162</v>
      </c>
      <c r="C112" s="1" t="str">
        <f t="shared" si="19"/>
        <v>31:0002</v>
      </c>
      <c r="D112" s="1" t="str">
        <f t="shared" si="20"/>
        <v>31:0001</v>
      </c>
      <c r="E112" t="s">
        <v>75</v>
      </c>
      <c r="F112" t="s">
        <v>1163</v>
      </c>
      <c r="H112">
        <v>68.093067700000006</v>
      </c>
      <c r="I112">
        <v>-90.510989300000006</v>
      </c>
      <c r="J112" s="1" t="str">
        <f t="shared" si="22"/>
        <v>Till</v>
      </c>
      <c r="K112" s="1" t="str">
        <f t="shared" si="21"/>
        <v>Grain Mount: 0.25 – 0.50 mm</v>
      </c>
      <c r="L112" t="s">
        <v>1000</v>
      </c>
      <c r="M112" s="1" t="str">
        <f t="shared" si="18"/>
        <v>Mg_Ilm</v>
      </c>
      <c r="N112" t="s">
        <v>655</v>
      </c>
      <c r="O112" t="s">
        <v>36</v>
      </c>
      <c r="P112" t="s">
        <v>265</v>
      </c>
      <c r="Q112" t="s">
        <v>36</v>
      </c>
      <c r="R112" t="s">
        <v>1164</v>
      </c>
      <c r="S112" t="s">
        <v>1165</v>
      </c>
      <c r="T112" t="s">
        <v>36</v>
      </c>
      <c r="U112" t="s">
        <v>1166</v>
      </c>
      <c r="V112" t="s">
        <v>786</v>
      </c>
      <c r="W112" t="s">
        <v>36</v>
      </c>
      <c r="X112" t="s">
        <v>922</v>
      </c>
      <c r="Y112" t="s">
        <v>36</v>
      </c>
      <c r="Z112" t="s">
        <v>37</v>
      </c>
      <c r="AA112" t="s">
        <v>1167</v>
      </c>
      <c r="AB112" t="s">
        <v>150</v>
      </c>
      <c r="AC112" t="s">
        <v>159</v>
      </c>
      <c r="AD112" t="s">
        <v>1168</v>
      </c>
    </row>
    <row r="113" spans="1:30" x14ac:dyDescent="0.3">
      <c r="A113" t="s">
        <v>1169</v>
      </c>
      <c r="B113" t="s">
        <v>1170</v>
      </c>
      <c r="C113" s="1" t="str">
        <f t="shared" si="19"/>
        <v>31:0002</v>
      </c>
      <c r="D113" s="1" t="str">
        <f t="shared" si="20"/>
        <v>31:0001</v>
      </c>
      <c r="E113" t="s">
        <v>75</v>
      </c>
      <c r="F113" t="s">
        <v>1171</v>
      </c>
      <c r="H113">
        <v>68.093067700000006</v>
      </c>
      <c r="I113">
        <v>-90.510989300000006</v>
      </c>
      <c r="J113" s="1" t="str">
        <f t="shared" si="22"/>
        <v>Till</v>
      </c>
      <c r="K113" s="1" t="str">
        <f t="shared" si="21"/>
        <v>Grain Mount: 0.25 – 0.50 mm</v>
      </c>
      <c r="L113" t="s">
        <v>1000</v>
      </c>
      <c r="M113" s="1" t="str">
        <f t="shared" si="18"/>
        <v>Mg_Ilm</v>
      </c>
      <c r="N113" t="s">
        <v>222</v>
      </c>
      <c r="O113" t="s">
        <v>36</v>
      </c>
      <c r="P113" t="s">
        <v>210</v>
      </c>
      <c r="Q113" t="s">
        <v>36</v>
      </c>
      <c r="R113" t="s">
        <v>1172</v>
      </c>
      <c r="S113" t="s">
        <v>1173</v>
      </c>
      <c r="T113" t="s">
        <v>36</v>
      </c>
      <c r="U113" t="s">
        <v>1174</v>
      </c>
      <c r="V113" t="s">
        <v>1175</v>
      </c>
      <c r="W113" t="s">
        <v>36</v>
      </c>
      <c r="X113" t="s">
        <v>1176</v>
      </c>
      <c r="Y113" t="s">
        <v>36</v>
      </c>
      <c r="Z113" t="s">
        <v>37</v>
      </c>
      <c r="AA113" t="s">
        <v>1177</v>
      </c>
      <c r="AB113" t="s">
        <v>626</v>
      </c>
      <c r="AC113" t="s">
        <v>305</v>
      </c>
      <c r="AD113" t="s">
        <v>1178</v>
      </c>
    </row>
    <row r="114" spans="1:30" x14ac:dyDescent="0.3">
      <c r="A114" t="s">
        <v>1179</v>
      </c>
      <c r="B114" t="s">
        <v>1180</v>
      </c>
      <c r="C114" s="1" t="str">
        <f t="shared" si="19"/>
        <v>31:0002</v>
      </c>
      <c r="D114" s="1" t="str">
        <f t="shared" si="20"/>
        <v>31:0001</v>
      </c>
      <c r="E114" t="s">
        <v>75</v>
      </c>
      <c r="F114" t="s">
        <v>1181</v>
      </c>
      <c r="H114">
        <v>68.093067700000006</v>
      </c>
      <c r="I114">
        <v>-90.510989300000006</v>
      </c>
      <c r="J114" s="1" t="str">
        <f t="shared" si="22"/>
        <v>Till</v>
      </c>
      <c r="K114" s="1" t="str">
        <f t="shared" si="21"/>
        <v>Grain Mount: 0.25 – 0.50 mm</v>
      </c>
      <c r="L114" t="s">
        <v>1000</v>
      </c>
      <c r="M114" s="1" t="str">
        <f t="shared" si="18"/>
        <v>Mg_Ilm</v>
      </c>
      <c r="N114" t="s">
        <v>481</v>
      </c>
      <c r="O114" t="s">
        <v>36</v>
      </c>
      <c r="P114" t="s">
        <v>217</v>
      </c>
      <c r="Q114" t="s">
        <v>36</v>
      </c>
      <c r="R114" t="s">
        <v>1145</v>
      </c>
      <c r="S114" t="s">
        <v>1182</v>
      </c>
      <c r="T114" t="s">
        <v>36</v>
      </c>
      <c r="U114" t="s">
        <v>1183</v>
      </c>
      <c r="V114" t="s">
        <v>1184</v>
      </c>
      <c r="W114" t="s">
        <v>36</v>
      </c>
      <c r="X114" t="s">
        <v>1185</v>
      </c>
      <c r="Y114" t="s">
        <v>36</v>
      </c>
      <c r="Z114" t="s">
        <v>37</v>
      </c>
      <c r="AA114" t="s">
        <v>1186</v>
      </c>
      <c r="AB114" t="s">
        <v>1187</v>
      </c>
      <c r="AC114" t="s">
        <v>37</v>
      </c>
      <c r="AD114" t="s">
        <v>1188</v>
      </c>
    </row>
    <row r="115" spans="1:30" x14ac:dyDescent="0.3">
      <c r="A115" t="s">
        <v>1189</v>
      </c>
      <c r="B115" t="s">
        <v>1190</v>
      </c>
      <c r="C115" s="1" t="str">
        <f t="shared" si="19"/>
        <v>31:0002</v>
      </c>
      <c r="D115" s="1" t="str">
        <f t="shared" si="20"/>
        <v>31:0001</v>
      </c>
      <c r="E115" t="s">
        <v>75</v>
      </c>
      <c r="F115" t="s">
        <v>1191</v>
      </c>
      <c r="H115">
        <v>68.093067700000006</v>
      </c>
      <c r="I115">
        <v>-90.510989300000006</v>
      </c>
      <c r="J115" s="1" t="str">
        <f t="shared" si="22"/>
        <v>Till</v>
      </c>
      <c r="K115" s="1" t="str">
        <f t="shared" si="21"/>
        <v>Grain Mount: 0.25 – 0.50 mm</v>
      </c>
      <c r="L115" t="s">
        <v>1000</v>
      </c>
      <c r="M115" s="1" t="str">
        <f t="shared" si="18"/>
        <v>Mg_Ilm</v>
      </c>
      <c r="N115" t="s">
        <v>364</v>
      </c>
      <c r="O115" t="s">
        <v>36</v>
      </c>
      <c r="P115" t="s">
        <v>347</v>
      </c>
      <c r="Q115" t="s">
        <v>36</v>
      </c>
      <c r="R115" t="s">
        <v>1192</v>
      </c>
      <c r="S115" t="s">
        <v>1193</v>
      </c>
      <c r="T115" t="s">
        <v>36</v>
      </c>
      <c r="U115" t="s">
        <v>1194</v>
      </c>
      <c r="V115" t="s">
        <v>98</v>
      </c>
      <c r="W115" t="s">
        <v>36</v>
      </c>
      <c r="X115" t="s">
        <v>1195</v>
      </c>
      <c r="Y115" t="s">
        <v>36</v>
      </c>
      <c r="Z115" t="s">
        <v>37</v>
      </c>
      <c r="AA115" t="s">
        <v>1196</v>
      </c>
      <c r="AB115" t="s">
        <v>1197</v>
      </c>
      <c r="AC115" t="s">
        <v>1198</v>
      </c>
      <c r="AD115" t="s">
        <v>1199</v>
      </c>
    </row>
    <row r="116" spans="1:30" x14ac:dyDescent="0.3">
      <c r="A116" t="s">
        <v>1200</v>
      </c>
      <c r="B116" t="s">
        <v>1201</v>
      </c>
      <c r="C116" s="1" t="str">
        <f t="shared" si="19"/>
        <v>31:0002</v>
      </c>
      <c r="D116" s="1" t="str">
        <f t="shared" si="20"/>
        <v>31:0001</v>
      </c>
      <c r="E116" t="s">
        <v>75</v>
      </c>
      <c r="F116" t="s">
        <v>1202</v>
      </c>
      <c r="H116">
        <v>68.093067700000006</v>
      </c>
      <c r="I116">
        <v>-90.510989300000006</v>
      </c>
      <c r="J116" s="1" t="str">
        <f t="shared" si="22"/>
        <v>Till</v>
      </c>
      <c r="K116" s="1" t="str">
        <f t="shared" si="21"/>
        <v>Grain Mount: 0.25 – 0.50 mm</v>
      </c>
      <c r="L116" t="s">
        <v>1000</v>
      </c>
      <c r="M116" s="1" t="str">
        <f t="shared" si="18"/>
        <v>Mg_Ilm</v>
      </c>
      <c r="N116" t="s">
        <v>1203</v>
      </c>
      <c r="O116" t="s">
        <v>36</v>
      </c>
      <c r="P116" t="s">
        <v>347</v>
      </c>
      <c r="Q116" t="s">
        <v>36</v>
      </c>
      <c r="R116" t="s">
        <v>1204</v>
      </c>
      <c r="S116" t="s">
        <v>1205</v>
      </c>
      <c r="T116" t="s">
        <v>36</v>
      </c>
      <c r="U116" t="s">
        <v>1206</v>
      </c>
      <c r="V116" t="s">
        <v>178</v>
      </c>
      <c r="W116" t="s">
        <v>36</v>
      </c>
      <c r="X116" t="s">
        <v>1207</v>
      </c>
      <c r="Y116" t="s">
        <v>36</v>
      </c>
      <c r="Z116" t="s">
        <v>37</v>
      </c>
      <c r="AA116" t="s">
        <v>1208</v>
      </c>
      <c r="AB116" t="s">
        <v>1120</v>
      </c>
      <c r="AC116" t="s">
        <v>841</v>
      </c>
      <c r="AD116" t="s">
        <v>1209</v>
      </c>
    </row>
    <row r="117" spans="1:30" x14ac:dyDescent="0.3">
      <c r="A117" t="s">
        <v>1210</v>
      </c>
      <c r="B117" t="s">
        <v>1211</v>
      </c>
      <c r="C117" s="1" t="str">
        <f t="shared" si="19"/>
        <v>31:0002</v>
      </c>
      <c r="D117" s="1" t="str">
        <f t="shared" si="20"/>
        <v>31:0001</v>
      </c>
      <c r="E117" t="s">
        <v>75</v>
      </c>
      <c r="F117" t="s">
        <v>1212</v>
      </c>
      <c r="H117">
        <v>68.093067700000006</v>
      </c>
      <c r="I117">
        <v>-90.510989300000006</v>
      </c>
      <c r="J117" s="1" t="str">
        <f t="shared" si="22"/>
        <v>Till</v>
      </c>
      <c r="K117" s="1" t="str">
        <f t="shared" si="21"/>
        <v>Grain Mount: 0.25 – 0.50 mm</v>
      </c>
      <c r="L117" t="s">
        <v>1000</v>
      </c>
      <c r="M117" s="1" t="str">
        <f t="shared" si="18"/>
        <v>Mg_Ilm</v>
      </c>
      <c r="N117" t="s">
        <v>1213</v>
      </c>
      <c r="O117" t="s">
        <v>36</v>
      </c>
      <c r="P117" t="s">
        <v>105</v>
      </c>
      <c r="Q117" t="s">
        <v>36</v>
      </c>
      <c r="R117" t="s">
        <v>1214</v>
      </c>
      <c r="S117" t="s">
        <v>1215</v>
      </c>
      <c r="T117" t="s">
        <v>36</v>
      </c>
      <c r="U117" t="s">
        <v>1216</v>
      </c>
      <c r="V117" t="s">
        <v>1217</v>
      </c>
      <c r="W117" t="s">
        <v>36</v>
      </c>
      <c r="X117" t="s">
        <v>1218</v>
      </c>
      <c r="Y117" t="s">
        <v>36</v>
      </c>
      <c r="Z117" t="s">
        <v>37</v>
      </c>
      <c r="AA117" t="s">
        <v>1219</v>
      </c>
      <c r="AB117" t="s">
        <v>1220</v>
      </c>
      <c r="AC117" t="s">
        <v>168</v>
      </c>
      <c r="AD117" t="s">
        <v>1221</v>
      </c>
    </row>
    <row r="118" spans="1:30" x14ac:dyDescent="0.3">
      <c r="A118" t="s">
        <v>1222</v>
      </c>
      <c r="B118" t="s">
        <v>1223</v>
      </c>
      <c r="C118" s="1" t="str">
        <f t="shared" si="19"/>
        <v>31:0002</v>
      </c>
      <c r="D118" s="1" t="str">
        <f t="shared" si="20"/>
        <v>31:0001</v>
      </c>
      <c r="E118" t="s">
        <v>75</v>
      </c>
      <c r="F118" t="s">
        <v>1224</v>
      </c>
      <c r="H118">
        <v>68.093067700000006</v>
      </c>
      <c r="I118">
        <v>-90.510989300000006</v>
      </c>
      <c r="J118" s="1" t="str">
        <f t="shared" si="22"/>
        <v>Till</v>
      </c>
      <c r="K118" s="1" t="str">
        <f t="shared" si="21"/>
        <v>Grain Mount: 0.25 – 0.50 mm</v>
      </c>
      <c r="L118" t="s">
        <v>1000</v>
      </c>
      <c r="M118" s="1" t="str">
        <f t="shared" si="18"/>
        <v>Mg_Ilm</v>
      </c>
      <c r="N118" t="s">
        <v>513</v>
      </c>
      <c r="O118" t="s">
        <v>36</v>
      </c>
      <c r="P118" t="s">
        <v>457</v>
      </c>
      <c r="Q118" t="s">
        <v>36</v>
      </c>
      <c r="R118" t="s">
        <v>1225</v>
      </c>
      <c r="S118" t="s">
        <v>1226</v>
      </c>
      <c r="T118" t="s">
        <v>36</v>
      </c>
      <c r="U118" t="s">
        <v>1227</v>
      </c>
      <c r="V118" t="s">
        <v>786</v>
      </c>
      <c r="W118" t="s">
        <v>36</v>
      </c>
      <c r="X118" t="s">
        <v>1228</v>
      </c>
      <c r="Y118" t="s">
        <v>36</v>
      </c>
      <c r="Z118" t="s">
        <v>37</v>
      </c>
      <c r="AA118" t="s">
        <v>517</v>
      </c>
      <c r="AB118" t="s">
        <v>1057</v>
      </c>
      <c r="AC118" t="s">
        <v>1229</v>
      </c>
      <c r="AD118" t="s">
        <v>1230</v>
      </c>
    </row>
    <row r="119" spans="1:30" x14ac:dyDescent="0.3">
      <c r="A119" t="s">
        <v>1231</v>
      </c>
      <c r="B119" t="s">
        <v>1232</v>
      </c>
      <c r="C119" s="1" t="str">
        <f t="shared" si="19"/>
        <v>31:0002</v>
      </c>
      <c r="D119" s="1" t="str">
        <f t="shared" si="20"/>
        <v>31:0001</v>
      </c>
      <c r="E119" t="s">
        <v>75</v>
      </c>
      <c r="F119" t="s">
        <v>1233</v>
      </c>
      <c r="H119">
        <v>68.093067700000006</v>
      </c>
      <c r="I119">
        <v>-90.510989300000006</v>
      </c>
      <c r="J119" s="1" t="str">
        <f t="shared" si="22"/>
        <v>Till</v>
      </c>
      <c r="K119" s="1" t="str">
        <f t="shared" si="21"/>
        <v>Grain Mount: 0.25 – 0.50 mm</v>
      </c>
      <c r="L119" t="s">
        <v>1000</v>
      </c>
      <c r="M119" s="1" t="str">
        <f t="shared" si="18"/>
        <v>Mg_Ilm</v>
      </c>
      <c r="N119" t="s">
        <v>182</v>
      </c>
      <c r="O119" t="s">
        <v>36</v>
      </c>
      <c r="P119" t="s">
        <v>111</v>
      </c>
      <c r="Q119" t="s">
        <v>36</v>
      </c>
      <c r="R119" t="s">
        <v>1234</v>
      </c>
      <c r="S119" t="s">
        <v>1235</v>
      </c>
      <c r="T119" t="s">
        <v>36</v>
      </c>
      <c r="U119" t="s">
        <v>1236</v>
      </c>
      <c r="V119" t="s">
        <v>490</v>
      </c>
      <c r="W119" t="s">
        <v>36</v>
      </c>
      <c r="X119" t="s">
        <v>1197</v>
      </c>
      <c r="Y119" t="s">
        <v>36</v>
      </c>
      <c r="Z119" t="s">
        <v>37</v>
      </c>
      <c r="AA119" t="s">
        <v>1208</v>
      </c>
      <c r="AB119" t="s">
        <v>626</v>
      </c>
      <c r="AC119" t="s">
        <v>37</v>
      </c>
      <c r="AD119" t="s">
        <v>1237</v>
      </c>
    </row>
    <row r="120" spans="1:30" x14ac:dyDescent="0.3">
      <c r="A120" t="s">
        <v>1238</v>
      </c>
      <c r="B120" t="s">
        <v>1239</v>
      </c>
      <c r="C120" s="1" t="str">
        <f t="shared" si="19"/>
        <v>31:0002</v>
      </c>
      <c r="D120" s="1" t="str">
        <f t="shared" si="20"/>
        <v>31:0001</v>
      </c>
      <c r="E120" t="s">
        <v>75</v>
      </c>
      <c r="F120" t="s">
        <v>1240</v>
      </c>
      <c r="H120">
        <v>68.093067700000006</v>
      </c>
      <c r="I120">
        <v>-90.510989300000006</v>
      </c>
      <c r="J120" s="1" t="str">
        <f t="shared" si="22"/>
        <v>Till</v>
      </c>
      <c r="K120" s="1" t="str">
        <f t="shared" si="21"/>
        <v>Grain Mount: 0.25 – 0.50 mm</v>
      </c>
      <c r="L120" t="s">
        <v>1000</v>
      </c>
      <c r="M120" s="1" t="str">
        <f t="shared" si="18"/>
        <v>Mg_Ilm</v>
      </c>
      <c r="N120" t="s">
        <v>590</v>
      </c>
      <c r="O120" t="s">
        <v>36</v>
      </c>
      <c r="P120" t="s">
        <v>51</v>
      </c>
      <c r="Q120" t="s">
        <v>36</v>
      </c>
      <c r="R120" t="s">
        <v>1241</v>
      </c>
      <c r="S120" t="s">
        <v>1242</v>
      </c>
      <c r="T120" t="s">
        <v>36</v>
      </c>
      <c r="U120" t="s">
        <v>1243</v>
      </c>
      <c r="V120" t="s">
        <v>1244</v>
      </c>
      <c r="W120" t="s">
        <v>36</v>
      </c>
      <c r="X120" t="s">
        <v>1245</v>
      </c>
      <c r="Y120" t="s">
        <v>36</v>
      </c>
      <c r="Z120" t="s">
        <v>37</v>
      </c>
      <c r="AA120" t="s">
        <v>1246</v>
      </c>
      <c r="AB120" t="s">
        <v>1247</v>
      </c>
      <c r="AC120" t="s">
        <v>37</v>
      </c>
      <c r="AD120" t="s">
        <v>1248</v>
      </c>
    </row>
    <row r="121" spans="1:30" x14ac:dyDescent="0.3">
      <c r="A121" t="s">
        <v>1249</v>
      </c>
      <c r="B121" t="s">
        <v>1250</v>
      </c>
      <c r="C121" s="1" t="str">
        <f t="shared" si="19"/>
        <v>31:0002</v>
      </c>
      <c r="D121" s="1" t="str">
        <f t="shared" si="20"/>
        <v>31:0001</v>
      </c>
      <c r="E121" t="s">
        <v>75</v>
      </c>
      <c r="F121" t="s">
        <v>1251</v>
      </c>
      <c r="H121">
        <v>68.093067700000006</v>
      </c>
      <c r="I121">
        <v>-90.510989300000006</v>
      </c>
      <c r="J121" s="1" t="str">
        <f t="shared" si="22"/>
        <v>Till</v>
      </c>
      <c r="K121" s="1" t="str">
        <f t="shared" si="21"/>
        <v>Grain Mount: 0.25 – 0.50 mm</v>
      </c>
      <c r="L121" t="s">
        <v>1000</v>
      </c>
      <c r="M121" s="1" t="str">
        <f t="shared" si="18"/>
        <v>Mg_Ilm</v>
      </c>
      <c r="N121" t="s">
        <v>481</v>
      </c>
      <c r="O121" t="s">
        <v>36</v>
      </c>
      <c r="P121" t="s">
        <v>500</v>
      </c>
      <c r="Q121" t="s">
        <v>36</v>
      </c>
      <c r="R121" t="s">
        <v>1252</v>
      </c>
      <c r="S121" t="s">
        <v>1253</v>
      </c>
      <c r="T121" t="s">
        <v>36</v>
      </c>
      <c r="U121" t="s">
        <v>1254</v>
      </c>
      <c r="V121" t="s">
        <v>1066</v>
      </c>
      <c r="W121" t="s">
        <v>36</v>
      </c>
      <c r="X121" t="s">
        <v>1255</v>
      </c>
      <c r="Y121" t="s">
        <v>36</v>
      </c>
      <c r="Z121" t="s">
        <v>37</v>
      </c>
      <c r="AA121" t="s">
        <v>1256</v>
      </c>
      <c r="AB121" t="s">
        <v>1016</v>
      </c>
      <c r="AC121" t="s">
        <v>980</v>
      </c>
      <c r="AD121" t="s">
        <v>1257</v>
      </c>
    </row>
    <row r="122" spans="1:30" x14ac:dyDescent="0.3">
      <c r="A122" t="s">
        <v>1258</v>
      </c>
      <c r="B122" t="s">
        <v>1259</v>
      </c>
      <c r="C122" s="1" t="str">
        <f t="shared" si="19"/>
        <v>31:0002</v>
      </c>
      <c r="D122" s="1" t="str">
        <f t="shared" si="20"/>
        <v>31:0001</v>
      </c>
      <c r="E122" t="s">
        <v>75</v>
      </c>
      <c r="F122" t="s">
        <v>1260</v>
      </c>
      <c r="H122">
        <v>68.093067700000006</v>
      </c>
      <c r="I122">
        <v>-90.510989300000006</v>
      </c>
      <c r="J122" s="1" t="str">
        <f t="shared" si="22"/>
        <v>Till</v>
      </c>
      <c r="K122" s="1" t="str">
        <f t="shared" si="21"/>
        <v>Grain Mount: 0.25 – 0.50 mm</v>
      </c>
      <c r="L122" t="s">
        <v>1000</v>
      </c>
      <c r="M122" s="1" t="str">
        <f t="shared" si="18"/>
        <v>Mg_Ilm</v>
      </c>
      <c r="N122" t="s">
        <v>1261</v>
      </c>
      <c r="O122" t="s">
        <v>36</v>
      </c>
      <c r="P122" t="s">
        <v>500</v>
      </c>
      <c r="Q122" t="s">
        <v>36</v>
      </c>
      <c r="R122" t="s">
        <v>811</v>
      </c>
      <c r="S122" t="s">
        <v>1262</v>
      </c>
      <c r="T122" t="s">
        <v>36</v>
      </c>
      <c r="U122" t="s">
        <v>1263</v>
      </c>
      <c r="V122" t="s">
        <v>1264</v>
      </c>
      <c r="W122" t="s">
        <v>36</v>
      </c>
      <c r="X122" t="s">
        <v>237</v>
      </c>
      <c r="Y122" t="s">
        <v>36</v>
      </c>
      <c r="Z122" t="s">
        <v>37</v>
      </c>
      <c r="AA122" t="s">
        <v>1265</v>
      </c>
      <c r="AB122" t="s">
        <v>428</v>
      </c>
      <c r="AC122" t="s">
        <v>445</v>
      </c>
      <c r="AD122" t="s">
        <v>1266</v>
      </c>
    </row>
    <row r="123" spans="1:30" x14ac:dyDescent="0.3">
      <c r="A123" t="s">
        <v>1267</v>
      </c>
      <c r="B123" t="s">
        <v>1268</v>
      </c>
      <c r="C123" s="1" t="str">
        <f t="shared" si="19"/>
        <v>31:0002</v>
      </c>
      <c r="D123" s="1" t="str">
        <f t="shared" si="20"/>
        <v>31:0001</v>
      </c>
      <c r="E123" t="s">
        <v>75</v>
      </c>
      <c r="F123" t="s">
        <v>1269</v>
      </c>
      <c r="H123">
        <v>68.093067700000006</v>
      </c>
      <c r="I123">
        <v>-90.510989300000006</v>
      </c>
      <c r="J123" s="1" t="str">
        <f t="shared" si="22"/>
        <v>Till</v>
      </c>
      <c r="K123" s="1" t="str">
        <f t="shared" si="21"/>
        <v>Grain Mount: 0.25 – 0.50 mm</v>
      </c>
      <c r="L123" t="s">
        <v>1000</v>
      </c>
      <c r="M123" s="1" t="str">
        <f>HYPERLINK("https://geochem.nrcan.gc.ca/cdogs/content/kwd/kwd030596_e.htm", "Prv")</f>
        <v>Prv</v>
      </c>
      <c r="N123" t="s">
        <v>1270</v>
      </c>
      <c r="O123" t="s">
        <v>36</v>
      </c>
      <c r="P123" t="s">
        <v>1271</v>
      </c>
      <c r="Q123" t="s">
        <v>36</v>
      </c>
      <c r="R123" t="s">
        <v>415</v>
      </c>
      <c r="S123" t="s">
        <v>1272</v>
      </c>
      <c r="T123" t="s">
        <v>36</v>
      </c>
      <c r="U123" t="s">
        <v>37</v>
      </c>
      <c r="V123" t="s">
        <v>390</v>
      </c>
      <c r="W123" t="s">
        <v>36</v>
      </c>
      <c r="X123" t="s">
        <v>1273</v>
      </c>
      <c r="Y123" t="s">
        <v>36</v>
      </c>
      <c r="Z123" t="s">
        <v>37</v>
      </c>
      <c r="AA123" t="s">
        <v>1274</v>
      </c>
      <c r="AB123" t="s">
        <v>840</v>
      </c>
      <c r="AC123" t="s">
        <v>37</v>
      </c>
      <c r="AD123" t="s">
        <v>1275</v>
      </c>
    </row>
    <row r="124" spans="1:30" x14ac:dyDescent="0.3">
      <c r="A124" t="s">
        <v>1276</v>
      </c>
      <c r="B124" t="s">
        <v>1277</v>
      </c>
      <c r="C124" s="1" t="str">
        <f t="shared" si="19"/>
        <v>31:0002</v>
      </c>
      <c r="D124" s="1" t="str">
        <f t="shared" si="20"/>
        <v>31:0001</v>
      </c>
      <c r="E124" t="s">
        <v>75</v>
      </c>
      <c r="F124" t="s">
        <v>1278</v>
      </c>
      <c r="H124">
        <v>68.093067700000006</v>
      </c>
      <c r="I124">
        <v>-90.510989300000006</v>
      </c>
      <c r="J124" s="1" t="str">
        <f t="shared" si="22"/>
        <v>Till</v>
      </c>
      <c r="K124" s="1" t="str">
        <f t="shared" si="21"/>
        <v>Grain Mount: 0.25 – 0.50 mm</v>
      </c>
      <c r="L124" t="s">
        <v>1000</v>
      </c>
      <c r="M124" s="1" t="str">
        <f t="shared" ref="M124:M135" si="23">HYPERLINK("https://geochem.nrcan.gc.ca/cdogs/content/kwd/kwd030538_e.htm", "Mg_Ilm")</f>
        <v>Mg_Ilm</v>
      </c>
      <c r="N124" t="s">
        <v>1270</v>
      </c>
      <c r="O124" t="s">
        <v>36</v>
      </c>
      <c r="P124" t="s">
        <v>217</v>
      </c>
      <c r="Q124" t="s">
        <v>36</v>
      </c>
      <c r="R124" t="s">
        <v>1279</v>
      </c>
      <c r="S124" t="s">
        <v>1280</v>
      </c>
      <c r="T124" t="s">
        <v>36</v>
      </c>
      <c r="U124" t="s">
        <v>1281</v>
      </c>
      <c r="V124" t="s">
        <v>1282</v>
      </c>
      <c r="W124" t="s">
        <v>36</v>
      </c>
      <c r="X124" t="s">
        <v>1283</v>
      </c>
      <c r="Y124" t="s">
        <v>36</v>
      </c>
      <c r="Z124" t="s">
        <v>37</v>
      </c>
      <c r="AA124" t="s">
        <v>1284</v>
      </c>
      <c r="AB124" t="s">
        <v>1285</v>
      </c>
      <c r="AC124" t="s">
        <v>37</v>
      </c>
      <c r="AD124" t="s">
        <v>1286</v>
      </c>
    </row>
    <row r="125" spans="1:30" x14ac:dyDescent="0.3">
      <c r="A125" t="s">
        <v>1287</v>
      </c>
      <c r="B125" t="s">
        <v>1288</v>
      </c>
      <c r="C125" s="1" t="str">
        <f t="shared" si="19"/>
        <v>31:0002</v>
      </c>
      <c r="D125" s="1" t="str">
        <f t="shared" si="20"/>
        <v>31:0001</v>
      </c>
      <c r="E125" t="s">
        <v>75</v>
      </c>
      <c r="F125" t="s">
        <v>1289</v>
      </c>
      <c r="H125">
        <v>68.093067700000006</v>
      </c>
      <c r="I125">
        <v>-90.510989300000006</v>
      </c>
      <c r="J125" s="1" t="str">
        <f t="shared" si="22"/>
        <v>Till</v>
      </c>
      <c r="K125" s="1" t="str">
        <f t="shared" si="21"/>
        <v>Grain Mount: 0.25 – 0.50 mm</v>
      </c>
      <c r="L125" t="s">
        <v>1000</v>
      </c>
      <c r="M125" s="1" t="str">
        <f t="shared" si="23"/>
        <v>Mg_Ilm</v>
      </c>
      <c r="N125" t="s">
        <v>1290</v>
      </c>
      <c r="O125" t="s">
        <v>36</v>
      </c>
      <c r="P125" t="s">
        <v>253</v>
      </c>
      <c r="Q125" t="s">
        <v>36</v>
      </c>
      <c r="R125" t="s">
        <v>1291</v>
      </c>
      <c r="S125" t="s">
        <v>1292</v>
      </c>
      <c r="T125" t="s">
        <v>36</v>
      </c>
      <c r="U125" t="s">
        <v>1293</v>
      </c>
      <c r="V125" t="s">
        <v>1128</v>
      </c>
      <c r="W125" t="s">
        <v>36</v>
      </c>
      <c r="X125" t="s">
        <v>1294</v>
      </c>
      <c r="Y125" t="s">
        <v>36</v>
      </c>
      <c r="Z125" t="s">
        <v>37</v>
      </c>
      <c r="AA125" t="s">
        <v>1295</v>
      </c>
      <c r="AB125" t="s">
        <v>1296</v>
      </c>
      <c r="AC125" t="s">
        <v>37</v>
      </c>
      <c r="AD125" t="s">
        <v>1297</v>
      </c>
    </row>
    <row r="126" spans="1:30" x14ac:dyDescent="0.3">
      <c r="A126" t="s">
        <v>1298</v>
      </c>
      <c r="B126" t="s">
        <v>1299</v>
      </c>
      <c r="C126" s="1" t="str">
        <f t="shared" si="19"/>
        <v>31:0002</v>
      </c>
      <c r="D126" s="1" t="str">
        <f t="shared" si="20"/>
        <v>31:0001</v>
      </c>
      <c r="E126" t="s">
        <v>75</v>
      </c>
      <c r="F126" t="s">
        <v>1300</v>
      </c>
      <c r="H126">
        <v>68.093067700000006</v>
      </c>
      <c r="I126">
        <v>-90.510989300000006</v>
      </c>
      <c r="J126" s="1" t="str">
        <f t="shared" si="22"/>
        <v>Till</v>
      </c>
      <c r="K126" s="1" t="str">
        <f t="shared" si="21"/>
        <v>Grain Mount: 0.25 – 0.50 mm</v>
      </c>
      <c r="L126" t="s">
        <v>1000</v>
      </c>
      <c r="M126" s="1" t="str">
        <f t="shared" si="23"/>
        <v>Mg_Ilm</v>
      </c>
      <c r="N126" t="s">
        <v>1301</v>
      </c>
      <c r="O126" t="s">
        <v>36</v>
      </c>
      <c r="P126" t="s">
        <v>1101</v>
      </c>
      <c r="Q126" t="s">
        <v>36</v>
      </c>
      <c r="R126" t="s">
        <v>1302</v>
      </c>
      <c r="S126" t="s">
        <v>1303</v>
      </c>
      <c r="T126" t="s">
        <v>36</v>
      </c>
      <c r="U126" t="s">
        <v>1304</v>
      </c>
      <c r="V126" t="s">
        <v>1305</v>
      </c>
      <c r="W126" t="s">
        <v>36</v>
      </c>
      <c r="X126" t="s">
        <v>1306</v>
      </c>
      <c r="Y126" t="s">
        <v>36</v>
      </c>
      <c r="Z126" t="s">
        <v>37</v>
      </c>
      <c r="AA126" t="s">
        <v>1307</v>
      </c>
      <c r="AB126" t="s">
        <v>1308</v>
      </c>
      <c r="AC126" t="s">
        <v>283</v>
      </c>
      <c r="AD126" t="s">
        <v>1309</v>
      </c>
    </row>
    <row r="127" spans="1:30" x14ac:dyDescent="0.3">
      <c r="A127" t="s">
        <v>1310</v>
      </c>
      <c r="B127" t="s">
        <v>1311</v>
      </c>
      <c r="C127" s="1" t="str">
        <f t="shared" si="19"/>
        <v>31:0002</v>
      </c>
      <c r="D127" s="1" t="str">
        <f t="shared" si="20"/>
        <v>31:0001</v>
      </c>
      <c r="E127" t="s">
        <v>75</v>
      </c>
      <c r="F127" t="s">
        <v>1312</v>
      </c>
      <c r="H127">
        <v>68.093067700000006</v>
      </c>
      <c r="I127">
        <v>-90.510989300000006</v>
      </c>
      <c r="J127" s="1" t="str">
        <f t="shared" si="22"/>
        <v>Till</v>
      </c>
      <c r="K127" s="1" t="str">
        <f t="shared" si="21"/>
        <v>Grain Mount: 0.25 – 0.50 mm</v>
      </c>
      <c r="L127" t="s">
        <v>1000</v>
      </c>
      <c r="M127" s="1" t="str">
        <f t="shared" si="23"/>
        <v>Mg_Ilm</v>
      </c>
      <c r="N127" t="s">
        <v>1313</v>
      </c>
      <c r="O127" t="s">
        <v>36</v>
      </c>
      <c r="P127" t="s">
        <v>457</v>
      </c>
      <c r="Q127" t="s">
        <v>36</v>
      </c>
      <c r="R127" t="s">
        <v>1314</v>
      </c>
      <c r="S127" t="s">
        <v>1315</v>
      </c>
      <c r="T127" t="s">
        <v>36</v>
      </c>
      <c r="U127" t="s">
        <v>1316</v>
      </c>
      <c r="V127" t="s">
        <v>69</v>
      </c>
      <c r="W127" t="s">
        <v>36</v>
      </c>
      <c r="X127" t="s">
        <v>1317</v>
      </c>
      <c r="Y127" t="s">
        <v>36</v>
      </c>
      <c r="Z127" t="s">
        <v>37</v>
      </c>
      <c r="AA127" t="s">
        <v>1318</v>
      </c>
      <c r="AB127" t="s">
        <v>1319</v>
      </c>
      <c r="AC127" t="s">
        <v>610</v>
      </c>
      <c r="AD127" t="s">
        <v>1320</v>
      </c>
    </row>
    <row r="128" spans="1:30" x14ac:dyDescent="0.3">
      <c r="A128" t="s">
        <v>1321</v>
      </c>
      <c r="B128" t="s">
        <v>1322</v>
      </c>
      <c r="C128" s="1" t="str">
        <f t="shared" si="19"/>
        <v>31:0002</v>
      </c>
      <c r="D128" s="1" t="str">
        <f t="shared" si="20"/>
        <v>31:0001</v>
      </c>
      <c r="E128" t="s">
        <v>75</v>
      </c>
      <c r="F128" t="s">
        <v>1323</v>
      </c>
      <c r="H128">
        <v>68.093067700000006</v>
      </c>
      <c r="I128">
        <v>-90.510989300000006</v>
      </c>
      <c r="J128" s="1" t="str">
        <f t="shared" si="22"/>
        <v>Till</v>
      </c>
      <c r="K128" s="1" t="str">
        <f t="shared" ref="K128:K146" si="24">HYPERLINK("https://geochem.nrcan.gc.ca/cdogs/content/kwd/kwd080044_e.htm", "Grain Mount: 0.50 – 1.00 mm")</f>
        <v>Grain Mount: 0.50 – 1.00 mm</v>
      </c>
      <c r="L128" t="s">
        <v>1000</v>
      </c>
      <c r="M128" s="1" t="str">
        <f t="shared" si="23"/>
        <v>Mg_Ilm</v>
      </c>
      <c r="N128" t="s">
        <v>513</v>
      </c>
      <c r="O128" t="s">
        <v>36</v>
      </c>
      <c r="P128" t="s">
        <v>78</v>
      </c>
      <c r="Q128" t="s">
        <v>36</v>
      </c>
      <c r="R128" t="s">
        <v>1324</v>
      </c>
      <c r="S128" t="s">
        <v>1325</v>
      </c>
      <c r="T128" t="s">
        <v>36</v>
      </c>
      <c r="U128" t="s">
        <v>1326</v>
      </c>
      <c r="V128" t="s">
        <v>138</v>
      </c>
      <c r="W128" t="s">
        <v>36</v>
      </c>
      <c r="X128" t="s">
        <v>1148</v>
      </c>
      <c r="Y128" t="s">
        <v>36</v>
      </c>
      <c r="Z128" t="s">
        <v>37</v>
      </c>
      <c r="AA128" t="s">
        <v>1327</v>
      </c>
      <c r="AB128" t="s">
        <v>1150</v>
      </c>
      <c r="AC128" t="s">
        <v>159</v>
      </c>
      <c r="AD128" t="s">
        <v>1328</v>
      </c>
    </row>
    <row r="129" spans="1:30" x14ac:dyDescent="0.3">
      <c r="A129" t="s">
        <v>1329</v>
      </c>
      <c r="B129" t="s">
        <v>1330</v>
      </c>
      <c r="C129" s="1" t="str">
        <f t="shared" si="19"/>
        <v>31:0002</v>
      </c>
      <c r="D129" s="1" t="str">
        <f t="shared" si="20"/>
        <v>31:0001</v>
      </c>
      <c r="E129" t="s">
        <v>75</v>
      </c>
      <c r="F129" t="s">
        <v>1331</v>
      </c>
      <c r="H129">
        <v>68.093067700000006</v>
      </c>
      <c r="I129">
        <v>-90.510989300000006</v>
      </c>
      <c r="J129" s="1" t="str">
        <f t="shared" si="22"/>
        <v>Till</v>
      </c>
      <c r="K129" s="1" t="str">
        <f t="shared" si="24"/>
        <v>Grain Mount: 0.50 – 1.00 mm</v>
      </c>
      <c r="L129" t="s">
        <v>1000</v>
      </c>
      <c r="M129" s="1" t="str">
        <f t="shared" si="23"/>
        <v>Mg_Ilm</v>
      </c>
      <c r="N129" t="s">
        <v>811</v>
      </c>
      <c r="O129" t="s">
        <v>36</v>
      </c>
      <c r="P129" t="s">
        <v>217</v>
      </c>
      <c r="Q129" t="s">
        <v>36</v>
      </c>
      <c r="R129" t="s">
        <v>1332</v>
      </c>
      <c r="S129" t="s">
        <v>1333</v>
      </c>
      <c r="T129" t="s">
        <v>36</v>
      </c>
      <c r="U129" t="s">
        <v>1334</v>
      </c>
      <c r="V129" t="s">
        <v>98</v>
      </c>
      <c r="W129" t="s">
        <v>36</v>
      </c>
      <c r="X129" t="s">
        <v>1335</v>
      </c>
      <c r="Y129" t="s">
        <v>36</v>
      </c>
      <c r="Z129" t="s">
        <v>37</v>
      </c>
      <c r="AA129" t="s">
        <v>1336</v>
      </c>
      <c r="AB129" t="s">
        <v>626</v>
      </c>
      <c r="AC129" t="s">
        <v>37</v>
      </c>
      <c r="AD129" t="s">
        <v>1337</v>
      </c>
    </row>
    <row r="130" spans="1:30" x14ac:dyDescent="0.3">
      <c r="A130" t="s">
        <v>1338</v>
      </c>
      <c r="B130" t="s">
        <v>1339</v>
      </c>
      <c r="C130" s="1" t="str">
        <f t="shared" ref="C130:C161" si="25">HYPERLINK("https://geochem.nrcan.gc.ca/cdogs/content/bdl/bdl310002_e.htm", "31:0002")</f>
        <v>31:0002</v>
      </c>
      <c r="D130" s="1" t="str">
        <f t="shared" ref="D130:D161" si="26">HYPERLINK("https://geochem.nrcan.gc.ca/cdogs/content/svy/svy310001_e.htm", "31:0001")</f>
        <v>31:0001</v>
      </c>
      <c r="E130" t="s">
        <v>75</v>
      </c>
      <c r="F130" t="s">
        <v>1340</v>
      </c>
      <c r="H130">
        <v>68.093067700000006</v>
      </c>
      <c r="I130">
        <v>-90.510989300000006</v>
      </c>
      <c r="J130" s="1" t="str">
        <f t="shared" si="22"/>
        <v>Till</v>
      </c>
      <c r="K130" s="1" t="str">
        <f t="shared" si="24"/>
        <v>Grain Mount: 0.50 – 1.00 mm</v>
      </c>
      <c r="L130" t="s">
        <v>1000</v>
      </c>
      <c r="M130" s="1" t="str">
        <f t="shared" si="23"/>
        <v>Mg_Ilm</v>
      </c>
      <c r="N130" t="s">
        <v>1062</v>
      </c>
      <c r="O130" t="s">
        <v>36</v>
      </c>
      <c r="P130" t="s">
        <v>910</v>
      </c>
      <c r="Q130" t="s">
        <v>36</v>
      </c>
      <c r="R130" t="s">
        <v>55</v>
      </c>
      <c r="S130" t="s">
        <v>1341</v>
      </c>
      <c r="T130" t="s">
        <v>36</v>
      </c>
      <c r="U130" t="s">
        <v>1342</v>
      </c>
      <c r="V130" t="s">
        <v>589</v>
      </c>
      <c r="W130" t="s">
        <v>36</v>
      </c>
      <c r="X130" t="s">
        <v>838</v>
      </c>
      <c r="Y130" t="s">
        <v>36</v>
      </c>
      <c r="Z130" t="s">
        <v>37</v>
      </c>
      <c r="AA130" t="s">
        <v>1343</v>
      </c>
      <c r="AB130" t="s">
        <v>1294</v>
      </c>
      <c r="AC130" t="s">
        <v>37</v>
      </c>
      <c r="AD130" t="s">
        <v>1344</v>
      </c>
    </row>
    <row r="131" spans="1:30" x14ac:dyDescent="0.3">
      <c r="A131" t="s">
        <v>1345</v>
      </c>
      <c r="B131" t="s">
        <v>1346</v>
      </c>
      <c r="C131" s="1" t="str">
        <f t="shared" si="25"/>
        <v>31:0002</v>
      </c>
      <c r="D131" s="1" t="str">
        <f t="shared" si="26"/>
        <v>31:0001</v>
      </c>
      <c r="E131" t="s">
        <v>75</v>
      </c>
      <c r="F131" t="s">
        <v>1347</v>
      </c>
      <c r="H131">
        <v>68.093067700000006</v>
      </c>
      <c r="I131">
        <v>-90.510989300000006</v>
      </c>
      <c r="J131" s="1" t="str">
        <f t="shared" si="22"/>
        <v>Till</v>
      </c>
      <c r="K131" s="1" t="str">
        <f t="shared" si="24"/>
        <v>Grain Mount: 0.50 – 1.00 mm</v>
      </c>
      <c r="L131" t="s">
        <v>1000</v>
      </c>
      <c r="M131" s="1" t="str">
        <f t="shared" si="23"/>
        <v>Mg_Ilm</v>
      </c>
      <c r="N131" t="s">
        <v>1006</v>
      </c>
      <c r="O131" t="s">
        <v>36</v>
      </c>
      <c r="P131" t="s">
        <v>217</v>
      </c>
      <c r="Q131" t="s">
        <v>36</v>
      </c>
      <c r="R131" t="s">
        <v>848</v>
      </c>
      <c r="S131" t="s">
        <v>1348</v>
      </c>
      <c r="T131" t="s">
        <v>36</v>
      </c>
      <c r="U131" t="s">
        <v>1349</v>
      </c>
      <c r="V131" t="s">
        <v>206</v>
      </c>
      <c r="W131" t="s">
        <v>36</v>
      </c>
      <c r="X131" t="s">
        <v>734</v>
      </c>
      <c r="Y131" t="s">
        <v>36</v>
      </c>
      <c r="Z131" t="s">
        <v>37</v>
      </c>
      <c r="AA131" t="s">
        <v>1350</v>
      </c>
      <c r="AB131" t="s">
        <v>1351</v>
      </c>
      <c r="AC131" t="s">
        <v>838</v>
      </c>
      <c r="AD131" t="s">
        <v>1352</v>
      </c>
    </row>
    <row r="132" spans="1:30" x14ac:dyDescent="0.3">
      <c r="A132" t="s">
        <v>1353</v>
      </c>
      <c r="B132" t="s">
        <v>1354</v>
      </c>
      <c r="C132" s="1" t="str">
        <f t="shared" si="25"/>
        <v>31:0002</v>
      </c>
      <c r="D132" s="1" t="str">
        <f t="shared" si="26"/>
        <v>31:0001</v>
      </c>
      <c r="E132" t="s">
        <v>75</v>
      </c>
      <c r="F132" t="s">
        <v>1355</v>
      </c>
      <c r="H132">
        <v>68.093067700000006</v>
      </c>
      <c r="I132">
        <v>-90.510989300000006</v>
      </c>
      <c r="J132" s="1" t="str">
        <f t="shared" si="22"/>
        <v>Till</v>
      </c>
      <c r="K132" s="1" t="str">
        <f t="shared" si="24"/>
        <v>Grain Mount: 0.50 – 1.00 mm</v>
      </c>
      <c r="L132" t="s">
        <v>1000</v>
      </c>
      <c r="M132" s="1" t="str">
        <f t="shared" si="23"/>
        <v>Mg_Ilm</v>
      </c>
      <c r="N132" t="s">
        <v>1356</v>
      </c>
      <c r="O132" t="s">
        <v>36</v>
      </c>
      <c r="P132" t="s">
        <v>415</v>
      </c>
      <c r="Q132" t="s">
        <v>36</v>
      </c>
      <c r="R132" t="s">
        <v>1357</v>
      </c>
      <c r="S132" t="s">
        <v>1358</v>
      </c>
      <c r="T132" t="s">
        <v>36</v>
      </c>
      <c r="U132" t="s">
        <v>1359</v>
      </c>
      <c r="V132" t="s">
        <v>1360</v>
      </c>
      <c r="W132" t="s">
        <v>36</v>
      </c>
      <c r="X132" t="s">
        <v>1361</v>
      </c>
      <c r="Y132" t="s">
        <v>36</v>
      </c>
      <c r="Z132" t="s">
        <v>37</v>
      </c>
      <c r="AA132" t="s">
        <v>1362</v>
      </c>
      <c r="AB132" t="s">
        <v>1363</v>
      </c>
      <c r="AC132" t="s">
        <v>111</v>
      </c>
      <c r="AD132" t="s">
        <v>1364</v>
      </c>
    </row>
    <row r="133" spans="1:30" x14ac:dyDescent="0.3">
      <c r="A133" t="s">
        <v>1365</v>
      </c>
      <c r="B133" t="s">
        <v>1366</v>
      </c>
      <c r="C133" s="1" t="str">
        <f t="shared" si="25"/>
        <v>31:0002</v>
      </c>
      <c r="D133" s="1" t="str">
        <f t="shared" si="26"/>
        <v>31:0001</v>
      </c>
      <c r="E133" t="s">
        <v>75</v>
      </c>
      <c r="F133" t="s">
        <v>1367</v>
      </c>
      <c r="H133">
        <v>68.093067700000006</v>
      </c>
      <c r="I133">
        <v>-90.510989300000006</v>
      </c>
      <c r="J133" s="1" t="str">
        <f t="shared" si="22"/>
        <v>Till</v>
      </c>
      <c r="K133" s="1" t="str">
        <f t="shared" si="24"/>
        <v>Grain Mount: 0.50 – 1.00 mm</v>
      </c>
      <c r="L133" t="s">
        <v>1000</v>
      </c>
      <c r="M133" s="1" t="str">
        <f t="shared" si="23"/>
        <v>Mg_Ilm</v>
      </c>
      <c r="N133" t="s">
        <v>680</v>
      </c>
      <c r="O133" t="s">
        <v>36</v>
      </c>
      <c r="P133" t="s">
        <v>105</v>
      </c>
      <c r="Q133" t="s">
        <v>36</v>
      </c>
      <c r="R133" t="s">
        <v>1368</v>
      </c>
      <c r="S133" t="s">
        <v>1369</v>
      </c>
      <c r="T133" t="s">
        <v>36</v>
      </c>
      <c r="U133" t="s">
        <v>1370</v>
      </c>
      <c r="V133" t="s">
        <v>1371</v>
      </c>
      <c r="W133" t="s">
        <v>36</v>
      </c>
      <c r="X133" t="s">
        <v>1372</v>
      </c>
      <c r="Y133" t="s">
        <v>36</v>
      </c>
      <c r="Z133" t="s">
        <v>37</v>
      </c>
      <c r="AA133" t="s">
        <v>1373</v>
      </c>
      <c r="AB133" t="s">
        <v>1317</v>
      </c>
      <c r="AC133" t="s">
        <v>498</v>
      </c>
      <c r="AD133" t="s">
        <v>1374</v>
      </c>
    </row>
    <row r="134" spans="1:30" x14ac:dyDescent="0.3">
      <c r="A134" t="s">
        <v>1375</v>
      </c>
      <c r="B134" t="s">
        <v>1376</v>
      </c>
      <c r="C134" s="1" t="str">
        <f t="shared" si="25"/>
        <v>31:0002</v>
      </c>
      <c r="D134" s="1" t="str">
        <f t="shared" si="26"/>
        <v>31:0001</v>
      </c>
      <c r="E134" t="s">
        <v>75</v>
      </c>
      <c r="F134" t="s">
        <v>1377</v>
      </c>
      <c r="H134">
        <v>68.093067700000006</v>
      </c>
      <c r="I134">
        <v>-90.510989300000006</v>
      </c>
      <c r="J134" s="1" t="str">
        <f t="shared" ref="J134:J152" si="27">HYPERLINK("https://geochem.nrcan.gc.ca/cdogs/content/kwd/kwd020044_e.htm", "Till")</f>
        <v>Till</v>
      </c>
      <c r="K134" s="1" t="str">
        <f t="shared" si="24"/>
        <v>Grain Mount: 0.50 – 1.00 mm</v>
      </c>
      <c r="L134" t="s">
        <v>1000</v>
      </c>
      <c r="M134" s="1" t="str">
        <f t="shared" si="23"/>
        <v>Mg_Ilm</v>
      </c>
      <c r="N134" t="s">
        <v>811</v>
      </c>
      <c r="O134" t="s">
        <v>36</v>
      </c>
      <c r="P134" t="s">
        <v>111</v>
      </c>
      <c r="Q134" t="s">
        <v>36</v>
      </c>
      <c r="R134" t="s">
        <v>1378</v>
      </c>
      <c r="S134" t="s">
        <v>1379</v>
      </c>
      <c r="T134" t="s">
        <v>36</v>
      </c>
      <c r="U134" t="s">
        <v>1380</v>
      </c>
      <c r="V134" t="s">
        <v>1381</v>
      </c>
      <c r="W134" t="s">
        <v>36</v>
      </c>
      <c r="X134" t="s">
        <v>1079</v>
      </c>
      <c r="Y134" t="s">
        <v>36</v>
      </c>
      <c r="Z134" t="s">
        <v>37</v>
      </c>
      <c r="AA134" t="s">
        <v>1382</v>
      </c>
      <c r="AB134" t="s">
        <v>1383</v>
      </c>
      <c r="AC134" t="s">
        <v>897</v>
      </c>
      <c r="AD134" t="s">
        <v>771</v>
      </c>
    </row>
    <row r="135" spans="1:30" x14ac:dyDescent="0.3">
      <c r="A135" t="s">
        <v>1384</v>
      </c>
      <c r="B135" t="s">
        <v>1385</v>
      </c>
      <c r="C135" s="1" t="str">
        <f t="shared" si="25"/>
        <v>31:0002</v>
      </c>
      <c r="D135" s="1" t="str">
        <f t="shared" si="26"/>
        <v>31:0001</v>
      </c>
      <c r="E135" t="s">
        <v>75</v>
      </c>
      <c r="F135" t="s">
        <v>1386</v>
      </c>
      <c r="H135">
        <v>68.093067700000006</v>
      </c>
      <c r="I135">
        <v>-90.510989300000006</v>
      </c>
      <c r="J135" s="1" t="str">
        <f t="shared" si="27"/>
        <v>Till</v>
      </c>
      <c r="K135" s="1" t="str">
        <f t="shared" si="24"/>
        <v>Grain Mount: 0.50 – 1.00 mm</v>
      </c>
      <c r="L135" t="s">
        <v>1000</v>
      </c>
      <c r="M135" s="1" t="str">
        <f t="shared" si="23"/>
        <v>Mg_Ilm</v>
      </c>
      <c r="N135" t="s">
        <v>182</v>
      </c>
      <c r="O135" t="s">
        <v>36</v>
      </c>
      <c r="P135" t="s">
        <v>93</v>
      </c>
      <c r="Q135" t="s">
        <v>36</v>
      </c>
      <c r="R135" t="s">
        <v>1387</v>
      </c>
      <c r="S135" t="s">
        <v>1388</v>
      </c>
      <c r="T135" t="s">
        <v>36</v>
      </c>
      <c r="U135" t="s">
        <v>1389</v>
      </c>
      <c r="V135" t="s">
        <v>1390</v>
      </c>
      <c r="W135" t="s">
        <v>36</v>
      </c>
      <c r="X135" t="s">
        <v>1391</v>
      </c>
      <c r="Y135" t="s">
        <v>36</v>
      </c>
      <c r="Z135" t="s">
        <v>37</v>
      </c>
      <c r="AA135" t="s">
        <v>1392</v>
      </c>
      <c r="AB135" t="s">
        <v>1066</v>
      </c>
      <c r="AC135" t="s">
        <v>37</v>
      </c>
      <c r="AD135" t="s">
        <v>1393</v>
      </c>
    </row>
    <row r="136" spans="1:30" x14ac:dyDescent="0.3">
      <c r="A136" t="s">
        <v>1394</v>
      </c>
      <c r="B136" t="s">
        <v>1395</v>
      </c>
      <c r="C136" s="1" t="str">
        <f t="shared" si="25"/>
        <v>31:0002</v>
      </c>
      <c r="D136" s="1" t="str">
        <f t="shared" si="26"/>
        <v>31:0001</v>
      </c>
      <c r="E136" t="s">
        <v>75</v>
      </c>
      <c r="F136" t="s">
        <v>1396</v>
      </c>
      <c r="H136">
        <v>68.093067700000006</v>
      </c>
      <c r="I136">
        <v>-90.510989300000006</v>
      </c>
      <c r="J136" s="1" t="str">
        <f t="shared" si="27"/>
        <v>Till</v>
      </c>
      <c r="K136" s="1" t="str">
        <f t="shared" si="24"/>
        <v>Grain Mount: 0.50 – 1.00 mm</v>
      </c>
      <c r="L136" t="s">
        <v>1000</v>
      </c>
      <c r="M136" s="1" t="str">
        <f>HYPERLINK("https://geochem.nrcan.gc.ca/cdogs/content/kwd/kwd030535_e.htm", "Unident")</f>
        <v>Unident</v>
      </c>
      <c r="N136" t="s">
        <v>1397</v>
      </c>
      <c r="O136" t="s">
        <v>36</v>
      </c>
      <c r="P136" t="s">
        <v>971</v>
      </c>
      <c r="Q136" t="s">
        <v>36</v>
      </c>
      <c r="R136" t="s">
        <v>1398</v>
      </c>
      <c r="S136" t="s">
        <v>1399</v>
      </c>
      <c r="T136" t="s">
        <v>36</v>
      </c>
      <c r="U136" t="s">
        <v>1400</v>
      </c>
      <c r="V136" t="s">
        <v>1401</v>
      </c>
      <c r="W136" t="s">
        <v>36</v>
      </c>
      <c r="X136" t="s">
        <v>37</v>
      </c>
      <c r="Y136" t="s">
        <v>36</v>
      </c>
      <c r="Z136" t="s">
        <v>37</v>
      </c>
      <c r="AA136" t="s">
        <v>1402</v>
      </c>
      <c r="AB136" t="s">
        <v>43</v>
      </c>
      <c r="AC136" t="s">
        <v>1403</v>
      </c>
      <c r="AD136" t="s">
        <v>1404</v>
      </c>
    </row>
    <row r="137" spans="1:30" x14ac:dyDescent="0.3">
      <c r="A137" t="s">
        <v>1405</v>
      </c>
      <c r="B137" t="s">
        <v>1406</v>
      </c>
      <c r="C137" s="1" t="str">
        <f t="shared" si="25"/>
        <v>31:0002</v>
      </c>
      <c r="D137" s="1" t="str">
        <f t="shared" si="26"/>
        <v>31:0001</v>
      </c>
      <c r="E137" t="s">
        <v>75</v>
      </c>
      <c r="F137" t="s">
        <v>1407</v>
      </c>
      <c r="H137">
        <v>68.093067700000006</v>
      </c>
      <c r="I137">
        <v>-90.510989300000006</v>
      </c>
      <c r="J137" s="1" t="str">
        <f t="shared" si="27"/>
        <v>Till</v>
      </c>
      <c r="K137" s="1" t="str">
        <f t="shared" si="24"/>
        <v>Grain Mount: 0.50 – 1.00 mm</v>
      </c>
      <c r="L137" t="s">
        <v>1000</v>
      </c>
      <c r="M137" s="1" t="str">
        <f>HYPERLINK("https://geochem.nrcan.gc.ca/cdogs/content/kwd/kwd030596_e.htm", "Prv")</f>
        <v>Prv</v>
      </c>
      <c r="N137" t="s">
        <v>808</v>
      </c>
      <c r="O137" t="s">
        <v>36</v>
      </c>
      <c r="P137" t="s">
        <v>1408</v>
      </c>
      <c r="Q137" t="s">
        <v>36</v>
      </c>
      <c r="R137" t="s">
        <v>123</v>
      </c>
      <c r="S137" t="s">
        <v>1409</v>
      </c>
      <c r="T137" t="s">
        <v>36</v>
      </c>
      <c r="U137" t="s">
        <v>37</v>
      </c>
      <c r="V137" t="s">
        <v>1270</v>
      </c>
      <c r="W137" t="s">
        <v>36</v>
      </c>
      <c r="X137" t="s">
        <v>1410</v>
      </c>
      <c r="Y137" t="s">
        <v>36</v>
      </c>
      <c r="Z137" t="s">
        <v>37</v>
      </c>
      <c r="AA137" t="s">
        <v>1411</v>
      </c>
      <c r="AB137" t="s">
        <v>545</v>
      </c>
      <c r="AC137" t="s">
        <v>37</v>
      </c>
      <c r="AD137" t="s">
        <v>1412</v>
      </c>
    </row>
    <row r="138" spans="1:30" x14ac:dyDescent="0.3">
      <c r="A138" t="s">
        <v>1413</v>
      </c>
      <c r="B138" t="s">
        <v>1414</v>
      </c>
      <c r="C138" s="1" t="str">
        <f t="shared" si="25"/>
        <v>31:0002</v>
      </c>
      <c r="D138" s="1" t="str">
        <f t="shared" si="26"/>
        <v>31:0001</v>
      </c>
      <c r="E138" t="s">
        <v>75</v>
      </c>
      <c r="F138" t="s">
        <v>1415</v>
      </c>
      <c r="H138">
        <v>68.093067700000006</v>
      </c>
      <c r="I138">
        <v>-90.510989300000006</v>
      </c>
      <c r="J138" s="1" t="str">
        <f t="shared" si="27"/>
        <v>Till</v>
      </c>
      <c r="K138" s="1" t="str">
        <f t="shared" si="24"/>
        <v>Grain Mount: 0.50 – 1.00 mm</v>
      </c>
      <c r="L138" t="s">
        <v>1000</v>
      </c>
      <c r="M138" s="1" t="str">
        <f t="shared" ref="M138:M145" si="28">HYPERLINK("https://geochem.nrcan.gc.ca/cdogs/content/kwd/kwd030538_e.htm", "Mg_Ilm")</f>
        <v>Mg_Ilm</v>
      </c>
      <c r="N138" t="s">
        <v>415</v>
      </c>
      <c r="O138" t="s">
        <v>36</v>
      </c>
      <c r="P138" t="s">
        <v>111</v>
      </c>
      <c r="Q138" t="s">
        <v>36</v>
      </c>
      <c r="R138" t="s">
        <v>1416</v>
      </c>
      <c r="S138" t="s">
        <v>1417</v>
      </c>
      <c r="T138" t="s">
        <v>36</v>
      </c>
      <c r="U138" t="s">
        <v>1418</v>
      </c>
      <c r="V138" t="s">
        <v>139</v>
      </c>
      <c r="W138" t="s">
        <v>36</v>
      </c>
      <c r="X138" t="s">
        <v>1419</v>
      </c>
      <c r="Y138" t="s">
        <v>36</v>
      </c>
      <c r="Z138" t="s">
        <v>37</v>
      </c>
      <c r="AA138" t="s">
        <v>1420</v>
      </c>
      <c r="AB138" t="s">
        <v>1421</v>
      </c>
      <c r="AC138" t="s">
        <v>37</v>
      </c>
      <c r="AD138" t="s">
        <v>1422</v>
      </c>
    </row>
    <row r="139" spans="1:30" x14ac:dyDescent="0.3">
      <c r="A139" t="s">
        <v>1423</v>
      </c>
      <c r="B139" t="s">
        <v>1424</v>
      </c>
      <c r="C139" s="1" t="str">
        <f t="shared" si="25"/>
        <v>31:0002</v>
      </c>
      <c r="D139" s="1" t="str">
        <f t="shared" si="26"/>
        <v>31:0001</v>
      </c>
      <c r="E139" t="s">
        <v>75</v>
      </c>
      <c r="F139" t="s">
        <v>1425</v>
      </c>
      <c r="H139">
        <v>68.093067700000006</v>
      </c>
      <c r="I139">
        <v>-90.510989300000006</v>
      </c>
      <c r="J139" s="1" t="str">
        <f t="shared" si="27"/>
        <v>Till</v>
      </c>
      <c r="K139" s="1" t="str">
        <f t="shared" si="24"/>
        <v>Grain Mount: 0.50 – 1.00 mm</v>
      </c>
      <c r="L139" t="s">
        <v>1000</v>
      </c>
      <c r="M139" s="1" t="str">
        <f t="shared" si="28"/>
        <v>Mg_Ilm</v>
      </c>
      <c r="N139" t="s">
        <v>303</v>
      </c>
      <c r="O139" t="s">
        <v>36</v>
      </c>
      <c r="P139" t="s">
        <v>240</v>
      </c>
      <c r="Q139" t="s">
        <v>36</v>
      </c>
      <c r="R139" t="s">
        <v>1426</v>
      </c>
      <c r="S139" t="s">
        <v>1427</v>
      </c>
      <c r="T139" t="s">
        <v>36</v>
      </c>
      <c r="U139" t="s">
        <v>1428</v>
      </c>
      <c r="V139" t="s">
        <v>1429</v>
      </c>
      <c r="W139" t="s">
        <v>36</v>
      </c>
      <c r="X139" t="s">
        <v>1430</v>
      </c>
      <c r="Y139" t="s">
        <v>36</v>
      </c>
      <c r="Z139" t="s">
        <v>37</v>
      </c>
      <c r="AA139" t="s">
        <v>1431</v>
      </c>
      <c r="AB139" t="s">
        <v>1432</v>
      </c>
      <c r="AC139" t="s">
        <v>37</v>
      </c>
      <c r="AD139" t="s">
        <v>1433</v>
      </c>
    </row>
    <row r="140" spans="1:30" x14ac:dyDescent="0.3">
      <c r="A140" t="s">
        <v>1434</v>
      </c>
      <c r="B140" t="s">
        <v>1435</v>
      </c>
      <c r="C140" s="1" t="str">
        <f t="shared" si="25"/>
        <v>31:0002</v>
      </c>
      <c r="D140" s="1" t="str">
        <f t="shared" si="26"/>
        <v>31:0001</v>
      </c>
      <c r="E140" t="s">
        <v>75</v>
      </c>
      <c r="F140" t="s">
        <v>1436</v>
      </c>
      <c r="H140">
        <v>68.093067700000006</v>
      </c>
      <c r="I140">
        <v>-90.510989300000006</v>
      </c>
      <c r="J140" s="1" t="str">
        <f t="shared" si="27"/>
        <v>Till</v>
      </c>
      <c r="K140" s="1" t="str">
        <f t="shared" si="24"/>
        <v>Grain Mount: 0.50 – 1.00 mm</v>
      </c>
      <c r="L140" t="s">
        <v>1000</v>
      </c>
      <c r="M140" s="1" t="str">
        <f t="shared" si="28"/>
        <v>Mg_Ilm</v>
      </c>
      <c r="N140" t="s">
        <v>381</v>
      </c>
      <c r="O140" t="s">
        <v>36</v>
      </c>
      <c r="P140" t="s">
        <v>123</v>
      </c>
      <c r="Q140" t="s">
        <v>36</v>
      </c>
      <c r="R140" t="s">
        <v>1437</v>
      </c>
      <c r="S140" t="s">
        <v>1438</v>
      </c>
      <c r="T140" t="s">
        <v>36</v>
      </c>
      <c r="U140" t="s">
        <v>1439</v>
      </c>
      <c r="V140" t="s">
        <v>1430</v>
      </c>
      <c r="W140" t="s">
        <v>36</v>
      </c>
      <c r="X140" t="s">
        <v>1440</v>
      </c>
      <c r="Y140" t="s">
        <v>36</v>
      </c>
      <c r="Z140" t="s">
        <v>37</v>
      </c>
      <c r="AA140" t="s">
        <v>1441</v>
      </c>
      <c r="AB140" t="s">
        <v>1442</v>
      </c>
      <c r="AC140" t="s">
        <v>37</v>
      </c>
      <c r="AD140" t="s">
        <v>1443</v>
      </c>
    </row>
    <row r="141" spans="1:30" x14ac:dyDescent="0.3">
      <c r="A141" t="s">
        <v>1444</v>
      </c>
      <c r="B141" t="s">
        <v>1445</v>
      </c>
      <c r="C141" s="1" t="str">
        <f t="shared" si="25"/>
        <v>31:0002</v>
      </c>
      <c r="D141" s="1" t="str">
        <f t="shared" si="26"/>
        <v>31:0001</v>
      </c>
      <c r="E141" t="s">
        <v>75</v>
      </c>
      <c r="F141" t="s">
        <v>1446</v>
      </c>
      <c r="H141">
        <v>68.093067700000006</v>
      </c>
      <c r="I141">
        <v>-90.510989300000006</v>
      </c>
      <c r="J141" s="1" t="str">
        <f t="shared" si="27"/>
        <v>Till</v>
      </c>
      <c r="K141" s="1" t="str">
        <f t="shared" si="24"/>
        <v>Grain Mount: 0.50 – 1.00 mm</v>
      </c>
      <c r="L141" t="s">
        <v>1000</v>
      </c>
      <c r="M141" s="1" t="str">
        <f t="shared" si="28"/>
        <v>Mg_Ilm</v>
      </c>
      <c r="N141" t="s">
        <v>1447</v>
      </c>
      <c r="O141" t="s">
        <v>36</v>
      </c>
      <c r="P141" t="s">
        <v>51</v>
      </c>
      <c r="Q141" t="s">
        <v>36</v>
      </c>
      <c r="R141" t="s">
        <v>617</v>
      </c>
      <c r="S141" t="s">
        <v>1448</v>
      </c>
      <c r="T141" t="s">
        <v>36</v>
      </c>
      <c r="U141" t="s">
        <v>1449</v>
      </c>
      <c r="V141" t="s">
        <v>1390</v>
      </c>
      <c r="W141" t="s">
        <v>36</v>
      </c>
      <c r="X141" t="s">
        <v>1131</v>
      </c>
      <c r="Y141" t="s">
        <v>36</v>
      </c>
      <c r="Z141" t="s">
        <v>37</v>
      </c>
      <c r="AA141" t="s">
        <v>1450</v>
      </c>
      <c r="AB141" t="s">
        <v>1195</v>
      </c>
      <c r="AC141" t="s">
        <v>210</v>
      </c>
      <c r="AD141" t="s">
        <v>1451</v>
      </c>
    </row>
    <row r="142" spans="1:30" x14ac:dyDescent="0.3">
      <c r="A142" t="s">
        <v>1452</v>
      </c>
      <c r="B142" t="s">
        <v>1453</v>
      </c>
      <c r="C142" s="1" t="str">
        <f t="shared" si="25"/>
        <v>31:0002</v>
      </c>
      <c r="D142" s="1" t="str">
        <f t="shared" si="26"/>
        <v>31:0001</v>
      </c>
      <c r="E142" t="s">
        <v>75</v>
      </c>
      <c r="F142" t="s">
        <v>1454</v>
      </c>
      <c r="H142">
        <v>68.093067700000006</v>
      </c>
      <c r="I142">
        <v>-90.510989300000006</v>
      </c>
      <c r="J142" s="1" t="str">
        <f t="shared" si="27"/>
        <v>Till</v>
      </c>
      <c r="K142" s="1" t="str">
        <f t="shared" si="24"/>
        <v>Grain Mount: 0.50 – 1.00 mm</v>
      </c>
      <c r="L142" t="s">
        <v>1000</v>
      </c>
      <c r="M142" s="1" t="str">
        <f t="shared" si="28"/>
        <v>Mg_Ilm</v>
      </c>
      <c r="N142" t="s">
        <v>226</v>
      </c>
      <c r="O142" t="s">
        <v>36</v>
      </c>
      <c r="P142" t="s">
        <v>105</v>
      </c>
      <c r="Q142" t="s">
        <v>36</v>
      </c>
      <c r="R142" t="s">
        <v>1455</v>
      </c>
      <c r="S142" t="s">
        <v>1456</v>
      </c>
      <c r="T142" t="s">
        <v>36</v>
      </c>
      <c r="U142" t="s">
        <v>1457</v>
      </c>
      <c r="V142" t="s">
        <v>1429</v>
      </c>
      <c r="W142" t="s">
        <v>36</v>
      </c>
      <c r="X142" t="s">
        <v>1319</v>
      </c>
      <c r="Y142" t="s">
        <v>36</v>
      </c>
      <c r="Z142" t="s">
        <v>37</v>
      </c>
      <c r="AA142" t="s">
        <v>1458</v>
      </c>
      <c r="AB142" t="s">
        <v>1459</v>
      </c>
      <c r="AC142" t="s">
        <v>910</v>
      </c>
      <c r="AD142" t="s">
        <v>1460</v>
      </c>
    </row>
    <row r="143" spans="1:30" x14ac:dyDescent="0.3">
      <c r="A143" t="s">
        <v>1461</v>
      </c>
      <c r="B143" t="s">
        <v>1462</v>
      </c>
      <c r="C143" s="1" t="str">
        <f t="shared" si="25"/>
        <v>31:0002</v>
      </c>
      <c r="D143" s="1" t="str">
        <f t="shared" si="26"/>
        <v>31:0001</v>
      </c>
      <c r="E143" t="s">
        <v>75</v>
      </c>
      <c r="F143" t="s">
        <v>1463</v>
      </c>
      <c r="H143">
        <v>68.093067700000006</v>
      </c>
      <c r="I143">
        <v>-90.510989300000006</v>
      </c>
      <c r="J143" s="1" t="str">
        <f t="shared" si="27"/>
        <v>Till</v>
      </c>
      <c r="K143" s="1" t="str">
        <f t="shared" si="24"/>
        <v>Grain Mount: 0.50 – 1.00 mm</v>
      </c>
      <c r="L143" t="s">
        <v>1000</v>
      </c>
      <c r="M143" s="1" t="str">
        <f t="shared" si="28"/>
        <v>Mg_Ilm</v>
      </c>
      <c r="N143" t="s">
        <v>838</v>
      </c>
      <c r="O143" t="s">
        <v>36</v>
      </c>
      <c r="P143" t="s">
        <v>51</v>
      </c>
      <c r="Q143" t="s">
        <v>36</v>
      </c>
      <c r="R143" t="s">
        <v>1464</v>
      </c>
      <c r="S143" t="s">
        <v>1465</v>
      </c>
      <c r="T143" t="s">
        <v>36</v>
      </c>
      <c r="U143" t="s">
        <v>1466</v>
      </c>
      <c r="V143" t="s">
        <v>69</v>
      </c>
      <c r="W143" t="s">
        <v>36</v>
      </c>
      <c r="X143" t="s">
        <v>1467</v>
      </c>
      <c r="Y143" t="s">
        <v>36</v>
      </c>
      <c r="Z143" t="s">
        <v>37</v>
      </c>
      <c r="AA143" t="s">
        <v>1468</v>
      </c>
      <c r="AB143" t="s">
        <v>1469</v>
      </c>
      <c r="AC143" t="s">
        <v>37</v>
      </c>
      <c r="AD143" t="s">
        <v>1470</v>
      </c>
    </row>
    <row r="144" spans="1:30" x14ac:dyDescent="0.3">
      <c r="A144" t="s">
        <v>1471</v>
      </c>
      <c r="B144" t="s">
        <v>1472</v>
      </c>
      <c r="C144" s="1" t="str">
        <f t="shared" si="25"/>
        <v>31:0002</v>
      </c>
      <c r="D144" s="1" t="str">
        <f t="shared" si="26"/>
        <v>31:0001</v>
      </c>
      <c r="E144" t="s">
        <v>75</v>
      </c>
      <c r="F144" t="s">
        <v>1473</v>
      </c>
      <c r="H144">
        <v>68.093067700000006</v>
      </c>
      <c r="I144">
        <v>-90.510989300000006</v>
      </c>
      <c r="J144" s="1" t="str">
        <f t="shared" si="27"/>
        <v>Till</v>
      </c>
      <c r="K144" s="1" t="str">
        <f t="shared" si="24"/>
        <v>Grain Mount: 0.50 – 1.00 mm</v>
      </c>
      <c r="L144" t="s">
        <v>1000</v>
      </c>
      <c r="M144" s="1" t="str">
        <f t="shared" si="28"/>
        <v>Mg_Ilm</v>
      </c>
      <c r="N144" t="s">
        <v>226</v>
      </c>
      <c r="O144" t="s">
        <v>36</v>
      </c>
      <c r="P144" t="s">
        <v>111</v>
      </c>
      <c r="Q144" t="s">
        <v>36</v>
      </c>
      <c r="R144" t="s">
        <v>1474</v>
      </c>
      <c r="S144" t="s">
        <v>1475</v>
      </c>
      <c r="T144" t="s">
        <v>36</v>
      </c>
      <c r="U144" t="s">
        <v>1476</v>
      </c>
      <c r="V144" t="s">
        <v>990</v>
      </c>
      <c r="W144" t="s">
        <v>36</v>
      </c>
      <c r="X144" t="s">
        <v>1185</v>
      </c>
      <c r="Y144" t="s">
        <v>36</v>
      </c>
      <c r="Z144" t="s">
        <v>37</v>
      </c>
      <c r="AA144" t="s">
        <v>1477</v>
      </c>
      <c r="AB144" t="s">
        <v>1319</v>
      </c>
      <c r="AC144" t="s">
        <v>37</v>
      </c>
      <c r="AD144" t="s">
        <v>1478</v>
      </c>
    </row>
    <row r="145" spans="1:30" x14ac:dyDescent="0.3">
      <c r="A145" t="s">
        <v>1479</v>
      </c>
      <c r="B145" t="s">
        <v>1480</v>
      </c>
      <c r="C145" s="1" t="str">
        <f t="shared" si="25"/>
        <v>31:0002</v>
      </c>
      <c r="D145" s="1" t="str">
        <f t="shared" si="26"/>
        <v>31:0001</v>
      </c>
      <c r="E145" t="s">
        <v>75</v>
      </c>
      <c r="F145" t="s">
        <v>1481</v>
      </c>
      <c r="H145">
        <v>68.093067700000006</v>
      </c>
      <c r="I145">
        <v>-90.510989300000006</v>
      </c>
      <c r="J145" s="1" t="str">
        <f t="shared" si="27"/>
        <v>Till</v>
      </c>
      <c r="K145" s="1" t="str">
        <f t="shared" si="24"/>
        <v>Grain Mount: 0.50 – 1.00 mm</v>
      </c>
      <c r="L145" t="s">
        <v>1000</v>
      </c>
      <c r="M145" s="1" t="str">
        <f t="shared" si="28"/>
        <v>Mg_Ilm</v>
      </c>
      <c r="N145" t="s">
        <v>1482</v>
      </c>
      <c r="O145" t="s">
        <v>36</v>
      </c>
      <c r="P145" t="s">
        <v>1483</v>
      </c>
      <c r="Q145" t="s">
        <v>36</v>
      </c>
      <c r="R145" t="s">
        <v>1484</v>
      </c>
      <c r="S145" t="s">
        <v>1485</v>
      </c>
      <c r="T145" t="s">
        <v>36</v>
      </c>
      <c r="U145" t="s">
        <v>1486</v>
      </c>
      <c r="V145" t="s">
        <v>1317</v>
      </c>
      <c r="W145" t="s">
        <v>36</v>
      </c>
      <c r="X145" t="s">
        <v>1313</v>
      </c>
      <c r="Y145" t="s">
        <v>36</v>
      </c>
      <c r="Z145" t="s">
        <v>37</v>
      </c>
      <c r="AA145" t="s">
        <v>1487</v>
      </c>
      <c r="AB145" t="s">
        <v>1488</v>
      </c>
      <c r="AC145" t="s">
        <v>37</v>
      </c>
      <c r="AD145" t="s">
        <v>1489</v>
      </c>
    </row>
    <row r="146" spans="1:30" x14ac:dyDescent="0.3">
      <c r="A146" t="s">
        <v>1490</v>
      </c>
      <c r="B146" t="s">
        <v>1491</v>
      </c>
      <c r="C146" s="1" t="str">
        <f t="shared" si="25"/>
        <v>31:0002</v>
      </c>
      <c r="D146" s="1" t="str">
        <f t="shared" si="26"/>
        <v>31:0001</v>
      </c>
      <c r="E146" t="s">
        <v>75</v>
      </c>
      <c r="F146" t="s">
        <v>1492</v>
      </c>
      <c r="H146">
        <v>68.093067700000006</v>
      </c>
      <c r="I146">
        <v>-90.510989300000006</v>
      </c>
      <c r="J146" s="1" t="str">
        <f t="shared" si="27"/>
        <v>Till</v>
      </c>
      <c r="K146" s="1" t="str">
        <f t="shared" si="24"/>
        <v>Grain Mount: 0.50 – 1.00 mm</v>
      </c>
      <c r="L146" t="s">
        <v>1000</v>
      </c>
      <c r="M146" s="1" t="str">
        <f>HYPERLINK("https://geochem.nrcan.gc.ca/cdogs/content/kwd/kwd030535_e.htm", "Unident")</f>
        <v>Unident</v>
      </c>
      <c r="N146" t="s">
        <v>1493</v>
      </c>
      <c r="O146" t="s">
        <v>36</v>
      </c>
      <c r="P146" t="s">
        <v>1494</v>
      </c>
      <c r="Q146" t="s">
        <v>36</v>
      </c>
      <c r="R146" t="s">
        <v>1495</v>
      </c>
      <c r="S146" t="s">
        <v>1496</v>
      </c>
      <c r="T146" t="s">
        <v>36</v>
      </c>
      <c r="U146" t="s">
        <v>1497</v>
      </c>
      <c r="V146" t="s">
        <v>1498</v>
      </c>
      <c r="W146" t="s">
        <v>36</v>
      </c>
      <c r="X146" t="s">
        <v>37</v>
      </c>
      <c r="Y146" t="s">
        <v>36</v>
      </c>
      <c r="Z146" t="s">
        <v>37</v>
      </c>
      <c r="AA146" t="s">
        <v>1499</v>
      </c>
      <c r="AB146" t="s">
        <v>655</v>
      </c>
      <c r="AC146" t="s">
        <v>1290</v>
      </c>
      <c r="AD146" t="s">
        <v>1500</v>
      </c>
    </row>
    <row r="147" spans="1:30" x14ac:dyDescent="0.3">
      <c r="A147" t="s">
        <v>1501</v>
      </c>
      <c r="B147" t="s">
        <v>1502</v>
      </c>
      <c r="C147" s="1" t="str">
        <f t="shared" si="25"/>
        <v>31:0002</v>
      </c>
      <c r="D147" s="1" t="str">
        <f t="shared" si="26"/>
        <v>31:0001</v>
      </c>
      <c r="E147" t="s">
        <v>75</v>
      </c>
      <c r="F147" t="s">
        <v>1503</v>
      </c>
      <c r="H147">
        <v>68.093067700000006</v>
      </c>
      <c r="I147">
        <v>-90.510989300000006</v>
      </c>
      <c r="J147" s="1" t="str">
        <f t="shared" si="27"/>
        <v>Till</v>
      </c>
      <c r="K147" s="1" t="str">
        <f>HYPERLINK("https://geochem.nrcan.gc.ca/cdogs/content/kwd/kwd080043_e.htm", "Grain Mount: 0.25 – 0.50 mm")</f>
        <v>Grain Mount: 0.25 – 0.50 mm</v>
      </c>
      <c r="L147" t="s">
        <v>1000</v>
      </c>
      <c r="M147" s="1" t="str">
        <f t="shared" ref="M147:M163" si="29">HYPERLINK("https://geochem.nrcan.gc.ca/cdogs/content/kwd/kwd030538_e.htm", "Mg_Ilm")</f>
        <v>Mg_Ilm</v>
      </c>
      <c r="N147" t="s">
        <v>1313</v>
      </c>
      <c r="O147" t="s">
        <v>36</v>
      </c>
      <c r="P147" t="s">
        <v>51</v>
      </c>
      <c r="Q147" t="s">
        <v>36</v>
      </c>
      <c r="R147" t="s">
        <v>1504</v>
      </c>
      <c r="S147" t="s">
        <v>1505</v>
      </c>
      <c r="T147" t="s">
        <v>36</v>
      </c>
      <c r="U147" t="s">
        <v>1506</v>
      </c>
      <c r="V147" t="s">
        <v>1507</v>
      </c>
      <c r="W147" t="s">
        <v>36</v>
      </c>
      <c r="X147" t="s">
        <v>526</v>
      </c>
      <c r="Y147" t="s">
        <v>36</v>
      </c>
      <c r="Z147" t="s">
        <v>37</v>
      </c>
      <c r="AA147" t="s">
        <v>1508</v>
      </c>
      <c r="AB147" t="s">
        <v>762</v>
      </c>
      <c r="AC147" t="s">
        <v>251</v>
      </c>
      <c r="AD147" t="s">
        <v>1509</v>
      </c>
    </row>
    <row r="148" spans="1:30" x14ac:dyDescent="0.3">
      <c r="A148" t="s">
        <v>1510</v>
      </c>
      <c r="B148" t="s">
        <v>1511</v>
      </c>
      <c r="C148" s="1" t="str">
        <f t="shared" si="25"/>
        <v>31:0002</v>
      </c>
      <c r="D148" s="1" t="str">
        <f t="shared" si="26"/>
        <v>31:0001</v>
      </c>
      <c r="E148" t="s">
        <v>75</v>
      </c>
      <c r="F148" t="s">
        <v>1512</v>
      </c>
      <c r="H148">
        <v>68.093067700000006</v>
      </c>
      <c r="I148">
        <v>-90.510989300000006</v>
      </c>
      <c r="J148" s="1" t="str">
        <f t="shared" si="27"/>
        <v>Till</v>
      </c>
      <c r="K148" s="1" t="str">
        <f>HYPERLINK("https://geochem.nrcan.gc.ca/cdogs/content/kwd/kwd080045_e.htm", "Grain Mount: 1.00 – 2.00 mm")</f>
        <v>Grain Mount: 1.00 – 2.00 mm</v>
      </c>
      <c r="L148" t="s">
        <v>1000</v>
      </c>
      <c r="M148" s="1" t="str">
        <f t="shared" si="29"/>
        <v>Mg_Ilm</v>
      </c>
      <c r="N148" t="s">
        <v>1245</v>
      </c>
      <c r="O148" t="s">
        <v>36</v>
      </c>
      <c r="P148" t="s">
        <v>168</v>
      </c>
      <c r="Q148" t="s">
        <v>36</v>
      </c>
      <c r="R148" t="s">
        <v>1513</v>
      </c>
      <c r="S148" t="s">
        <v>1514</v>
      </c>
      <c r="T148" t="s">
        <v>36</v>
      </c>
      <c r="U148" t="s">
        <v>1515</v>
      </c>
      <c r="V148" t="s">
        <v>1516</v>
      </c>
      <c r="W148" t="s">
        <v>36</v>
      </c>
      <c r="X148" t="s">
        <v>769</v>
      </c>
      <c r="Y148" t="s">
        <v>36</v>
      </c>
      <c r="Z148" t="s">
        <v>37</v>
      </c>
      <c r="AA148" t="s">
        <v>1517</v>
      </c>
      <c r="AB148" t="s">
        <v>1016</v>
      </c>
      <c r="AC148" t="s">
        <v>277</v>
      </c>
      <c r="AD148" t="s">
        <v>1518</v>
      </c>
    </row>
    <row r="149" spans="1:30" x14ac:dyDescent="0.3">
      <c r="A149" t="s">
        <v>1519</v>
      </c>
      <c r="B149" t="s">
        <v>1520</v>
      </c>
      <c r="C149" s="1" t="str">
        <f t="shared" si="25"/>
        <v>31:0002</v>
      </c>
      <c r="D149" s="1" t="str">
        <f t="shared" si="26"/>
        <v>31:0001</v>
      </c>
      <c r="E149" t="s">
        <v>75</v>
      </c>
      <c r="F149" t="s">
        <v>1521</v>
      </c>
      <c r="H149">
        <v>68.093067700000006</v>
      </c>
      <c r="I149">
        <v>-90.510989300000006</v>
      </c>
      <c r="J149" s="1" t="str">
        <f t="shared" si="27"/>
        <v>Till</v>
      </c>
      <c r="K149" s="1" t="str">
        <f>HYPERLINK("https://geochem.nrcan.gc.ca/cdogs/content/kwd/kwd080045_e.htm", "Grain Mount: 1.00 – 2.00 mm")</f>
        <v>Grain Mount: 1.00 – 2.00 mm</v>
      </c>
      <c r="L149" t="s">
        <v>1000</v>
      </c>
      <c r="M149" s="1" t="str">
        <f t="shared" si="29"/>
        <v>Mg_Ilm</v>
      </c>
      <c r="N149" t="s">
        <v>1522</v>
      </c>
      <c r="O149" t="s">
        <v>36</v>
      </c>
      <c r="P149" t="s">
        <v>500</v>
      </c>
      <c r="Q149" t="s">
        <v>36</v>
      </c>
      <c r="R149" t="s">
        <v>363</v>
      </c>
      <c r="S149" t="s">
        <v>1523</v>
      </c>
      <c r="T149" t="s">
        <v>36</v>
      </c>
      <c r="U149" t="s">
        <v>1524</v>
      </c>
      <c r="V149" t="s">
        <v>109</v>
      </c>
      <c r="W149" t="s">
        <v>36</v>
      </c>
      <c r="X149" t="s">
        <v>743</v>
      </c>
      <c r="Y149" t="s">
        <v>36</v>
      </c>
      <c r="Z149" t="s">
        <v>37</v>
      </c>
      <c r="AA149" t="s">
        <v>1525</v>
      </c>
      <c r="AB149" t="s">
        <v>1526</v>
      </c>
      <c r="AC149" t="s">
        <v>910</v>
      </c>
      <c r="AD149" t="s">
        <v>1527</v>
      </c>
    </row>
    <row r="150" spans="1:30" x14ac:dyDescent="0.3">
      <c r="A150" t="s">
        <v>1528</v>
      </c>
      <c r="B150" t="s">
        <v>1529</v>
      </c>
      <c r="C150" s="1" t="str">
        <f t="shared" si="25"/>
        <v>31:0002</v>
      </c>
      <c r="D150" s="1" t="str">
        <f t="shared" si="26"/>
        <v>31:0001</v>
      </c>
      <c r="E150" t="s">
        <v>75</v>
      </c>
      <c r="F150" t="s">
        <v>1530</v>
      </c>
      <c r="H150">
        <v>68.093067700000006</v>
      </c>
      <c r="I150">
        <v>-90.510989300000006</v>
      </c>
      <c r="J150" s="1" t="str">
        <f t="shared" si="27"/>
        <v>Till</v>
      </c>
      <c r="K150" s="1" t="str">
        <f t="shared" ref="K150:K156" si="30">HYPERLINK("https://geochem.nrcan.gc.ca/cdogs/content/kwd/kwd080044_e.htm", "Grain Mount: 0.50 – 1.00 mm")</f>
        <v>Grain Mount: 0.50 – 1.00 mm</v>
      </c>
      <c r="L150" t="s">
        <v>1000</v>
      </c>
      <c r="M150" s="1" t="str">
        <f t="shared" si="29"/>
        <v>Mg_Ilm</v>
      </c>
      <c r="N150" t="s">
        <v>478</v>
      </c>
      <c r="O150" t="s">
        <v>36</v>
      </c>
      <c r="P150" t="s">
        <v>111</v>
      </c>
      <c r="Q150" t="s">
        <v>36</v>
      </c>
      <c r="R150" t="s">
        <v>1531</v>
      </c>
      <c r="S150" t="s">
        <v>1532</v>
      </c>
      <c r="T150" t="s">
        <v>36</v>
      </c>
      <c r="U150" t="s">
        <v>1533</v>
      </c>
      <c r="V150" t="s">
        <v>125</v>
      </c>
      <c r="W150" t="s">
        <v>36</v>
      </c>
      <c r="X150" t="s">
        <v>1006</v>
      </c>
      <c r="Y150" t="s">
        <v>36</v>
      </c>
      <c r="Z150" t="s">
        <v>37</v>
      </c>
      <c r="AA150" t="s">
        <v>1534</v>
      </c>
      <c r="AB150" t="s">
        <v>1535</v>
      </c>
      <c r="AC150" t="s">
        <v>37</v>
      </c>
      <c r="AD150" t="s">
        <v>1536</v>
      </c>
    </row>
    <row r="151" spans="1:30" x14ac:dyDescent="0.3">
      <c r="A151" t="s">
        <v>1537</v>
      </c>
      <c r="B151" t="s">
        <v>1538</v>
      </c>
      <c r="C151" s="1" t="str">
        <f t="shared" si="25"/>
        <v>31:0002</v>
      </c>
      <c r="D151" s="1" t="str">
        <f t="shared" si="26"/>
        <v>31:0001</v>
      </c>
      <c r="E151" t="s">
        <v>75</v>
      </c>
      <c r="F151" t="s">
        <v>1539</v>
      </c>
      <c r="H151">
        <v>68.093067700000006</v>
      </c>
      <c r="I151">
        <v>-90.510989300000006</v>
      </c>
      <c r="J151" s="1" t="str">
        <f t="shared" si="27"/>
        <v>Till</v>
      </c>
      <c r="K151" s="1" t="str">
        <f t="shared" si="30"/>
        <v>Grain Mount: 0.50 – 1.00 mm</v>
      </c>
      <c r="L151" t="s">
        <v>1000</v>
      </c>
      <c r="M151" s="1" t="str">
        <f t="shared" si="29"/>
        <v>Mg_Ilm</v>
      </c>
      <c r="N151" t="s">
        <v>481</v>
      </c>
      <c r="O151" t="s">
        <v>36</v>
      </c>
      <c r="P151" t="s">
        <v>93</v>
      </c>
      <c r="Q151" t="s">
        <v>36</v>
      </c>
      <c r="R151" t="s">
        <v>1540</v>
      </c>
      <c r="S151" t="s">
        <v>1541</v>
      </c>
      <c r="T151" t="s">
        <v>36</v>
      </c>
      <c r="U151" t="s">
        <v>1542</v>
      </c>
      <c r="V151" t="s">
        <v>1360</v>
      </c>
      <c r="W151" t="s">
        <v>36</v>
      </c>
      <c r="X151" t="s">
        <v>1543</v>
      </c>
      <c r="Y151" t="s">
        <v>36</v>
      </c>
      <c r="Z151" t="s">
        <v>37</v>
      </c>
      <c r="AA151" t="s">
        <v>1544</v>
      </c>
      <c r="AB151" t="s">
        <v>1545</v>
      </c>
      <c r="AC151" t="s">
        <v>37</v>
      </c>
      <c r="AD151" t="s">
        <v>1546</v>
      </c>
    </row>
    <row r="152" spans="1:30" x14ac:dyDescent="0.3">
      <c r="A152" t="s">
        <v>1547</v>
      </c>
      <c r="B152" t="s">
        <v>1548</v>
      </c>
      <c r="C152" s="1" t="str">
        <f t="shared" si="25"/>
        <v>31:0002</v>
      </c>
      <c r="D152" s="1" t="str">
        <f t="shared" si="26"/>
        <v>31:0001</v>
      </c>
      <c r="E152" t="s">
        <v>75</v>
      </c>
      <c r="F152" t="s">
        <v>1549</v>
      </c>
      <c r="H152">
        <v>68.093067700000006</v>
      </c>
      <c r="I152">
        <v>-90.510989300000006</v>
      </c>
      <c r="J152" s="1" t="str">
        <f t="shared" si="27"/>
        <v>Till</v>
      </c>
      <c r="K152" s="1" t="str">
        <f t="shared" si="30"/>
        <v>Grain Mount: 0.50 – 1.00 mm</v>
      </c>
      <c r="L152" t="s">
        <v>1000</v>
      </c>
      <c r="M152" s="1" t="str">
        <f t="shared" si="29"/>
        <v>Mg_Ilm</v>
      </c>
      <c r="N152" t="s">
        <v>37</v>
      </c>
      <c r="O152" t="s">
        <v>36</v>
      </c>
      <c r="P152" t="s">
        <v>531</v>
      </c>
      <c r="Q152" t="s">
        <v>36</v>
      </c>
      <c r="R152" t="s">
        <v>1042</v>
      </c>
      <c r="S152" t="s">
        <v>1550</v>
      </c>
      <c r="T152" t="s">
        <v>36</v>
      </c>
      <c r="U152" t="s">
        <v>1551</v>
      </c>
      <c r="V152" t="s">
        <v>1552</v>
      </c>
      <c r="W152" t="s">
        <v>36</v>
      </c>
      <c r="X152" t="s">
        <v>1283</v>
      </c>
      <c r="Y152" t="s">
        <v>36</v>
      </c>
      <c r="Z152" t="s">
        <v>37</v>
      </c>
      <c r="AA152" t="s">
        <v>1553</v>
      </c>
      <c r="AB152" t="s">
        <v>1554</v>
      </c>
      <c r="AC152" t="s">
        <v>37</v>
      </c>
      <c r="AD152" t="s">
        <v>1555</v>
      </c>
    </row>
    <row r="153" spans="1:30" x14ac:dyDescent="0.3">
      <c r="A153" t="s">
        <v>1556</v>
      </c>
      <c r="B153" t="s">
        <v>1557</v>
      </c>
      <c r="C153" s="1" t="str">
        <f t="shared" si="25"/>
        <v>31:0002</v>
      </c>
      <c r="D153" s="1" t="str">
        <f t="shared" si="26"/>
        <v>31:0001</v>
      </c>
      <c r="E153" t="s">
        <v>273</v>
      </c>
      <c r="F153" t="s">
        <v>1558</v>
      </c>
      <c r="H153">
        <v>68.499080599999999</v>
      </c>
      <c r="I153">
        <v>-90.596174700000006</v>
      </c>
      <c r="J153" s="1" t="str">
        <f>HYPERLINK("https://geochem.nrcan.gc.ca/cdogs/content/kwd/kwd020073_e.htm", "Esker")</f>
        <v>Esker</v>
      </c>
      <c r="K153" s="1" t="str">
        <f t="shared" si="30"/>
        <v>Grain Mount: 0.50 – 1.00 mm</v>
      </c>
      <c r="L153" t="s">
        <v>1000</v>
      </c>
      <c r="M153" s="1" t="str">
        <f t="shared" si="29"/>
        <v>Mg_Ilm</v>
      </c>
      <c r="N153" t="s">
        <v>1459</v>
      </c>
      <c r="O153" t="s">
        <v>36</v>
      </c>
      <c r="P153" t="s">
        <v>610</v>
      </c>
      <c r="Q153" t="s">
        <v>36</v>
      </c>
      <c r="R153" t="s">
        <v>1559</v>
      </c>
      <c r="S153" t="s">
        <v>1560</v>
      </c>
      <c r="T153" t="s">
        <v>36</v>
      </c>
      <c r="U153" t="s">
        <v>1561</v>
      </c>
      <c r="V153" t="s">
        <v>1562</v>
      </c>
      <c r="W153" t="s">
        <v>36</v>
      </c>
      <c r="X153" t="s">
        <v>1563</v>
      </c>
      <c r="Y153" t="s">
        <v>36</v>
      </c>
      <c r="Z153" t="s">
        <v>37</v>
      </c>
      <c r="AA153" t="s">
        <v>1564</v>
      </c>
      <c r="AB153" t="s">
        <v>1195</v>
      </c>
      <c r="AC153" t="s">
        <v>1270</v>
      </c>
      <c r="AD153" t="s">
        <v>1565</v>
      </c>
    </row>
    <row r="154" spans="1:30" x14ac:dyDescent="0.3">
      <c r="A154" t="s">
        <v>1566</v>
      </c>
      <c r="B154" t="s">
        <v>1567</v>
      </c>
      <c r="C154" s="1" t="str">
        <f t="shared" si="25"/>
        <v>31:0002</v>
      </c>
      <c r="D154" s="1" t="str">
        <f t="shared" si="26"/>
        <v>31:0001</v>
      </c>
      <c r="E154" t="s">
        <v>273</v>
      </c>
      <c r="F154" t="s">
        <v>1568</v>
      </c>
      <c r="H154">
        <v>68.499080599999999</v>
      </c>
      <c r="I154">
        <v>-90.596174700000006</v>
      </c>
      <c r="J154" s="1" t="str">
        <f>HYPERLINK("https://geochem.nrcan.gc.ca/cdogs/content/kwd/kwd020073_e.htm", "Esker")</f>
        <v>Esker</v>
      </c>
      <c r="K154" s="1" t="str">
        <f t="shared" si="30"/>
        <v>Grain Mount: 0.50 – 1.00 mm</v>
      </c>
      <c r="L154" t="s">
        <v>1000</v>
      </c>
      <c r="M154" s="1" t="str">
        <f t="shared" si="29"/>
        <v>Mg_Ilm</v>
      </c>
      <c r="N154" t="s">
        <v>589</v>
      </c>
      <c r="O154" t="s">
        <v>36</v>
      </c>
      <c r="P154" t="s">
        <v>586</v>
      </c>
      <c r="Q154" t="s">
        <v>36</v>
      </c>
      <c r="R154" t="s">
        <v>1569</v>
      </c>
      <c r="S154" t="s">
        <v>1570</v>
      </c>
      <c r="T154" t="s">
        <v>36</v>
      </c>
      <c r="U154" t="s">
        <v>1571</v>
      </c>
      <c r="V154" t="s">
        <v>1572</v>
      </c>
      <c r="W154" t="s">
        <v>36</v>
      </c>
      <c r="X154" t="s">
        <v>439</v>
      </c>
      <c r="Y154" t="s">
        <v>36</v>
      </c>
      <c r="Z154" t="s">
        <v>37</v>
      </c>
      <c r="AA154" t="s">
        <v>1573</v>
      </c>
      <c r="AB154" t="s">
        <v>1442</v>
      </c>
      <c r="AC154" t="s">
        <v>1229</v>
      </c>
      <c r="AD154" t="s">
        <v>1574</v>
      </c>
    </row>
    <row r="155" spans="1:30" x14ac:dyDescent="0.3">
      <c r="A155" t="s">
        <v>1575</v>
      </c>
      <c r="B155" t="s">
        <v>1576</v>
      </c>
      <c r="C155" s="1" t="str">
        <f t="shared" si="25"/>
        <v>31:0002</v>
      </c>
      <c r="D155" s="1" t="str">
        <f t="shared" si="26"/>
        <v>31:0001</v>
      </c>
      <c r="E155" t="s">
        <v>273</v>
      </c>
      <c r="F155" t="s">
        <v>1577</v>
      </c>
      <c r="H155">
        <v>68.499080599999999</v>
      </c>
      <c r="I155">
        <v>-90.596174700000006</v>
      </c>
      <c r="J155" s="1" t="str">
        <f>HYPERLINK("https://geochem.nrcan.gc.ca/cdogs/content/kwd/kwd020073_e.htm", "Esker")</f>
        <v>Esker</v>
      </c>
      <c r="K155" s="1" t="str">
        <f t="shared" si="30"/>
        <v>Grain Mount: 0.50 – 1.00 mm</v>
      </c>
      <c r="L155" t="s">
        <v>1000</v>
      </c>
      <c r="M155" s="1" t="str">
        <f t="shared" si="29"/>
        <v>Mg_Ilm</v>
      </c>
      <c r="N155" t="s">
        <v>1578</v>
      </c>
      <c r="O155" t="s">
        <v>36</v>
      </c>
      <c r="P155" t="s">
        <v>159</v>
      </c>
      <c r="Q155" t="s">
        <v>36</v>
      </c>
      <c r="R155" t="s">
        <v>1579</v>
      </c>
      <c r="S155" t="s">
        <v>1580</v>
      </c>
      <c r="T155" t="s">
        <v>36</v>
      </c>
      <c r="U155" t="s">
        <v>1581</v>
      </c>
      <c r="V155" t="s">
        <v>309</v>
      </c>
      <c r="W155" t="s">
        <v>36</v>
      </c>
      <c r="X155" t="s">
        <v>295</v>
      </c>
      <c r="Y155" t="s">
        <v>36</v>
      </c>
      <c r="Z155" t="s">
        <v>37</v>
      </c>
      <c r="AA155" t="s">
        <v>1582</v>
      </c>
      <c r="AB155" t="s">
        <v>1018</v>
      </c>
      <c r="AC155" t="s">
        <v>240</v>
      </c>
      <c r="AD155" t="s">
        <v>1583</v>
      </c>
    </row>
    <row r="156" spans="1:30" x14ac:dyDescent="0.3">
      <c r="A156" t="s">
        <v>1584</v>
      </c>
      <c r="B156" t="s">
        <v>1585</v>
      </c>
      <c r="C156" s="1" t="str">
        <f t="shared" si="25"/>
        <v>31:0002</v>
      </c>
      <c r="D156" s="1" t="str">
        <f t="shared" si="26"/>
        <v>31:0001</v>
      </c>
      <c r="E156" t="s">
        <v>273</v>
      </c>
      <c r="F156" t="s">
        <v>1586</v>
      </c>
      <c r="H156">
        <v>68.499080599999999</v>
      </c>
      <c r="I156">
        <v>-90.596174700000006</v>
      </c>
      <c r="J156" s="1" t="str">
        <f>HYPERLINK("https://geochem.nrcan.gc.ca/cdogs/content/kwd/kwd020073_e.htm", "Esker")</f>
        <v>Esker</v>
      </c>
      <c r="K156" s="1" t="str">
        <f t="shared" si="30"/>
        <v>Grain Mount: 0.50 – 1.00 mm</v>
      </c>
      <c r="L156" t="s">
        <v>1000</v>
      </c>
      <c r="M156" s="1" t="str">
        <f t="shared" si="29"/>
        <v>Mg_Ilm</v>
      </c>
      <c r="N156" t="s">
        <v>1587</v>
      </c>
      <c r="O156" t="s">
        <v>36</v>
      </c>
      <c r="P156" t="s">
        <v>1588</v>
      </c>
      <c r="Q156" t="s">
        <v>36</v>
      </c>
      <c r="R156" t="s">
        <v>1589</v>
      </c>
      <c r="S156" t="s">
        <v>1590</v>
      </c>
      <c r="T156" t="s">
        <v>36</v>
      </c>
      <c r="U156" t="s">
        <v>1591</v>
      </c>
      <c r="V156" t="s">
        <v>69</v>
      </c>
      <c r="W156" t="s">
        <v>36</v>
      </c>
      <c r="X156" t="s">
        <v>478</v>
      </c>
      <c r="Y156" t="s">
        <v>36</v>
      </c>
      <c r="Z156" t="s">
        <v>37</v>
      </c>
      <c r="AA156" t="s">
        <v>1592</v>
      </c>
      <c r="AB156" t="s">
        <v>1363</v>
      </c>
      <c r="AC156" t="s">
        <v>111</v>
      </c>
      <c r="AD156" t="s">
        <v>1593</v>
      </c>
    </row>
    <row r="157" spans="1:30" x14ac:dyDescent="0.3">
      <c r="A157" t="s">
        <v>1594</v>
      </c>
      <c r="B157" t="s">
        <v>1595</v>
      </c>
      <c r="C157" s="1" t="str">
        <f t="shared" si="25"/>
        <v>31:0002</v>
      </c>
      <c r="D157" s="1" t="str">
        <f t="shared" si="26"/>
        <v>31:0001</v>
      </c>
      <c r="E157" t="s">
        <v>316</v>
      </c>
      <c r="F157" t="s">
        <v>1596</v>
      </c>
      <c r="H157">
        <v>68.333350800000005</v>
      </c>
      <c r="I157">
        <v>-89.793139100000005</v>
      </c>
      <c r="J157" s="1" t="str">
        <f t="shared" ref="J157:J167" si="31">HYPERLINK("https://geochem.nrcan.gc.ca/cdogs/content/kwd/kwd020044_e.htm", "Till")</f>
        <v>Till</v>
      </c>
      <c r="K157" s="1" t="str">
        <f t="shared" ref="K157:K162" si="32">HYPERLINK("https://geochem.nrcan.gc.ca/cdogs/content/kwd/kwd080043_e.htm", "Grain Mount: 0.25 – 0.50 mm")</f>
        <v>Grain Mount: 0.25 – 0.50 mm</v>
      </c>
      <c r="L157" t="s">
        <v>1000</v>
      </c>
      <c r="M157" s="1" t="str">
        <f t="shared" si="29"/>
        <v>Mg_Ilm</v>
      </c>
      <c r="N157" t="s">
        <v>373</v>
      </c>
      <c r="O157" t="s">
        <v>36</v>
      </c>
      <c r="P157" t="s">
        <v>217</v>
      </c>
      <c r="Q157" t="s">
        <v>36</v>
      </c>
      <c r="R157" t="s">
        <v>1597</v>
      </c>
      <c r="S157" t="s">
        <v>1598</v>
      </c>
      <c r="T157" t="s">
        <v>36</v>
      </c>
      <c r="U157" t="s">
        <v>1599</v>
      </c>
      <c r="V157" t="s">
        <v>1600</v>
      </c>
      <c r="W157" t="s">
        <v>36</v>
      </c>
      <c r="X157" t="s">
        <v>1601</v>
      </c>
      <c r="Y157" t="s">
        <v>36</v>
      </c>
      <c r="Z157" t="s">
        <v>37</v>
      </c>
      <c r="AA157" t="s">
        <v>1602</v>
      </c>
      <c r="AB157" t="s">
        <v>1522</v>
      </c>
      <c r="AC157" t="s">
        <v>251</v>
      </c>
      <c r="AD157" t="s">
        <v>1603</v>
      </c>
    </row>
    <row r="158" spans="1:30" x14ac:dyDescent="0.3">
      <c r="A158" t="s">
        <v>1604</v>
      </c>
      <c r="B158" t="s">
        <v>1605</v>
      </c>
      <c r="C158" s="1" t="str">
        <f t="shared" si="25"/>
        <v>31:0002</v>
      </c>
      <c r="D158" s="1" t="str">
        <f t="shared" si="26"/>
        <v>31:0001</v>
      </c>
      <c r="E158" t="s">
        <v>316</v>
      </c>
      <c r="F158" t="s">
        <v>1606</v>
      </c>
      <c r="H158">
        <v>68.333350800000005</v>
      </c>
      <c r="I158">
        <v>-89.793139100000005</v>
      </c>
      <c r="J158" s="1" t="str">
        <f t="shared" si="31"/>
        <v>Till</v>
      </c>
      <c r="K158" s="1" t="str">
        <f t="shared" si="32"/>
        <v>Grain Mount: 0.25 – 0.50 mm</v>
      </c>
      <c r="L158" t="s">
        <v>1000</v>
      </c>
      <c r="M158" s="1" t="str">
        <f t="shared" si="29"/>
        <v>Mg_Ilm</v>
      </c>
      <c r="N158" t="s">
        <v>1607</v>
      </c>
      <c r="O158" t="s">
        <v>36</v>
      </c>
      <c r="P158" t="s">
        <v>240</v>
      </c>
      <c r="Q158" t="s">
        <v>36</v>
      </c>
      <c r="R158" t="s">
        <v>1608</v>
      </c>
      <c r="S158" t="s">
        <v>1609</v>
      </c>
      <c r="T158" t="s">
        <v>36</v>
      </c>
      <c r="U158" t="s">
        <v>1610</v>
      </c>
      <c r="V158" t="s">
        <v>352</v>
      </c>
      <c r="W158" t="s">
        <v>36</v>
      </c>
      <c r="X158" t="s">
        <v>1611</v>
      </c>
      <c r="Y158" t="s">
        <v>36</v>
      </c>
      <c r="Z158" t="s">
        <v>37</v>
      </c>
      <c r="AA158" t="s">
        <v>1612</v>
      </c>
      <c r="AB158" t="s">
        <v>626</v>
      </c>
      <c r="AC158" t="s">
        <v>500</v>
      </c>
      <c r="AD158" t="s">
        <v>1613</v>
      </c>
    </row>
    <row r="159" spans="1:30" x14ac:dyDescent="0.3">
      <c r="A159" t="s">
        <v>1614</v>
      </c>
      <c r="B159" t="s">
        <v>1615</v>
      </c>
      <c r="C159" s="1" t="str">
        <f t="shared" si="25"/>
        <v>31:0002</v>
      </c>
      <c r="D159" s="1" t="str">
        <f t="shared" si="26"/>
        <v>31:0001</v>
      </c>
      <c r="E159" t="s">
        <v>316</v>
      </c>
      <c r="F159" t="s">
        <v>1616</v>
      </c>
      <c r="H159">
        <v>68.333350800000005</v>
      </c>
      <c r="I159">
        <v>-89.793139100000005</v>
      </c>
      <c r="J159" s="1" t="str">
        <f t="shared" si="31"/>
        <v>Till</v>
      </c>
      <c r="K159" s="1" t="str">
        <f t="shared" si="32"/>
        <v>Grain Mount: 0.25 – 0.50 mm</v>
      </c>
      <c r="L159" t="s">
        <v>1000</v>
      </c>
      <c r="M159" s="1" t="str">
        <f t="shared" si="29"/>
        <v>Mg_Ilm</v>
      </c>
      <c r="N159" t="s">
        <v>1264</v>
      </c>
      <c r="O159" t="s">
        <v>36</v>
      </c>
      <c r="P159" t="s">
        <v>610</v>
      </c>
      <c r="Q159" t="s">
        <v>36</v>
      </c>
      <c r="R159" t="s">
        <v>109</v>
      </c>
      <c r="S159" t="s">
        <v>1617</v>
      </c>
      <c r="T159" t="s">
        <v>36</v>
      </c>
      <c r="U159" t="s">
        <v>1618</v>
      </c>
      <c r="V159" t="s">
        <v>1619</v>
      </c>
      <c r="W159" t="s">
        <v>36</v>
      </c>
      <c r="X159" t="s">
        <v>752</v>
      </c>
      <c r="Y159" t="s">
        <v>36</v>
      </c>
      <c r="Z159" t="s">
        <v>37</v>
      </c>
      <c r="AA159" t="s">
        <v>1620</v>
      </c>
      <c r="AB159" t="s">
        <v>291</v>
      </c>
      <c r="AC159" t="s">
        <v>1621</v>
      </c>
      <c r="AD159" t="s">
        <v>1622</v>
      </c>
    </row>
    <row r="160" spans="1:30" x14ac:dyDescent="0.3">
      <c r="A160" t="s">
        <v>1623</v>
      </c>
      <c r="B160" t="s">
        <v>1624</v>
      </c>
      <c r="C160" s="1" t="str">
        <f t="shared" si="25"/>
        <v>31:0002</v>
      </c>
      <c r="D160" s="1" t="str">
        <f t="shared" si="26"/>
        <v>31:0001</v>
      </c>
      <c r="E160" t="s">
        <v>316</v>
      </c>
      <c r="F160" t="s">
        <v>1625</v>
      </c>
      <c r="H160">
        <v>68.333350800000005</v>
      </c>
      <c r="I160">
        <v>-89.793139100000005</v>
      </c>
      <c r="J160" s="1" t="str">
        <f t="shared" si="31"/>
        <v>Till</v>
      </c>
      <c r="K160" s="1" t="str">
        <f t="shared" si="32"/>
        <v>Grain Mount: 0.25 – 0.50 mm</v>
      </c>
      <c r="L160" t="s">
        <v>1000</v>
      </c>
      <c r="M160" s="1" t="str">
        <f t="shared" si="29"/>
        <v>Mg_Ilm</v>
      </c>
      <c r="N160" t="s">
        <v>37</v>
      </c>
      <c r="O160" t="s">
        <v>36</v>
      </c>
      <c r="P160" t="s">
        <v>105</v>
      </c>
      <c r="Q160" t="s">
        <v>36</v>
      </c>
      <c r="R160" t="s">
        <v>1626</v>
      </c>
      <c r="S160" t="s">
        <v>1627</v>
      </c>
      <c r="T160" t="s">
        <v>36</v>
      </c>
      <c r="U160" t="s">
        <v>1628</v>
      </c>
      <c r="V160" t="s">
        <v>329</v>
      </c>
      <c r="W160" t="s">
        <v>36</v>
      </c>
      <c r="X160" t="s">
        <v>1172</v>
      </c>
      <c r="Y160" t="s">
        <v>36</v>
      </c>
      <c r="Z160" t="s">
        <v>37</v>
      </c>
      <c r="AA160" t="s">
        <v>1629</v>
      </c>
      <c r="AB160" t="s">
        <v>1630</v>
      </c>
      <c r="AC160" t="s">
        <v>37</v>
      </c>
      <c r="AD160" t="s">
        <v>1631</v>
      </c>
    </row>
    <row r="161" spans="1:30" x14ac:dyDescent="0.3">
      <c r="A161" t="s">
        <v>1632</v>
      </c>
      <c r="B161" t="s">
        <v>1633</v>
      </c>
      <c r="C161" s="1" t="str">
        <f t="shared" si="25"/>
        <v>31:0002</v>
      </c>
      <c r="D161" s="1" t="str">
        <f t="shared" si="26"/>
        <v>31:0001</v>
      </c>
      <c r="E161" t="s">
        <v>316</v>
      </c>
      <c r="F161" t="s">
        <v>1634</v>
      </c>
      <c r="H161">
        <v>68.333350800000005</v>
      </c>
      <c r="I161">
        <v>-89.793139100000005</v>
      </c>
      <c r="J161" s="1" t="str">
        <f t="shared" si="31"/>
        <v>Till</v>
      </c>
      <c r="K161" s="1" t="str">
        <f t="shared" si="32"/>
        <v>Grain Mount: 0.25 – 0.50 mm</v>
      </c>
      <c r="L161" t="s">
        <v>1000</v>
      </c>
      <c r="M161" s="1" t="str">
        <f t="shared" si="29"/>
        <v>Mg_Ilm</v>
      </c>
      <c r="N161" t="s">
        <v>1018</v>
      </c>
      <c r="O161" t="s">
        <v>36</v>
      </c>
      <c r="P161" t="s">
        <v>168</v>
      </c>
      <c r="Q161" t="s">
        <v>36</v>
      </c>
      <c r="R161" t="s">
        <v>1635</v>
      </c>
      <c r="S161" t="s">
        <v>1636</v>
      </c>
      <c r="T161" t="s">
        <v>36</v>
      </c>
      <c r="U161" t="s">
        <v>1637</v>
      </c>
      <c r="V161" t="s">
        <v>909</v>
      </c>
      <c r="W161" t="s">
        <v>36</v>
      </c>
      <c r="X161" t="s">
        <v>311</v>
      </c>
      <c r="Y161" t="s">
        <v>36</v>
      </c>
      <c r="Z161" t="s">
        <v>37</v>
      </c>
      <c r="AA161" t="s">
        <v>1638</v>
      </c>
      <c r="AB161" t="s">
        <v>1459</v>
      </c>
      <c r="AC161" t="s">
        <v>37</v>
      </c>
      <c r="AD161" t="s">
        <v>1639</v>
      </c>
    </row>
    <row r="162" spans="1:30" x14ac:dyDescent="0.3">
      <c r="A162" t="s">
        <v>1640</v>
      </c>
      <c r="B162" t="s">
        <v>1641</v>
      </c>
      <c r="C162" s="1" t="str">
        <f t="shared" ref="C162:C185" si="33">HYPERLINK("https://geochem.nrcan.gc.ca/cdogs/content/bdl/bdl310002_e.htm", "31:0002")</f>
        <v>31:0002</v>
      </c>
      <c r="D162" s="1" t="str">
        <f t="shared" ref="D162:D185" si="34">HYPERLINK("https://geochem.nrcan.gc.ca/cdogs/content/svy/svy310001_e.htm", "31:0001")</f>
        <v>31:0001</v>
      </c>
      <c r="E162" t="s">
        <v>316</v>
      </c>
      <c r="F162" t="s">
        <v>1642</v>
      </c>
      <c r="H162">
        <v>68.333350800000005</v>
      </c>
      <c r="I162">
        <v>-89.793139100000005</v>
      </c>
      <c r="J162" s="1" t="str">
        <f t="shared" si="31"/>
        <v>Till</v>
      </c>
      <c r="K162" s="1" t="str">
        <f t="shared" si="32"/>
        <v>Grain Mount: 0.25 – 0.50 mm</v>
      </c>
      <c r="L162" t="s">
        <v>1000</v>
      </c>
      <c r="M162" s="1" t="str">
        <f t="shared" si="29"/>
        <v>Mg_Ilm</v>
      </c>
      <c r="N162" t="s">
        <v>1643</v>
      </c>
      <c r="O162" t="s">
        <v>36</v>
      </c>
      <c r="P162" t="s">
        <v>303</v>
      </c>
      <c r="Q162" t="s">
        <v>36</v>
      </c>
      <c r="R162" t="s">
        <v>1255</v>
      </c>
      <c r="S162" t="s">
        <v>1644</v>
      </c>
      <c r="T162" t="s">
        <v>36</v>
      </c>
      <c r="U162" t="s">
        <v>1645</v>
      </c>
      <c r="V162" t="s">
        <v>1301</v>
      </c>
      <c r="W162" t="s">
        <v>36</v>
      </c>
      <c r="X162" t="s">
        <v>534</v>
      </c>
      <c r="Y162" t="s">
        <v>36</v>
      </c>
      <c r="Z162" t="s">
        <v>37</v>
      </c>
      <c r="AA162" t="s">
        <v>1646</v>
      </c>
      <c r="AB162" t="s">
        <v>1647</v>
      </c>
      <c r="AC162" t="s">
        <v>588</v>
      </c>
      <c r="AD162" t="s">
        <v>1648</v>
      </c>
    </row>
    <row r="163" spans="1:30" x14ac:dyDescent="0.3">
      <c r="A163" t="s">
        <v>1649</v>
      </c>
      <c r="B163" t="s">
        <v>1650</v>
      </c>
      <c r="C163" s="1" t="str">
        <f t="shared" si="33"/>
        <v>31:0002</v>
      </c>
      <c r="D163" s="1" t="str">
        <f t="shared" si="34"/>
        <v>31:0001</v>
      </c>
      <c r="E163" t="s">
        <v>116</v>
      </c>
      <c r="F163" t="s">
        <v>1651</v>
      </c>
      <c r="H163">
        <v>68.133978900000002</v>
      </c>
      <c r="I163">
        <v>-89.785005900000002</v>
      </c>
      <c r="J163" s="1" t="str">
        <f t="shared" si="31"/>
        <v>Till</v>
      </c>
      <c r="K163" s="1" t="str">
        <f>HYPERLINK("https://geochem.nrcan.gc.ca/cdogs/content/kwd/kwd080044_e.htm", "Grain Mount: 0.50 – 1.00 mm")</f>
        <v>Grain Mount: 0.50 – 1.00 mm</v>
      </c>
      <c r="L163" t="s">
        <v>1000</v>
      </c>
      <c r="M163" s="1" t="str">
        <f t="shared" si="29"/>
        <v>Mg_Ilm</v>
      </c>
      <c r="N163" t="s">
        <v>1652</v>
      </c>
      <c r="O163" t="s">
        <v>36</v>
      </c>
      <c r="P163" t="s">
        <v>195</v>
      </c>
      <c r="Q163" t="s">
        <v>36</v>
      </c>
      <c r="R163" t="s">
        <v>1653</v>
      </c>
      <c r="S163" t="s">
        <v>1654</v>
      </c>
      <c r="T163" t="s">
        <v>36</v>
      </c>
      <c r="U163" t="s">
        <v>1655</v>
      </c>
      <c r="V163" t="s">
        <v>1296</v>
      </c>
      <c r="W163" t="s">
        <v>36</v>
      </c>
      <c r="X163" t="s">
        <v>1217</v>
      </c>
      <c r="Y163" t="s">
        <v>36</v>
      </c>
      <c r="Z163" t="s">
        <v>37</v>
      </c>
      <c r="AA163" t="s">
        <v>1656</v>
      </c>
      <c r="AB163" t="s">
        <v>1037</v>
      </c>
      <c r="AC163" t="s">
        <v>37</v>
      </c>
      <c r="AD163" t="s">
        <v>851</v>
      </c>
    </row>
    <row r="164" spans="1:30" x14ac:dyDescent="0.3">
      <c r="A164" t="s">
        <v>1657</v>
      </c>
      <c r="B164" t="s">
        <v>1658</v>
      </c>
      <c r="C164" s="1" t="str">
        <f t="shared" si="33"/>
        <v>31:0002</v>
      </c>
      <c r="D164" s="1" t="str">
        <f t="shared" si="34"/>
        <v>31:0001</v>
      </c>
      <c r="E164" t="s">
        <v>48</v>
      </c>
      <c r="F164" t="s">
        <v>1659</v>
      </c>
      <c r="H164">
        <v>68.1164342</v>
      </c>
      <c r="I164">
        <v>-90.614170900000005</v>
      </c>
      <c r="J164" s="1" t="str">
        <f t="shared" si="31"/>
        <v>Till</v>
      </c>
      <c r="K164" s="1" t="str">
        <f t="shared" ref="K164:K185" si="35">HYPERLINK("https://geochem.nrcan.gc.ca/cdogs/content/kwd/kwd080043_e.htm", "Grain Mount: 0.25 – 0.50 mm")</f>
        <v>Grain Mount: 0.25 – 0.50 mm</v>
      </c>
      <c r="L164" t="s">
        <v>1660</v>
      </c>
      <c r="M164" s="1" t="str">
        <f t="shared" ref="M164:M172" si="36">HYPERLINK("https://geochem.nrcan.gc.ca/cdogs/content/kwd/kwd030545_e.htm", "Ol")</f>
        <v>Ol</v>
      </c>
      <c r="N164" t="s">
        <v>37</v>
      </c>
      <c r="O164" t="s">
        <v>37</v>
      </c>
      <c r="P164" t="s">
        <v>610</v>
      </c>
      <c r="Q164" t="s">
        <v>36</v>
      </c>
      <c r="R164" t="s">
        <v>37</v>
      </c>
      <c r="S164" t="s">
        <v>1661</v>
      </c>
      <c r="T164" t="s">
        <v>434</v>
      </c>
      <c r="U164" t="s">
        <v>1662</v>
      </c>
      <c r="V164" t="s">
        <v>1663</v>
      </c>
      <c r="W164" t="s">
        <v>457</v>
      </c>
      <c r="X164" t="s">
        <v>36</v>
      </c>
      <c r="Y164" t="s">
        <v>37</v>
      </c>
      <c r="Z164" t="s">
        <v>1664</v>
      </c>
      <c r="AA164" t="s">
        <v>37</v>
      </c>
      <c r="AB164" t="s">
        <v>36</v>
      </c>
      <c r="AC164" t="s">
        <v>36</v>
      </c>
      <c r="AD164" t="s">
        <v>1665</v>
      </c>
    </row>
    <row r="165" spans="1:30" x14ac:dyDescent="0.3">
      <c r="A165" t="s">
        <v>1666</v>
      </c>
      <c r="B165" t="s">
        <v>1667</v>
      </c>
      <c r="C165" s="1" t="str">
        <f t="shared" si="33"/>
        <v>31:0002</v>
      </c>
      <c r="D165" s="1" t="str">
        <f t="shared" si="34"/>
        <v>31:0001</v>
      </c>
      <c r="E165" t="s">
        <v>386</v>
      </c>
      <c r="F165" t="s">
        <v>1668</v>
      </c>
      <c r="H165">
        <v>68.100604399999995</v>
      </c>
      <c r="I165">
        <v>-90.530562200000006</v>
      </c>
      <c r="J165" s="1" t="str">
        <f t="shared" si="31"/>
        <v>Till</v>
      </c>
      <c r="K165" s="1" t="str">
        <f t="shared" si="35"/>
        <v>Grain Mount: 0.25 – 0.50 mm</v>
      </c>
      <c r="L165" t="s">
        <v>1660</v>
      </c>
      <c r="M165" s="1" t="str">
        <f t="shared" si="36"/>
        <v>Ol</v>
      </c>
      <c r="N165" t="s">
        <v>37</v>
      </c>
      <c r="O165" t="s">
        <v>37</v>
      </c>
      <c r="P165" t="s">
        <v>253</v>
      </c>
      <c r="Q165" t="s">
        <v>36</v>
      </c>
      <c r="R165" t="s">
        <v>37</v>
      </c>
      <c r="S165" t="s">
        <v>1669</v>
      </c>
      <c r="T165" t="s">
        <v>353</v>
      </c>
      <c r="U165" t="s">
        <v>1670</v>
      </c>
      <c r="V165" t="s">
        <v>1372</v>
      </c>
      <c r="W165" t="s">
        <v>434</v>
      </c>
      <c r="X165" t="s">
        <v>36</v>
      </c>
      <c r="Y165" t="s">
        <v>37</v>
      </c>
      <c r="Z165" t="s">
        <v>1671</v>
      </c>
      <c r="AA165" t="s">
        <v>37</v>
      </c>
      <c r="AB165" t="s">
        <v>36</v>
      </c>
      <c r="AC165" t="s">
        <v>36</v>
      </c>
      <c r="AD165" t="s">
        <v>1672</v>
      </c>
    </row>
    <row r="166" spans="1:30" x14ac:dyDescent="0.3">
      <c r="A166" t="s">
        <v>1673</v>
      </c>
      <c r="B166" t="s">
        <v>1674</v>
      </c>
      <c r="C166" s="1" t="str">
        <f t="shared" si="33"/>
        <v>31:0002</v>
      </c>
      <c r="D166" s="1" t="str">
        <f t="shared" si="34"/>
        <v>31:0001</v>
      </c>
      <c r="E166" t="s">
        <v>155</v>
      </c>
      <c r="F166" t="s">
        <v>1675</v>
      </c>
      <c r="H166">
        <v>68.176231900000005</v>
      </c>
      <c r="I166">
        <v>-89.499876799999996</v>
      </c>
      <c r="J166" s="1" t="str">
        <f t="shared" si="31"/>
        <v>Till</v>
      </c>
      <c r="K166" s="1" t="str">
        <f t="shared" si="35"/>
        <v>Grain Mount: 0.25 – 0.50 mm</v>
      </c>
      <c r="L166" t="s">
        <v>1660</v>
      </c>
      <c r="M166" s="1" t="str">
        <f t="shared" si="36"/>
        <v>Ol</v>
      </c>
      <c r="N166" t="s">
        <v>307</v>
      </c>
      <c r="O166" t="s">
        <v>37</v>
      </c>
      <c r="P166" t="s">
        <v>531</v>
      </c>
      <c r="Q166" t="s">
        <v>36</v>
      </c>
      <c r="R166" t="s">
        <v>83</v>
      </c>
      <c r="S166" t="s">
        <v>1676</v>
      </c>
      <c r="T166" t="s">
        <v>37</v>
      </c>
      <c r="U166" t="s">
        <v>1677</v>
      </c>
      <c r="V166" t="s">
        <v>1678</v>
      </c>
      <c r="W166" t="s">
        <v>93</v>
      </c>
      <c r="X166" t="s">
        <v>36</v>
      </c>
      <c r="Y166" t="s">
        <v>86</v>
      </c>
      <c r="Z166" t="s">
        <v>1679</v>
      </c>
      <c r="AA166" t="s">
        <v>37</v>
      </c>
      <c r="AB166" t="s">
        <v>36</v>
      </c>
      <c r="AC166" t="s">
        <v>36</v>
      </c>
      <c r="AD166" t="s">
        <v>1680</v>
      </c>
    </row>
    <row r="167" spans="1:30" x14ac:dyDescent="0.3">
      <c r="A167" t="s">
        <v>1681</v>
      </c>
      <c r="B167" t="s">
        <v>1682</v>
      </c>
      <c r="C167" s="1" t="str">
        <f t="shared" si="33"/>
        <v>31:0002</v>
      </c>
      <c r="D167" s="1" t="str">
        <f t="shared" si="34"/>
        <v>31:0001</v>
      </c>
      <c r="E167" t="s">
        <v>75</v>
      </c>
      <c r="F167" t="s">
        <v>1683</v>
      </c>
      <c r="H167">
        <v>68.093067700000006</v>
      </c>
      <c r="I167">
        <v>-90.510989300000006</v>
      </c>
      <c r="J167" s="1" t="str">
        <f t="shared" si="31"/>
        <v>Till</v>
      </c>
      <c r="K167" s="1" t="str">
        <f t="shared" si="35"/>
        <v>Grain Mount: 0.25 – 0.50 mm</v>
      </c>
      <c r="L167" t="s">
        <v>1660</v>
      </c>
      <c r="M167" s="1" t="str">
        <f t="shared" si="36"/>
        <v>Ol</v>
      </c>
      <c r="N167" t="s">
        <v>1270</v>
      </c>
      <c r="O167" t="s">
        <v>51</v>
      </c>
      <c r="P167" t="s">
        <v>123</v>
      </c>
      <c r="Q167" t="s">
        <v>36</v>
      </c>
      <c r="R167" t="s">
        <v>841</v>
      </c>
      <c r="S167" t="s">
        <v>1684</v>
      </c>
      <c r="T167" t="s">
        <v>37</v>
      </c>
      <c r="U167" t="s">
        <v>1685</v>
      </c>
      <c r="V167" t="s">
        <v>910</v>
      </c>
      <c r="W167" t="s">
        <v>457</v>
      </c>
      <c r="X167" t="s">
        <v>36</v>
      </c>
      <c r="Y167" t="s">
        <v>1140</v>
      </c>
      <c r="Z167" t="s">
        <v>1686</v>
      </c>
      <c r="AA167" t="s">
        <v>289</v>
      </c>
      <c r="AB167" t="s">
        <v>36</v>
      </c>
      <c r="AC167" t="s">
        <v>36</v>
      </c>
      <c r="AD167" t="s">
        <v>1687</v>
      </c>
    </row>
    <row r="168" spans="1:30" x14ac:dyDescent="0.3">
      <c r="A168" t="s">
        <v>1688</v>
      </c>
      <c r="B168" t="s">
        <v>1689</v>
      </c>
      <c r="C168" s="1" t="str">
        <f t="shared" si="33"/>
        <v>31:0002</v>
      </c>
      <c r="D168" s="1" t="str">
        <f t="shared" si="34"/>
        <v>31:0001</v>
      </c>
      <c r="E168" t="s">
        <v>273</v>
      </c>
      <c r="F168" t="s">
        <v>1690</v>
      </c>
      <c r="H168">
        <v>68.499080599999999</v>
      </c>
      <c r="I168">
        <v>-90.596174700000006</v>
      </c>
      <c r="J168" s="1" t="str">
        <f>HYPERLINK("https://geochem.nrcan.gc.ca/cdogs/content/kwd/kwd020073_e.htm", "Esker")</f>
        <v>Esker</v>
      </c>
      <c r="K168" s="1" t="str">
        <f t="shared" si="35"/>
        <v>Grain Mount: 0.25 – 0.50 mm</v>
      </c>
      <c r="L168" t="s">
        <v>1660</v>
      </c>
      <c r="M168" s="1" t="str">
        <f t="shared" si="36"/>
        <v>Ol</v>
      </c>
      <c r="N168" t="s">
        <v>37</v>
      </c>
      <c r="O168" t="s">
        <v>37</v>
      </c>
      <c r="P168" t="s">
        <v>620</v>
      </c>
      <c r="Q168" t="s">
        <v>36</v>
      </c>
      <c r="R168" t="s">
        <v>910</v>
      </c>
      <c r="S168" t="s">
        <v>1691</v>
      </c>
      <c r="T168" t="s">
        <v>307</v>
      </c>
      <c r="U168" t="s">
        <v>1692</v>
      </c>
      <c r="V168" t="s">
        <v>752</v>
      </c>
      <c r="W168" t="s">
        <v>1693</v>
      </c>
      <c r="X168" t="s">
        <v>36</v>
      </c>
      <c r="Y168" t="s">
        <v>1459</v>
      </c>
      <c r="Z168" t="s">
        <v>1694</v>
      </c>
      <c r="AA168" t="s">
        <v>37</v>
      </c>
      <c r="AB168" t="s">
        <v>36</v>
      </c>
      <c r="AC168" t="s">
        <v>36</v>
      </c>
      <c r="AD168" t="s">
        <v>1695</v>
      </c>
    </row>
    <row r="169" spans="1:30" x14ac:dyDescent="0.3">
      <c r="A169" t="s">
        <v>1696</v>
      </c>
      <c r="B169" t="s">
        <v>1697</v>
      </c>
      <c r="C169" s="1" t="str">
        <f t="shared" si="33"/>
        <v>31:0002</v>
      </c>
      <c r="D169" s="1" t="str">
        <f t="shared" si="34"/>
        <v>31:0001</v>
      </c>
      <c r="E169" t="s">
        <v>273</v>
      </c>
      <c r="F169" t="s">
        <v>1698</v>
      </c>
      <c r="H169">
        <v>68.499080599999999</v>
      </c>
      <c r="I169">
        <v>-90.596174700000006</v>
      </c>
      <c r="J169" s="1" t="str">
        <f>HYPERLINK("https://geochem.nrcan.gc.ca/cdogs/content/kwd/kwd020073_e.htm", "Esker")</f>
        <v>Esker</v>
      </c>
      <c r="K169" s="1" t="str">
        <f t="shared" si="35"/>
        <v>Grain Mount: 0.25 – 0.50 mm</v>
      </c>
      <c r="L169" t="s">
        <v>1660</v>
      </c>
      <c r="M169" s="1" t="str">
        <f t="shared" si="36"/>
        <v>Ol</v>
      </c>
      <c r="N169" t="s">
        <v>445</v>
      </c>
      <c r="O169" t="s">
        <v>37</v>
      </c>
      <c r="P169" t="s">
        <v>240</v>
      </c>
      <c r="Q169" t="s">
        <v>36</v>
      </c>
      <c r="R169" t="s">
        <v>566</v>
      </c>
      <c r="S169" t="s">
        <v>1699</v>
      </c>
      <c r="T169" t="s">
        <v>37</v>
      </c>
      <c r="U169" t="s">
        <v>1700</v>
      </c>
      <c r="V169" t="s">
        <v>1447</v>
      </c>
      <c r="W169" t="s">
        <v>105</v>
      </c>
      <c r="X169" t="s">
        <v>36</v>
      </c>
      <c r="Y169" t="s">
        <v>1430</v>
      </c>
      <c r="Z169" t="s">
        <v>1701</v>
      </c>
      <c r="AA169" t="s">
        <v>305</v>
      </c>
      <c r="AB169" t="s">
        <v>36</v>
      </c>
      <c r="AC169" t="s">
        <v>36</v>
      </c>
      <c r="AD169" t="s">
        <v>1702</v>
      </c>
    </row>
    <row r="170" spans="1:30" x14ac:dyDescent="0.3">
      <c r="A170" t="s">
        <v>1703</v>
      </c>
      <c r="B170" t="s">
        <v>1704</v>
      </c>
      <c r="C170" s="1" t="str">
        <f t="shared" si="33"/>
        <v>31:0002</v>
      </c>
      <c r="D170" s="1" t="str">
        <f t="shared" si="34"/>
        <v>31:0001</v>
      </c>
      <c r="E170" t="s">
        <v>316</v>
      </c>
      <c r="F170" t="s">
        <v>1705</v>
      </c>
      <c r="H170">
        <v>68.333350800000005</v>
      </c>
      <c r="I170">
        <v>-89.793139100000005</v>
      </c>
      <c r="J170" s="1" t="str">
        <f t="shared" ref="J170:J182" si="37">HYPERLINK("https://geochem.nrcan.gc.ca/cdogs/content/kwd/kwd020044_e.htm", "Till")</f>
        <v>Till</v>
      </c>
      <c r="K170" s="1" t="str">
        <f t="shared" si="35"/>
        <v>Grain Mount: 0.25 – 0.50 mm</v>
      </c>
      <c r="L170" t="s">
        <v>1660</v>
      </c>
      <c r="M170" s="1" t="str">
        <f t="shared" si="36"/>
        <v>Ol</v>
      </c>
      <c r="N170" t="s">
        <v>37</v>
      </c>
      <c r="O170" t="s">
        <v>303</v>
      </c>
      <c r="P170" t="s">
        <v>457</v>
      </c>
      <c r="Q170" t="s">
        <v>36</v>
      </c>
      <c r="R170" t="s">
        <v>37</v>
      </c>
      <c r="S170" t="s">
        <v>1706</v>
      </c>
      <c r="T170" t="s">
        <v>78</v>
      </c>
      <c r="U170" t="s">
        <v>1707</v>
      </c>
      <c r="V170" t="s">
        <v>1619</v>
      </c>
      <c r="W170" t="s">
        <v>93</v>
      </c>
      <c r="X170" t="s">
        <v>36</v>
      </c>
      <c r="Y170" t="s">
        <v>1708</v>
      </c>
      <c r="Z170" t="s">
        <v>1709</v>
      </c>
      <c r="AA170" t="s">
        <v>37</v>
      </c>
      <c r="AB170" t="s">
        <v>36</v>
      </c>
      <c r="AC170" t="s">
        <v>36</v>
      </c>
      <c r="AD170" t="s">
        <v>1710</v>
      </c>
    </row>
    <row r="171" spans="1:30" x14ac:dyDescent="0.3">
      <c r="A171" t="s">
        <v>1711</v>
      </c>
      <c r="B171" t="s">
        <v>1712</v>
      </c>
      <c r="C171" s="1" t="str">
        <f t="shared" si="33"/>
        <v>31:0002</v>
      </c>
      <c r="D171" s="1" t="str">
        <f t="shared" si="34"/>
        <v>31:0001</v>
      </c>
      <c r="E171" t="s">
        <v>316</v>
      </c>
      <c r="F171" t="s">
        <v>1713</v>
      </c>
      <c r="H171">
        <v>68.333350800000005</v>
      </c>
      <c r="I171">
        <v>-89.793139100000005</v>
      </c>
      <c r="J171" s="1" t="str">
        <f t="shared" si="37"/>
        <v>Till</v>
      </c>
      <c r="K171" s="1" t="str">
        <f t="shared" si="35"/>
        <v>Grain Mount: 0.25 – 0.50 mm</v>
      </c>
      <c r="L171" t="s">
        <v>1660</v>
      </c>
      <c r="M171" s="1" t="str">
        <f t="shared" si="36"/>
        <v>Ol</v>
      </c>
      <c r="N171" t="s">
        <v>457</v>
      </c>
      <c r="O171" t="s">
        <v>37</v>
      </c>
      <c r="P171" t="s">
        <v>105</v>
      </c>
      <c r="Q171" t="s">
        <v>36</v>
      </c>
      <c r="R171" t="s">
        <v>37</v>
      </c>
      <c r="S171" t="s">
        <v>1714</v>
      </c>
      <c r="T171" t="s">
        <v>303</v>
      </c>
      <c r="U171" t="s">
        <v>1715</v>
      </c>
      <c r="V171" t="s">
        <v>137</v>
      </c>
      <c r="W171" t="s">
        <v>37</v>
      </c>
      <c r="X171" t="s">
        <v>36</v>
      </c>
      <c r="Y171" t="s">
        <v>82</v>
      </c>
      <c r="Z171" t="s">
        <v>1716</v>
      </c>
      <c r="AA171" t="s">
        <v>37</v>
      </c>
      <c r="AB171" t="s">
        <v>36</v>
      </c>
      <c r="AC171" t="s">
        <v>36</v>
      </c>
      <c r="AD171" t="s">
        <v>1717</v>
      </c>
    </row>
    <row r="172" spans="1:30" x14ac:dyDescent="0.3">
      <c r="A172" t="s">
        <v>1718</v>
      </c>
      <c r="B172" t="s">
        <v>1719</v>
      </c>
      <c r="C172" s="1" t="str">
        <f t="shared" si="33"/>
        <v>31:0002</v>
      </c>
      <c r="D172" s="1" t="str">
        <f t="shared" si="34"/>
        <v>31:0001</v>
      </c>
      <c r="E172" t="s">
        <v>316</v>
      </c>
      <c r="F172" t="s">
        <v>1720</v>
      </c>
      <c r="H172">
        <v>68.333350800000005</v>
      </c>
      <c r="I172">
        <v>-89.793139100000005</v>
      </c>
      <c r="J172" s="1" t="str">
        <f t="shared" si="37"/>
        <v>Till</v>
      </c>
      <c r="K172" s="1" t="str">
        <f t="shared" si="35"/>
        <v>Grain Mount: 0.25 – 0.50 mm</v>
      </c>
      <c r="L172" t="s">
        <v>1660</v>
      </c>
      <c r="M172" s="1" t="str">
        <f t="shared" si="36"/>
        <v>Ol</v>
      </c>
      <c r="N172" t="s">
        <v>303</v>
      </c>
      <c r="O172" t="s">
        <v>190</v>
      </c>
      <c r="P172" t="s">
        <v>56</v>
      </c>
      <c r="Q172" t="s">
        <v>36</v>
      </c>
      <c r="R172" t="s">
        <v>217</v>
      </c>
      <c r="S172" t="s">
        <v>1721</v>
      </c>
      <c r="T172" t="s">
        <v>307</v>
      </c>
      <c r="U172" t="s">
        <v>1722</v>
      </c>
      <c r="V172" t="s">
        <v>1723</v>
      </c>
      <c r="W172" t="s">
        <v>37</v>
      </c>
      <c r="X172" t="s">
        <v>36</v>
      </c>
      <c r="Y172" t="s">
        <v>481</v>
      </c>
      <c r="Z172" t="s">
        <v>1724</v>
      </c>
      <c r="AA172" t="s">
        <v>37</v>
      </c>
      <c r="AB172" t="s">
        <v>36</v>
      </c>
      <c r="AC172" t="s">
        <v>36</v>
      </c>
      <c r="AD172" t="s">
        <v>1725</v>
      </c>
    </row>
    <row r="173" spans="1:30" x14ac:dyDescent="0.3">
      <c r="A173" t="s">
        <v>1726</v>
      </c>
      <c r="B173" t="s">
        <v>1727</v>
      </c>
      <c r="C173" s="1" t="str">
        <f t="shared" si="33"/>
        <v>31:0002</v>
      </c>
      <c r="D173" s="1" t="str">
        <f t="shared" si="34"/>
        <v>31:0001</v>
      </c>
      <c r="E173" t="s">
        <v>1728</v>
      </c>
      <c r="F173" t="s">
        <v>1729</v>
      </c>
      <c r="H173">
        <v>69.094714600000003</v>
      </c>
      <c r="I173">
        <v>-90.829963199999995</v>
      </c>
      <c r="J173" s="1" t="str">
        <f t="shared" si="37"/>
        <v>Till</v>
      </c>
      <c r="K173" s="1" t="str">
        <f t="shared" si="35"/>
        <v>Grain Mount: 0.25 – 0.50 mm</v>
      </c>
      <c r="L173" t="s">
        <v>1730</v>
      </c>
      <c r="M173" s="1" t="str">
        <f>HYPERLINK("https://geochem.nrcan.gc.ca/cdogs/content/kwd/kwd030537_e.htm", "Crn")</f>
        <v>Crn</v>
      </c>
      <c r="N173" t="s">
        <v>1731</v>
      </c>
      <c r="O173" t="s">
        <v>36</v>
      </c>
      <c r="P173" t="s">
        <v>37</v>
      </c>
      <c r="Q173" t="s">
        <v>36</v>
      </c>
      <c r="R173" t="s">
        <v>607</v>
      </c>
      <c r="S173" t="s">
        <v>1335</v>
      </c>
      <c r="T173" t="s">
        <v>36</v>
      </c>
      <c r="U173" t="s">
        <v>111</v>
      </c>
      <c r="V173" t="s">
        <v>37</v>
      </c>
      <c r="W173" t="s">
        <v>36</v>
      </c>
      <c r="X173" t="s">
        <v>36</v>
      </c>
      <c r="Y173" t="s">
        <v>159</v>
      </c>
      <c r="Z173" t="s">
        <v>37</v>
      </c>
      <c r="AA173" t="s">
        <v>37</v>
      </c>
      <c r="AB173" t="s">
        <v>36</v>
      </c>
      <c r="AC173" t="s">
        <v>36</v>
      </c>
      <c r="AD173" t="s">
        <v>1732</v>
      </c>
    </row>
    <row r="174" spans="1:30" x14ac:dyDescent="0.3">
      <c r="A174" t="s">
        <v>1733</v>
      </c>
      <c r="B174" t="s">
        <v>1734</v>
      </c>
      <c r="C174" s="1" t="str">
        <f t="shared" si="33"/>
        <v>31:0002</v>
      </c>
      <c r="D174" s="1" t="str">
        <f t="shared" si="34"/>
        <v>31:0001</v>
      </c>
      <c r="E174" t="s">
        <v>1735</v>
      </c>
      <c r="F174" t="s">
        <v>1736</v>
      </c>
      <c r="H174">
        <v>69.596383000000003</v>
      </c>
      <c r="I174">
        <v>-92.306282699999997</v>
      </c>
      <c r="J174" s="1" t="str">
        <f t="shared" si="37"/>
        <v>Till</v>
      </c>
      <c r="K174" s="1" t="str">
        <f t="shared" si="35"/>
        <v>Grain Mount: 0.25 – 0.50 mm</v>
      </c>
      <c r="L174" t="s">
        <v>1730</v>
      </c>
      <c r="M174" s="1" t="str">
        <f t="shared" ref="M174:M182" si="38">HYPERLINK("https://geochem.nrcan.gc.ca/cdogs/content/kwd/kwd030545_e.htm", "Ol")</f>
        <v>Ol</v>
      </c>
      <c r="N174" t="s">
        <v>347</v>
      </c>
      <c r="O174" t="s">
        <v>36</v>
      </c>
      <c r="P174" t="s">
        <v>111</v>
      </c>
      <c r="Q174" t="s">
        <v>36</v>
      </c>
      <c r="R174" t="s">
        <v>111</v>
      </c>
      <c r="S174" t="s">
        <v>1737</v>
      </c>
      <c r="T174" t="s">
        <v>36</v>
      </c>
      <c r="U174" t="s">
        <v>1738</v>
      </c>
      <c r="V174" t="s">
        <v>1600</v>
      </c>
      <c r="W174" t="s">
        <v>36</v>
      </c>
      <c r="X174" t="s">
        <v>36</v>
      </c>
      <c r="Y174" t="s">
        <v>1739</v>
      </c>
      <c r="Z174" t="s">
        <v>1740</v>
      </c>
      <c r="AA174" t="s">
        <v>37</v>
      </c>
      <c r="AB174" t="s">
        <v>36</v>
      </c>
      <c r="AC174" t="s">
        <v>36</v>
      </c>
      <c r="AD174" t="s">
        <v>1741</v>
      </c>
    </row>
    <row r="175" spans="1:30" x14ac:dyDescent="0.3">
      <c r="A175" t="s">
        <v>1742</v>
      </c>
      <c r="B175" t="s">
        <v>1743</v>
      </c>
      <c r="C175" s="1" t="str">
        <f t="shared" si="33"/>
        <v>31:0002</v>
      </c>
      <c r="D175" s="1" t="str">
        <f t="shared" si="34"/>
        <v>31:0001</v>
      </c>
      <c r="E175" t="s">
        <v>1735</v>
      </c>
      <c r="F175" t="s">
        <v>1744</v>
      </c>
      <c r="H175">
        <v>69.596383000000003</v>
      </c>
      <c r="I175">
        <v>-92.306282699999997</v>
      </c>
      <c r="J175" s="1" t="str">
        <f t="shared" si="37"/>
        <v>Till</v>
      </c>
      <c r="K175" s="1" t="str">
        <f t="shared" si="35"/>
        <v>Grain Mount: 0.25 – 0.50 mm</v>
      </c>
      <c r="L175" t="s">
        <v>1730</v>
      </c>
      <c r="M175" s="1" t="str">
        <f t="shared" si="38"/>
        <v>Ol</v>
      </c>
      <c r="N175" t="s">
        <v>37</v>
      </c>
      <c r="O175" t="s">
        <v>36</v>
      </c>
      <c r="P175" t="s">
        <v>1693</v>
      </c>
      <c r="Q175" t="s">
        <v>36</v>
      </c>
      <c r="R175" t="s">
        <v>513</v>
      </c>
      <c r="S175" t="s">
        <v>1745</v>
      </c>
      <c r="T175" t="s">
        <v>36</v>
      </c>
      <c r="U175" t="s">
        <v>1746</v>
      </c>
      <c r="V175" t="s">
        <v>138</v>
      </c>
      <c r="W175" t="s">
        <v>36</v>
      </c>
      <c r="X175" t="s">
        <v>36</v>
      </c>
      <c r="Y175" t="s">
        <v>1747</v>
      </c>
      <c r="Z175" t="s">
        <v>1748</v>
      </c>
      <c r="AA175" t="s">
        <v>307</v>
      </c>
      <c r="AB175" t="s">
        <v>36</v>
      </c>
      <c r="AC175" t="s">
        <v>36</v>
      </c>
      <c r="AD175" t="s">
        <v>1749</v>
      </c>
    </row>
    <row r="176" spans="1:30" x14ac:dyDescent="0.3">
      <c r="A176" t="s">
        <v>1750</v>
      </c>
      <c r="B176" t="s">
        <v>1751</v>
      </c>
      <c r="C176" s="1" t="str">
        <f t="shared" si="33"/>
        <v>31:0002</v>
      </c>
      <c r="D176" s="1" t="str">
        <f t="shared" si="34"/>
        <v>31:0001</v>
      </c>
      <c r="E176" t="s">
        <v>1735</v>
      </c>
      <c r="F176" t="s">
        <v>1752</v>
      </c>
      <c r="H176">
        <v>69.596383000000003</v>
      </c>
      <c r="I176">
        <v>-92.306282699999997</v>
      </c>
      <c r="J176" s="1" t="str">
        <f t="shared" si="37"/>
        <v>Till</v>
      </c>
      <c r="K176" s="1" t="str">
        <f t="shared" si="35"/>
        <v>Grain Mount: 0.25 – 0.50 mm</v>
      </c>
      <c r="L176" t="s">
        <v>1730</v>
      </c>
      <c r="M176" s="1" t="str">
        <f t="shared" si="38"/>
        <v>Ol</v>
      </c>
      <c r="N176" t="s">
        <v>307</v>
      </c>
      <c r="O176" t="s">
        <v>36</v>
      </c>
      <c r="P176" t="s">
        <v>397</v>
      </c>
      <c r="Q176" t="s">
        <v>36</v>
      </c>
      <c r="R176" t="s">
        <v>51</v>
      </c>
      <c r="S176" t="s">
        <v>1753</v>
      </c>
      <c r="T176" t="s">
        <v>36</v>
      </c>
      <c r="U176" t="s">
        <v>1754</v>
      </c>
      <c r="V176" t="s">
        <v>1244</v>
      </c>
      <c r="W176" t="s">
        <v>36</v>
      </c>
      <c r="X176" t="s">
        <v>36</v>
      </c>
      <c r="Y176" t="s">
        <v>909</v>
      </c>
      <c r="Z176" t="s">
        <v>1755</v>
      </c>
      <c r="AA176" t="s">
        <v>457</v>
      </c>
      <c r="AB176" t="s">
        <v>36</v>
      </c>
      <c r="AC176" t="s">
        <v>36</v>
      </c>
      <c r="AD176" t="s">
        <v>1756</v>
      </c>
    </row>
    <row r="177" spans="1:30" x14ac:dyDescent="0.3">
      <c r="A177" t="s">
        <v>1757</v>
      </c>
      <c r="B177" t="s">
        <v>1758</v>
      </c>
      <c r="C177" s="1" t="str">
        <f t="shared" si="33"/>
        <v>31:0002</v>
      </c>
      <c r="D177" s="1" t="str">
        <f t="shared" si="34"/>
        <v>31:0001</v>
      </c>
      <c r="E177" t="s">
        <v>1759</v>
      </c>
      <c r="F177" t="s">
        <v>1760</v>
      </c>
      <c r="H177">
        <v>69.368288000000007</v>
      </c>
      <c r="I177">
        <v>-91.658217100000002</v>
      </c>
      <c r="J177" s="1" t="str">
        <f t="shared" si="37"/>
        <v>Till</v>
      </c>
      <c r="K177" s="1" t="str">
        <f t="shared" si="35"/>
        <v>Grain Mount: 0.25 – 0.50 mm</v>
      </c>
      <c r="L177" t="s">
        <v>1730</v>
      </c>
      <c r="M177" s="1" t="str">
        <f t="shared" si="38"/>
        <v>Ol</v>
      </c>
      <c r="N177" t="s">
        <v>37</v>
      </c>
      <c r="O177" t="s">
        <v>36</v>
      </c>
      <c r="P177" t="s">
        <v>531</v>
      </c>
      <c r="Q177" t="s">
        <v>36</v>
      </c>
      <c r="R177" t="s">
        <v>37</v>
      </c>
      <c r="S177" t="s">
        <v>1761</v>
      </c>
      <c r="T177" t="s">
        <v>36</v>
      </c>
      <c r="U177" t="s">
        <v>1762</v>
      </c>
      <c r="V177" t="s">
        <v>54</v>
      </c>
      <c r="W177" t="s">
        <v>36</v>
      </c>
      <c r="X177" t="s">
        <v>36</v>
      </c>
      <c r="Y177" t="s">
        <v>577</v>
      </c>
      <c r="Z177" t="s">
        <v>1763</v>
      </c>
      <c r="AA177" t="s">
        <v>37</v>
      </c>
      <c r="AB177" t="s">
        <v>36</v>
      </c>
      <c r="AC177" t="s">
        <v>36</v>
      </c>
      <c r="AD177" t="s">
        <v>1764</v>
      </c>
    </row>
    <row r="178" spans="1:30" x14ac:dyDescent="0.3">
      <c r="A178" t="s">
        <v>1765</v>
      </c>
      <c r="B178" t="s">
        <v>1766</v>
      </c>
      <c r="C178" s="1" t="str">
        <f t="shared" si="33"/>
        <v>31:0002</v>
      </c>
      <c r="D178" s="1" t="str">
        <f t="shared" si="34"/>
        <v>31:0001</v>
      </c>
      <c r="E178" t="s">
        <v>1767</v>
      </c>
      <c r="F178" t="s">
        <v>1768</v>
      </c>
      <c r="H178">
        <v>69.4010727</v>
      </c>
      <c r="I178">
        <v>-90.758540300000007</v>
      </c>
      <c r="J178" s="1" t="str">
        <f t="shared" si="37"/>
        <v>Till</v>
      </c>
      <c r="K178" s="1" t="str">
        <f t="shared" si="35"/>
        <v>Grain Mount: 0.25 – 0.50 mm</v>
      </c>
      <c r="L178" t="s">
        <v>1730</v>
      </c>
      <c r="M178" s="1" t="str">
        <f t="shared" si="38"/>
        <v>Ol</v>
      </c>
      <c r="N178" t="s">
        <v>240</v>
      </c>
      <c r="O178" t="s">
        <v>36</v>
      </c>
      <c r="P178" t="s">
        <v>195</v>
      </c>
      <c r="Q178" t="s">
        <v>36</v>
      </c>
      <c r="R178" t="s">
        <v>37</v>
      </c>
      <c r="S178" t="s">
        <v>1769</v>
      </c>
      <c r="T178" t="s">
        <v>36</v>
      </c>
      <c r="U178" t="s">
        <v>1770</v>
      </c>
      <c r="V178" t="s">
        <v>720</v>
      </c>
      <c r="W178" t="s">
        <v>36</v>
      </c>
      <c r="X178" t="s">
        <v>36</v>
      </c>
      <c r="Y178" t="s">
        <v>1771</v>
      </c>
      <c r="Z178" t="s">
        <v>1772</v>
      </c>
      <c r="AA178" t="s">
        <v>37</v>
      </c>
      <c r="AB178" t="s">
        <v>36</v>
      </c>
      <c r="AC178" t="s">
        <v>36</v>
      </c>
      <c r="AD178" t="s">
        <v>1773</v>
      </c>
    </row>
    <row r="179" spans="1:30" x14ac:dyDescent="0.3">
      <c r="A179" t="s">
        <v>1774</v>
      </c>
      <c r="B179" t="s">
        <v>1775</v>
      </c>
      <c r="C179" s="1" t="str">
        <f t="shared" si="33"/>
        <v>31:0002</v>
      </c>
      <c r="D179" s="1" t="str">
        <f t="shared" si="34"/>
        <v>31:0001</v>
      </c>
      <c r="E179" t="s">
        <v>1767</v>
      </c>
      <c r="F179" t="s">
        <v>1776</v>
      </c>
      <c r="H179">
        <v>69.4010727</v>
      </c>
      <c r="I179">
        <v>-90.758540300000007</v>
      </c>
      <c r="J179" s="1" t="str">
        <f t="shared" si="37"/>
        <v>Till</v>
      </c>
      <c r="K179" s="1" t="str">
        <f t="shared" si="35"/>
        <v>Grain Mount: 0.25 – 0.50 mm</v>
      </c>
      <c r="L179" t="s">
        <v>1730</v>
      </c>
      <c r="M179" s="1" t="str">
        <f t="shared" si="38"/>
        <v>Ol</v>
      </c>
      <c r="N179" t="s">
        <v>105</v>
      </c>
      <c r="O179" t="s">
        <v>36</v>
      </c>
      <c r="P179" t="s">
        <v>347</v>
      </c>
      <c r="Q179" t="s">
        <v>36</v>
      </c>
      <c r="R179" t="s">
        <v>37</v>
      </c>
      <c r="S179" t="s">
        <v>1777</v>
      </c>
      <c r="T179" t="s">
        <v>36</v>
      </c>
      <c r="U179" t="s">
        <v>1778</v>
      </c>
      <c r="V179" t="s">
        <v>490</v>
      </c>
      <c r="W179" t="s">
        <v>36</v>
      </c>
      <c r="X179" t="s">
        <v>36</v>
      </c>
      <c r="Y179" t="s">
        <v>1779</v>
      </c>
      <c r="Z179" t="s">
        <v>1780</v>
      </c>
      <c r="AA179" t="s">
        <v>500</v>
      </c>
      <c r="AB179" t="s">
        <v>36</v>
      </c>
      <c r="AC179" t="s">
        <v>36</v>
      </c>
      <c r="AD179" t="s">
        <v>1781</v>
      </c>
    </row>
    <row r="180" spans="1:30" x14ac:dyDescent="0.3">
      <c r="A180" t="s">
        <v>1782</v>
      </c>
      <c r="B180" t="s">
        <v>1783</v>
      </c>
      <c r="C180" s="1" t="str">
        <f t="shared" si="33"/>
        <v>31:0002</v>
      </c>
      <c r="D180" s="1" t="str">
        <f t="shared" si="34"/>
        <v>31:0001</v>
      </c>
      <c r="E180" t="s">
        <v>1767</v>
      </c>
      <c r="F180" t="s">
        <v>1784</v>
      </c>
      <c r="H180">
        <v>69.4010727</v>
      </c>
      <c r="I180">
        <v>-90.758540300000007</v>
      </c>
      <c r="J180" s="1" t="str">
        <f t="shared" si="37"/>
        <v>Till</v>
      </c>
      <c r="K180" s="1" t="str">
        <f t="shared" si="35"/>
        <v>Grain Mount: 0.25 – 0.50 mm</v>
      </c>
      <c r="L180" t="s">
        <v>1730</v>
      </c>
      <c r="M180" s="1" t="str">
        <f t="shared" si="38"/>
        <v>Ol</v>
      </c>
      <c r="N180" t="s">
        <v>307</v>
      </c>
      <c r="O180" t="s">
        <v>36</v>
      </c>
      <c r="P180" t="s">
        <v>397</v>
      </c>
      <c r="Q180" t="s">
        <v>36</v>
      </c>
      <c r="R180" t="s">
        <v>566</v>
      </c>
      <c r="S180" t="s">
        <v>1785</v>
      </c>
      <c r="T180" t="s">
        <v>36</v>
      </c>
      <c r="U180" t="s">
        <v>1786</v>
      </c>
      <c r="V180" t="s">
        <v>1787</v>
      </c>
      <c r="W180" t="s">
        <v>36</v>
      </c>
      <c r="X180" t="s">
        <v>36</v>
      </c>
      <c r="Y180" t="s">
        <v>1788</v>
      </c>
      <c r="Z180" t="s">
        <v>1789</v>
      </c>
      <c r="AA180" t="s">
        <v>303</v>
      </c>
      <c r="AB180" t="s">
        <v>36</v>
      </c>
      <c r="AC180" t="s">
        <v>36</v>
      </c>
      <c r="AD180" t="s">
        <v>1790</v>
      </c>
    </row>
    <row r="181" spans="1:30" x14ac:dyDescent="0.3">
      <c r="A181" t="s">
        <v>1791</v>
      </c>
      <c r="B181" t="s">
        <v>1792</v>
      </c>
      <c r="C181" s="1" t="str">
        <f t="shared" si="33"/>
        <v>31:0002</v>
      </c>
      <c r="D181" s="1" t="str">
        <f t="shared" si="34"/>
        <v>31:0001</v>
      </c>
      <c r="E181" t="s">
        <v>1793</v>
      </c>
      <c r="F181" t="s">
        <v>1794</v>
      </c>
      <c r="H181">
        <v>69.256083099999998</v>
      </c>
      <c r="I181">
        <v>-91.363421399999993</v>
      </c>
      <c r="J181" s="1" t="str">
        <f t="shared" si="37"/>
        <v>Till</v>
      </c>
      <c r="K181" s="1" t="str">
        <f t="shared" si="35"/>
        <v>Grain Mount: 0.25 – 0.50 mm</v>
      </c>
      <c r="L181" t="s">
        <v>1730</v>
      </c>
      <c r="M181" s="1" t="str">
        <f t="shared" si="38"/>
        <v>Ol</v>
      </c>
      <c r="N181" t="s">
        <v>37</v>
      </c>
      <c r="O181" t="s">
        <v>36</v>
      </c>
      <c r="P181" t="s">
        <v>37</v>
      </c>
      <c r="Q181" t="s">
        <v>36</v>
      </c>
      <c r="R181" t="s">
        <v>397</v>
      </c>
      <c r="S181" t="s">
        <v>1795</v>
      </c>
      <c r="T181" t="s">
        <v>36</v>
      </c>
      <c r="U181" t="s">
        <v>1796</v>
      </c>
      <c r="V181" t="s">
        <v>1797</v>
      </c>
      <c r="W181" t="s">
        <v>36</v>
      </c>
      <c r="X181" t="s">
        <v>36</v>
      </c>
      <c r="Y181" t="s">
        <v>1798</v>
      </c>
      <c r="Z181" t="s">
        <v>1799</v>
      </c>
      <c r="AA181" t="s">
        <v>610</v>
      </c>
      <c r="AB181" t="s">
        <v>36</v>
      </c>
      <c r="AC181" t="s">
        <v>36</v>
      </c>
      <c r="AD181" t="s">
        <v>1800</v>
      </c>
    </row>
    <row r="182" spans="1:30" x14ac:dyDescent="0.3">
      <c r="A182" t="s">
        <v>1801</v>
      </c>
      <c r="B182" t="s">
        <v>1802</v>
      </c>
      <c r="C182" s="1" t="str">
        <f t="shared" si="33"/>
        <v>31:0002</v>
      </c>
      <c r="D182" s="1" t="str">
        <f t="shared" si="34"/>
        <v>31:0001</v>
      </c>
      <c r="E182" t="s">
        <v>1803</v>
      </c>
      <c r="F182" t="s">
        <v>1804</v>
      </c>
      <c r="H182">
        <v>69.164683800000006</v>
      </c>
      <c r="I182">
        <v>-91.016499800000005</v>
      </c>
      <c r="J182" s="1" t="str">
        <f t="shared" si="37"/>
        <v>Till</v>
      </c>
      <c r="K182" s="1" t="str">
        <f t="shared" si="35"/>
        <v>Grain Mount: 0.25 – 0.50 mm</v>
      </c>
      <c r="L182" t="s">
        <v>1730</v>
      </c>
      <c r="M182" s="1" t="str">
        <f t="shared" si="38"/>
        <v>Ol</v>
      </c>
      <c r="N182" t="s">
        <v>37</v>
      </c>
      <c r="O182" t="s">
        <v>36</v>
      </c>
      <c r="P182" t="s">
        <v>1693</v>
      </c>
      <c r="Q182" t="s">
        <v>36</v>
      </c>
      <c r="R182" t="s">
        <v>37</v>
      </c>
      <c r="S182" t="s">
        <v>1805</v>
      </c>
      <c r="T182" t="s">
        <v>36</v>
      </c>
      <c r="U182" t="s">
        <v>1806</v>
      </c>
      <c r="V182" t="s">
        <v>392</v>
      </c>
      <c r="W182" t="s">
        <v>36</v>
      </c>
      <c r="X182" t="s">
        <v>36</v>
      </c>
      <c r="Y182" t="s">
        <v>149</v>
      </c>
      <c r="Z182" t="s">
        <v>1807</v>
      </c>
      <c r="AA182" t="s">
        <v>168</v>
      </c>
      <c r="AB182" t="s">
        <v>36</v>
      </c>
      <c r="AC182" t="s">
        <v>36</v>
      </c>
      <c r="AD182" t="s">
        <v>1808</v>
      </c>
    </row>
    <row r="183" spans="1:30" x14ac:dyDescent="0.3">
      <c r="A183" t="s">
        <v>1809</v>
      </c>
      <c r="B183" t="s">
        <v>1810</v>
      </c>
      <c r="C183" s="1" t="str">
        <f t="shared" si="33"/>
        <v>31:0002</v>
      </c>
      <c r="D183" s="1" t="str">
        <f t="shared" si="34"/>
        <v>31:0001</v>
      </c>
      <c r="E183" t="s">
        <v>675</v>
      </c>
      <c r="F183" t="s">
        <v>1811</v>
      </c>
      <c r="H183">
        <v>68.647319800000005</v>
      </c>
      <c r="I183">
        <v>-90.538192899999999</v>
      </c>
      <c r="J183" s="1" t="str">
        <f>HYPERLINK("https://geochem.nrcan.gc.ca/cdogs/content/kwd/kwd020073_e.htm", "Esker")</f>
        <v>Esker</v>
      </c>
      <c r="K183" s="1" t="str">
        <f t="shared" si="35"/>
        <v>Grain Mount: 0.25 – 0.50 mm</v>
      </c>
      <c r="L183" t="s">
        <v>1812</v>
      </c>
      <c r="M183" s="1" t="str">
        <f>HYPERLINK("https://geochem.nrcan.gc.ca/cdogs/content/kwd/kwd030126_e.htm", "St")</f>
        <v>St</v>
      </c>
      <c r="N183" t="s">
        <v>36</v>
      </c>
      <c r="O183" t="s">
        <v>36</v>
      </c>
      <c r="P183" t="s">
        <v>36</v>
      </c>
      <c r="Q183" t="s">
        <v>36</v>
      </c>
      <c r="R183" t="s">
        <v>36</v>
      </c>
      <c r="S183" t="s">
        <v>36</v>
      </c>
      <c r="T183" t="s">
        <v>36</v>
      </c>
      <c r="U183" t="s">
        <v>36</v>
      </c>
      <c r="V183" t="s">
        <v>36</v>
      </c>
      <c r="W183" t="s">
        <v>36</v>
      </c>
      <c r="X183" t="s">
        <v>36</v>
      </c>
      <c r="Y183" t="s">
        <v>36</v>
      </c>
      <c r="Z183" t="s">
        <v>36</v>
      </c>
      <c r="AA183" t="s">
        <v>36</v>
      </c>
      <c r="AB183" t="s">
        <v>36</v>
      </c>
      <c r="AC183" t="s">
        <v>36</v>
      </c>
      <c r="AD183" t="s">
        <v>36</v>
      </c>
    </row>
    <row r="184" spans="1:30" x14ac:dyDescent="0.3">
      <c r="A184" t="s">
        <v>1813</v>
      </c>
      <c r="B184" t="s">
        <v>1814</v>
      </c>
      <c r="C184" s="1" t="str">
        <f t="shared" si="33"/>
        <v>31:0002</v>
      </c>
      <c r="D184" s="1" t="str">
        <f t="shared" si="34"/>
        <v>31:0001</v>
      </c>
      <c r="E184" t="s">
        <v>75</v>
      </c>
      <c r="F184" t="s">
        <v>1815</v>
      </c>
      <c r="H184">
        <v>68.093067700000006</v>
      </c>
      <c r="I184">
        <v>-90.510989300000006</v>
      </c>
      <c r="J184" s="1" t="str">
        <f>HYPERLINK("https://geochem.nrcan.gc.ca/cdogs/content/kwd/kwd020044_e.htm", "Till")</f>
        <v>Till</v>
      </c>
      <c r="K184" s="1" t="str">
        <f t="shared" si="35"/>
        <v>Grain Mount: 0.25 – 0.50 mm</v>
      </c>
      <c r="L184" t="s">
        <v>1812</v>
      </c>
      <c r="M184" s="1" t="str">
        <f>HYPERLINK("https://geochem.nrcan.gc.ca/cdogs/content/kwd/kwd030524_e.htm", "Alm")</f>
        <v>Alm</v>
      </c>
      <c r="N184" t="s">
        <v>36</v>
      </c>
      <c r="O184" t="s">
        <v>36</v>
      </c>
      <c r="P184" t="s">
        <v>36</v>
      </c>
      <c r="Q184" t="s">
        <v>36</v>
      </c>
      <c r="R184" t="s">
        <v>36</v>
      </c>
      <c r="S184" t="s">
        <v>36</v>
      </c>
      <c r="T184" t="s">
        <v>36</v>
      </c>
      <c r="U184" t="s">
        <v>36</v>
      </c>
      <c r="V184" t="s">
        <v>36</v>
      </c>
      <c r="W184" t="s">
        <v>36</v>
      </c>
      <c r="X184" t="s">
        <v>36</v>
      </c>
      <c r="Y184" t="s">
        <v>36</v>
      </c>
      <c r="Z184" t="s">
        <v>36</v>
      </c>
      <c r="AA184" t="s">
        <v>36</v>
      </c>
      <c r="AB184" t="s">
        <v>36</v>
      </c>
      <c r="AC184" t="s">
        <v>36</v>
      </c>
      <c r="AD184" t="s">
        <v>36</v>
      </c>
    </row>
    <row r="185" spans="1:30" x14ac:dyDescent="0.3">
      <c r="A185" t="s">
        <v>1816</v>
      </c>
      <c r="B185" t="s">
        <v>1817</v>
      </c>
      <c r="C185" s="1" t="str">
        <f t="shared" si="33"/>
        <v>31:0002</v>
      </c>
      <c r="D185" s="1" t="str">
        <f t="shared" si="34"/>
        <v>31:0001</v>
      </c>
      <c r="E185" t="s">
        <v>116</v>
      </c>
      <c r="F185" t="s">
        <v>1818</v>
      </c>
      <c r="H185">
        <v>68.133978900000002</v>
      </c>
      <c r="I185">
        <v>-89.785005900000002</v>
      </c>
      <c r="J185" s="1" t="str">
        <f>HYPERLINK("https://geochem.nrcan.gc.ca/cdogs/content/kwd/kwd020044_e.htm", "Till")</f>
        <v>Till</v>
      </c>
      <c r="K185" s="1" t="str">
        <f t="shared" si="35"/>
        <v>Grain Mount: 0.25 – 0.50 mm</v>
      </c>
      <c r="L185" t="s">
        <v>1812</v>
      </c>
      <c r="M185" s="1" t="str">
        <f>HYPERLINK("https://geochem.nrcan.gc.ca/cdogs/content/kwd/kwd030545_e.htm", "Ol")</f>
        <v>Ol</v>
      </c>
      <c r="N185" t="s">
        <v>36</v>
      </c>
      <c r="O185" t="s">
        <v>36</v>
      </c>
      <c r="P185" t="s">
        <v>36</v>
      </c>
      <c r="Q185" t="s">
        <v>36</v>
      </c>
      <c r="R185" t="s">
        <v>36</v>
      </c>
      <c r="S185" t="s">
        <v>36</v>
      </c>
      <c r="T185" t="s">
        <v>36</v>
      </c>
      <c r="U185" t="s">
        <v>36</v>
      </c>
      <c r="V185" t="s">
        <v>36</v>
      </c>
      <c r="W185" t="s">
        <v>36</v>
      </c>
      <c r="X185" t="s">
        <v>36</v>
      </c>
      <c r="Y185" t="s">
        <v>36</v>
      </c>
      <c r="Z185" t="s">
        <v>36</v>
      </c>
      <c r="AA185" t="s">
        <v>36</v>
      </c>
      <c r="AB185" t="s">
        <v>36</v>
      </c>
      <c r="AC185" t="s">
        <v>36</v>
      </c>
      <c r="AD185" t="s">
        <v>36</v>
      </c>
    </row>
  </sheetData>
  <autoFilter ref="A1:M18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svy310001_pkg_0160c.xlsx</vt:lpstr>
      <vt:lpstr>pkg_0160c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2025-05-23T10:36:54Z</dcterms:created>
  <dcterms:modified xsi:type="dcterms:W3CDTF">2025-05-30T07:19:21Z</dcterms:modified>
</cp:coreProperties>
</file>