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70009_pkg_0307b.xlsx" sheetId="1" r:id="rId1"/>
  </sheets>
  <definedNames>
    <definedName name="_xlnm._FilterDatabase" localSheetId="0" hidden="1">svy270009_pkg_0307b.xlsx!$A$1:$L$1045</definedName>
    <definedName name="pkg_0307b">svy270009_pkg_0307b.xlsx!$A$1:$CD$1045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6" i="1"/>
  <c r="K17" i="1"/>
  <c r="K18" i="1"/>
  <c r="K19" i="1"/>
  <c r="K20" i="1"/>
  <c r="K21" i="1"/>
  <c r="K22" i="1"/>
  <c r="K23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7" i="1"/>
  <c r="K58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9" i="1"/>
  <c r="K200" i="1"/>
  <c r="K201" i="1"/>
  <c r="K202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2" i="1"/>
  <c r="K273" i="1"/>
  <c r="K274" i="1"/>
  <c r="K275" i="1"/>
  <c r="K276" i="1"/>
  <c r="K277" i="1"/>
  <c r="K278" i="1"/>
  <c r="K279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6" i="1"/>
  <c r="J17" i="1"/>
  <c r="J18" i="1"/>
  <c r="J19" i="1"/>
  <c r="J20" i="1"/>
  <c r="J21" i="1"/>
  <c r="J22" i="1"/>
  <c r="J23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60" i="1"/>
  <c r="J61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9" i="1"/>
  <c r="J200" i="1"/>
  <c r="J201" i="1"/>
  <c r="J202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2" i="1"/>
  <c r="J273" i="1"/>
  <c r="J274" i="1"/>
  <c r="J275" i="1"/>
  <c r="J276" i="1"/>
  <c r="J277" i="1"/>
  <c r="J278" i="1"/>
  <c r="J279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G15" i="1"/>
  <c r="G24" i="1"/>
  <c r="G59" i="1"/>
  <c r="G62" i="1"/>
  <c r="G133" i="1"/>
  <c r="G198" i="1"/>
  <c r="G203" i="1"/>
  <c r="G204" i="1"/>
  <c r="G205" i="1"/>
  <c r="G206" i="1"/>
  <c r="G207" i="1"/>
  <c r="G208" i="1"/>
  <c r="G209" i="1"/>
  <c r="G271" i="1"/>
  <c r="G280" i="1"/>
  <c r="G298" i="1"/>
  <c r="G299" i="1"/>
  <c r="G300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</calcChain>
</file>

<file path=xl/sharedStrings.xml><?xml version="1.0" encoding="utf-8"?>
<sst xmlns="http://schemas.openxmlformats.org/spreadsheetml/2006/main" count="4254" uniqueCount="4174">
  <si>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</si>
  <si>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</si>
  <si>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</si>
  <si>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</si>
  <si>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</si>
  <si>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</si>
  <si>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</si>
  <si>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</si>
  <si>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</si>
  <si>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</si>
  <si>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</si>
  <si>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Lab_Sample_Type_ID</t>
  </si>
  <si>
    <t>Ccp</t>
  </si>
  <si>
    <t>Gn</t>
  </si>
  <si>
    <t>Sp</t>
  </si>
  <si>
    <t>Apy</t>
  </si>
  <si>
    <t>Sch</t>
  </si>
  <si>
    <t>Fl</t>
  </si>
  <si>
    <t>Lo</t>
  </si>
  <si>
    <t>Brt</t>
  </si>
  <si>
    <t>Mol</t>
  </si>
  <si>
    <t>Py</t>
  </si>
  <si>
    <t>Gth</t>
  </si>
  <si>
    <t>Spl</t>
  </si>
  <si>
    <t>Ghn</t>
  </si>
  <si>
    <t>Rt</t>
  </si>
  <si>
    <t>Ky</t>
  </si>
  <si>
    <t>Sil</t>
  </si>
  <si>
    <t>Tur</t>
  </si>
  <si>
    <t>St</t>
  </si>
  <si>
    <t>Mgs</t>
  </si>
  <si>
    <t>Grs</t>
  </si>
  <si>
    <t>Cld</t>
  </si>
  <si>
    <t>Ath</t>
  </si>
  <si>
    <t>Spr</t>
  </si>
  <si>
    <t>Chn</t>
  </si>
  <si>
    <t>Mn_Ep</t>
  </si>
  <si>
    <t>Crn</t>
  </si>
  <si>
    <t>Lo_Cr_Di</t>
  </si>
  <si>
    <t>Cr_Grs</t>
  </si>
  <si>
    <t>Tpz</t>
  </si>
  <si>
    <t>Sps</t>
  </si>
  <si>
    <t>Fa</t>
  </si>
  <si>
    <t>Opx</t>
  </si>
  <si>
    <t>Chr</t>
  </si>
  <si>
    <t>Ap</t>
  </si>
  <si>
    <t>Mnz</t>
  </si>
  <si>
    <t>Ccp_pct</t>
  </si>
  <si>
    <t>Gn_pct</t>
  </si>
  <si>
    <t>Sp_pct</t>
  </si>
  <si>
    <t>Apy_pct</t>
  </si>
  <si>
    <t>Sch_pct</t>
  </si>
  <si>
    <t>Fl_pct</t>
  </si>
  <si>
    <t>Lo_pct</t>
  </si>
  <si>
    <t>Brt_pct</t>
  </si>
  <si>
    <t>Mol_pct</t>
  </si>
  <si>
    <t>Py_pct</t>
  </si>
  <si>
    <t>Gth_pct</t>
  </si>
  <si>
    <t>Spl_pct</t>
  </si>
  <si>
    <t>Ghn_pct</t>
  </si>
  <si>
    <t>Rt_pct</t>
  </si>
  <si>
    <t>Ky_pct</t>
  </si>
  <si>
    <t>Sil_pct</t>
  </si>
  <si>
    <t>Tur_pct</t>
  </si>
  <si>
    <t>St_pct</t>
  </si>
  <si>
    <t>Mgs_pct</t>
  </si>
  <si>
    <t>Grs_pct</t>
  </si>
  <si>
    <t>Cld_pct</t>
  </si>
  <si>
    <t>Ath_pct</t>
  </si>
  <si>
    <t>Spr_pct</t>
  </si>
  <si>
    <t>Chn_pct</t>
  </si>
  <si>
    <t>Mn_Ep_pct</t>
  </si>
  <si>
    <t>Crn_pct</t>
  </si>
  <si>
    <t>Lo_Cr_Di_pct</t>
  </si>
  <si>
    <t>Cr_Grs_pct</t>
  </si>
  <si>
    <t>Tpz_pct</t>
  </si>
  <si>
    <t>Sps_pct</t>
  </si>
  <si>
    <t>Fa_pct</t>
  </si>
  <si>
    <t>Opx_pct</t>
  </si>
  <si>
    <t>Chr_pct</t>
  </si>
  <si>
    <t>Ap_pct</t>
  </si>
  <si>
    <t>Mnz_pct</t>
  </si>
  <si>
    <t>14-PTA-B001(HMC)</t>
  </si>
  <si>
    <t>21:1118:000001</t>
  </si>
  <si>
    <t>21:0421:000001</t>
  </si>
  <si>
    <t>21:0421:000001:0003:0002:00</t>
  </si>
  <si>
    <t>14-PTA-B002(HMC)</t>
  </si>
  <si>
    <t>21:1118:000002</t>
  </si>
  <si>
    <t>21:0421:000002</t>
  </si>
  <si>
    <t>21:0421:000002:0003:0002:00</t>
  </si>
  <si>
    <t>14-PTA-B004(HMC)</t>
  </si>
  <si>
    <t>21:1118:000003</t>
  </si>
  <si>
    <t>21:0421:000003</t>
  </si>
  <si>
    <t>21:0421:000003:0003:0002:00</t>
  </si>
  <si>
    <t>14-PTA-B005(HMC)</t>
  </si>
  <si>
    <t>21:1118:000004</t>
  </si>
  <si>
    <t>21:0421:000004</t>
  </si>
  <si>
    <t>21:0421:000004:0003:0002:00</t>
  </si>
  <si>
    <t>14-PTA-B006(HMC)</t>
  </si>
  <si>
    <t>21:1118:000005</t>
  </si>
  <si>
    <t>21:0421:000005</t>
  </si>
  <si>
    <t>21:0421:000005:0003:0002:00</t>
  </si>
  <si>
    <t>14-PTA-B012(HMC)</t>
  </si>
  <si>
    <t>21:1118:000006</t>
  </si>
  <si>
    <t>21:0421:000006</t>
  </si>
  <si>
    <t>21:0421:000006:0003:0002:00</t>
  </si>
  <si>
    <t>14-PTA-B020(HMC)</t>
  </si>
  <si>
    <t>21:1118:000007</t>
  </si>
  <si>
    <t>21:0421:000007</t>
  </si>
  <si>
    <t>21:0421:000007:0003:0002:00</t>
  </si>
  <si>
    <t>14-PTA-B021(HMC)</t>
  </si>
  <si>
    <t>21:1118:000008</t>
  </si>
  <si>
    <t>21:0421:000008</t>
  </si>
  <si>
    <t>21:0421:000008:0003:0002:00</t>
  </si>
  <si>
    <t>14-PTA-B024(HMC)</t>
  </si>
  <si>
    <t>21:1118:000009</t>
  </si>
  <si>
    <t>21:0421:000009</t>
  </si>
  <si>
    <t>21:0421:000009:0003:0002:00</t>
  </si>
  <si>
    <t>14-PTA-B026(HMC)</t>
  </si>
  <si>
    <t>21:1118:000010</t>
  </si>
  <si>
    <t>21:0421:000010</t>
  </si>
  <si>
    <t>21:0421:000010:0003:0002:00</t>
  </si>
  <si>
    <t>14-PTA-B030(HMC)</t>
  </si>
  <si>
    <t>21:1118:000011</t>
  </si>
  <si>
    <t>21:0421:000011</t>
  </si>
  <si>
    <t>21:0421:000011:0003:0002:00</t>
  </si>
  <si>
    <t>14-PTA-B031(HMC)</t>
  </si>
  <si>
    <t>21:1118:000012</t>
  </si>
  <si>
    <t>21:0421:000012</t>
  </si>
  <si>
    <t>21:0421:000012:0003:0002:00</t>
  </si>
  <si>
    <t>14-PTA-B032(HMC)</t>
  </si>
  <si>
    <t>21:1118:000013</t>
  </si>
  <si>
    <t>21:0421:000013</t>
  </si>
  <si>
    <t>21:0421:000013:0003:0002:00</t>
  </si>
  <si>
    <t>14-PTA-R001</t>
  </si>
  <si>
    <t>21:1118:000014</t>
  </si>
  <si>
    <t>Control Reference</t>
  </si>
  <si>
    <t>Unspecified</t>
  </si>
  <si>
    <t>14-PTA-R002(HMC)</t>
  </si>
  <si>
    <t>21:1118:000015</t>
  </si>
  <si>
    <t>21:0421:000014</t>
  </si>
  <si>
    <t>21:0421:000014:0003:0002:00</t>
  </si>
  <si>
    <t>14-PTA-R003(HMC)</t>
  </si>
  <si>
    <t>21:1118:000016</t>
  </si>
  <si>
    <t>21:0421:000015</t>
  </si>
  <si>
    <t>21:0421:000015:0003:0002:00</t>
  </si>
  <si>
    <t>14-PTA-R004(HMC)</t>
  </si>
  <si>
    <t>21:1118:000017</t>
  </si>
  <si>
    <t>21:0421:000016</t>
  </si>
  <si>
    <t>21:0421:000016:0003:0002:00</t>
  </si>
  <si>
    <t>14-PTA-R005(HMC)</t>
  </si>
  <si>
    <t>21:1118:000018</t>
  </si>
  <si>
    <t>21:0421:000017</t>
  </si>
  <si>
    <t>21:0421:000017:0003:0002:00</t>
  </si>
  <si>
    <t>14-PTA-R006(HMC)</t>
  </si>
  <si>
    <t>21:1118:000019</t>
  </si>
  <si>
    <t>21:0421:000018</t>
  </si>
  <si>
    <t>21:0421:000018:0003:0002:00</t>
  </si>
  <si>
    <t>14-PTA-R008(HMC)</t>
  </si>
  <si>
    <t>21:1118:000020</t>
  </si>
  <si>
    <t>21:0421:000019</t>
  </si>
  <si>
    <t>21:0421:000019:0003:0002:00</t>
  </si>
  <si>
    <t>14-PTA-R010(HMC)</t>
  </si>
  <si>
    <t>21:1118:000021</t>
  </si>
  <si>
    <t>21:0421:000020</t>
  </si>
  <si>
    <t>21:0421:000020:0003:0002:00</t>
  </si>
  <si>
    <t>14-PTA-R011(HMC)</t>
  </si>
  <si>
    <t>21:1118:000022</t>
  </si>
  <si>
    <t>21:0421:000021</t>
  </si>
  <si>
    <t>21:0421:000021:0003:0002:00</t>
  </si>
  <si>
    <t>14-PTA-R012</t>
  </si>
  <si>
    <t>21:1118:000023</t>
  </si>
  <si>
    <t>14-PTA-R014(HMC)</t>
  </si>
  <si>
    <t>21:1118:000024</t>
  </si>
  <si>
    <t>21:0421:000022</t>
  </si>
  <si>
    <t>21:0421:000022:0003:0002:00</t>
  </si>
  <si>
    <t>14-PTA-R015(HMC)</t>
  </si>
  <si>
    <t>21:1118:000025</t>
  </si>
  <si>
    <t>21:0421:000023</t>
  </si>
  <si>
    <t>21:0421:000023:0003:0002:00</t>
  </si>
  <si>
    <t>14-PTA-R018(HMC)</t>
  </si>
  <si>
    <t>21:1118:000026</t>
  </si>
  <si>
    <t>21:0421:000024</t>
  </si>
  <si>
    <t>21:0421:000024:0003:0002:00</t>
  </si>
  <si>
    <t>14-PTA-R020(HMC)</t>
  </si>
  <si>
    <t>21:1118:000027</t>
  </si>
  <si>
    <t>21:0421:000025</t>
  </si>
  <si>
    <t>21:0421:000025:0003:0002:00</t>
  </si>
  <si>
    <t>14-PTA-R023(HMC)</t>
  </si>
  <si>
    <t>21:1118:000028</t>
  </si>
  <si>
    <t>21:0421:000026</t>
  </si>
  <si>
    <t>21:0421:000026:0003:0002:00</t>
  </si>
  <si>
    <t>14-PTA-R024(HMC)</t>
  </si>
  <si>
    <t>21:1118:000029</t>
  </si>
  <si>
    <t>21:0421:000027</t>
  </si>
  <si>
    <t>21:0421:000027:0003:0002:00</t>
  </si>
  <si>
    <t>14-PTA-R029(HMC)</t>
  </si>
  <si>
    <t>21:1118:000030</t>
  </si>
  <si>
    <t>21:0421:000028</t>
  </si>
  <si>
    <t>21:0421:000028:0003:0002:00</t>
  </si>
  <si>
    <t>14-PTA-R031(HMC)</t>
  </si>
  <si>
    <t>21:1118:000031</t>
  </si>
  <si>
    <t>21:0421:000029</t>
  </si>
  <si>
    <t>21:0421:000029:0003:0002:00</t>
  </si>
  <si>
    <t>14-PTA-R033(HMC)</t>
  </si>
  <si>
    <t>21:1118:000032</t>
  </si>
  <si>
    <t>21:0421:000030</t>
  </si>
  <si>
    <t>21:0421:000030:0003:0002:00</t>
  </si>
  <si>
    <t>14-PTA-R036(HMC)</t>
  </si>
  <si>
    <t>21:1118:000033</t>
  </si>
  <si>
    <t>21:0421:000031</t>
  </si>
  <si>
    <t>21:0421:000031:0003:0002:00</t>
  </si>
  <si>
    <t>14-PTA-R037(HMC)</t>
  </si>
  <si>
    <t>21:1118:000034</t>
  </si>
  <si>
    <t>21:0421:000032</t>
  </si>
  <si>
    <t>21:0421:000032:0003:0002:00</t>
  </si>
  <si>
    <t>14-PTA-R039(HMC)</t>
  </si>
  <si>
    <t>21:1118:000035</t>
  </si>
  <si>
    <t>21:0421:000033</t>
  </si>
  <si>
    <t>21:0421:000033:0003:0002:00</t>
  </si>
  <si>
    <t>14-PTA-R040(HMC)</t>
  </si>
  <si>
    <t>21:1118:000036</t>
  </si>
  <si>
    <t>21:0421:000034</t>
  </si>
  <si>
    <t>21:0421:000034:0003:0002:00</t>
  </si>
  <si>
    <t>14-PTA-R043(HMC)</t>
  </si>
  <si>
    <t>21:1118:000037</t>
  </si>
  <si>
    <t>21:0421:000035</t>
  </si>
  <si>
    <t>21:0421:000035:0003:0002:00</t>
  </si>
  <si>
    <t>14-PTA-R046(HMC)</t>
  </si>
  <si>
    <t>21:1118:000038</t>
  </si>
  <si>
    <t>21:0421:000036</t>
  </si>
  <si>
    <t>21:0421:000036:0003:0002:00</t>
  </si>
  <si>
    <t>14-PTA-R055(HMC)</t>
  </si>
  <si>
    <t>21:1118:000039</t>
  </si>
  <si>
    <t>21:0421:000037</t>
  </si>
  <si>
    <t>21:0421:000037:0003:0002:00</t>
  </si>
  <si>
    <t>14-MPB-003(HMC)</t>
  </si>
  <si>
    <t>21:1119:000001</t>
  </si>
  <si>
    <t>22:0012:000001</t>
  </si>
  <si>
    <t>22:0012:000001:0003:0002:00</t>
  </si>
  <si>
    <t>14-MPB-004(HMC)</t>
  </si>
  <si>
    <t>21:1119:000002</t>
  </si>
  <si>
    <t>22:0012:000002</t>
  </si>
  <si>
    <t>22:0012:000002:0003:0002:00</t>
  </si>
  <si>
    <t>14-MPB-007(HMC)</t>
  </si>
  <si>
    <t>21:1119:000003</t>
  </si>
  <si>
    <t>22:0012:000003</t>
  </si>
  <si>
    <t>22:0012:000003:0003:0002:00</t>
  </si>
  <si>
    <t>14-MPB-008(HMC)</t>
  </si>
  <si>
    <t>21:1119:000004</t>
  </si>
  <si>
    <t>22:0012:000004</t>
  </si>
  <si>
    <t>22:0012:000004:0003:0002:00</t>
  </si>
  <si>
    <t>14-MPB-010(HMC)</t>
  </si>
  <si>
    <t>21:1119:000005</t>
  </si>
  <si>
    <t>22:0012:000005</t>
  </si>
  <si>
    <t>22:0012:000005:0003:0002:00</t>
  </si>
  <si>
    <t>14-MPB-012(HMC)</t>
  </si>
  <si>
    <t>21:1119:000006</t>
  </si>
  <si>
    <t>22:0012:000006</t>
  </si>
  <si>
    <t>22:0012:000006:0003:0002:00</t>
  </si>
  <si>
    <t>14-MPB-013(HMC)</t>
  </si>
  <si>
    <t>21:1119:000007</t>
  </si>
  <si>
    <t>22:0012:000007</t>
  </si>
  <si>
    <t>22:0012:000007:0003:0002:00</t>
  </si>
  <si>
    <t>14-MPB-014(HMC)</t>
  </si>
  <si>
    <t>21:1119:000008</t>
  </si>
  <si>
    <t>22:0012:000008</t>
  </si>
  <si>
    <t>22:0012:000008:0003:0002:00</t>
  </si>
  <si>
    <t>14-MPB-015(HMC)</t>
  </si>
  <si>
    <t>21:1119:000009</t>
  </si>
  <si>
    <t>22:0012:000009</t>
  </si>
  <si>
    <t>22:0012:000009:0003:0002:00</t>
  </si>
  <si>
    <t>14-MPB-016(HMC)</t>
  </si>
  <si>
    <t>21:1119:000010</t>
  </si>
  <si>
    <t>22:0012:000010</t>
  </si>
  <si>
    <t>22:0012:000010:0003:0002:00</t>
  </si>
  <si>
    <t>14-MPB-017(HMC)</t>
  </si>
  <si>
    <t>21:1119:000011</t>
  </si>
  <si>
    <t>22:0012:000011</t>
  </si>
  <si>
    <t>22:0012:000011:0003:0002:00</t>
  </si>
  <si>
    <t>14-MPB-018(HMC)</t>
  </si>
  <si>
    <t>21:1119:000012</t>
  </si>
  <si>
    <t>22:0012:000012</t>
  </si>
  <si>
    <t>22:0012:000012:0003:0002:00</t>
  </si>
  <si>
    <t>14-MPB-019</t>
  </si>
  <si>
    <t>21:1119:000013</t>
  </si>
  <si>
    <t>22:0012:000013</t>
  </si>
  <si>
    <t>22:0012:000013:0003:0002:00</t>
  </si>
  <si>
    <t>14-MPB-020(HMC)</t>
  </si>
  <si>
    <t>21:1119:000014</t>
  </si>
  <si>
    <t>22:0012:000014</t>
  </si>
  <si>
    <t>22:0012:000014:0003:0002:00</t>
  </si>
  <si>
    <t>14-MPB-021(HMC)</t>
  </si>
  <si>
    <t>21:1119:000015</t>
  </si>
  <si>
    <t>22:0012:000015</t>
  </si>
  <si>
    <t>22:0012:000015:0003:0002:00</t>
  </si>
  <si>
    <t>14-MPB-022+019</t>
  </si>
  <si>
    <t>21:1119:000016</t>
  </si>
  <si>
    <t>14-MPB-024(HMC)</t>
  </si>
  <si>
    <t>21:1119:000017</t>
  </si>
  <si>
    <t>22:0012:000017</t>
  </si>
  <si>
    <t>22:0012:000017:0003:0002:00</t>
  </si>
  <si>
    <t>14-MPB-027(HMC)</t>
  </si>
  <si>
    <t>21:1119:000018</t>
  </si>
  <si>
    <t>22:0012:000018</t>
  </si>
  <si>
    <t>22:0012:000018:0003:0002:00</t>
  </si>
  <si>
    <t>14-PTA-B043</t>
  </si>
  <si>
    <t>21:1119:000019</t>
  </si>
  <si>
    <t>15Ni-449-1</t>
  </si>
  <si>
    <t>21:1144:000001</t>
  </si>
  <si>
    <t>15Ni-451-1</t>
  </si>
  <si>
    <t>21:1144:000002</t>
  </si>
  <si>
    <t>15-PTA-001</t>
  </si>
  <si>
    <t>21:1144:000003</t>
  </si>
  <si>
    <t>2015-PTA-002(HMC)</t>
  </si>
  <si>
    <t>21:1144:000004</t>
  </si>
  <si>
    <t>21:0421:000044</t>
  </si>
  <si>
    <t>21:0421:000044:0003:0002:00</t>
  </si>
  <si>
    <t>2015-PTA-003(HMC)</t>
  </si>
  <si>
    <t>21:1144:000005</t>
  </si>
  <si>
    <t>21:0421:000045</t>
  </si>
  <si>
    <t>21:0421:000045:0003:0002:00</t>
  </si>
  <si>
    <t>2015-PTA-004(HMC)</t>
  </si>
  <si>
    <t>21:1144:000006</t>
  </si>
  <si>
    <t>21:0421:000046</t>
  </si>
  <si>
    <t>21:0421:000046:0003:0002:00</t>
  </si>
  <si>
    <t>2015-PTA-005(HMC)</t>
  </si>
  <si>
    <t>21:1144:000007</t>
  </si>
  <si>
    <t>21:0421:000047</t>
  </si>
  <si>
    <t>21:0421:000047:0003:0002:00</t>
  </si>
  <si>
    <t>2015-PTA-007(HMC)</t>
  </si>
  <si>
    <t>21:1144:000008</t>
  </si>
  <si>
    <t>21:0421:000048</t>
  </si>
  <si>
    <t>21:0421:000048:0003:0002:00</t>
  </si>
  <si>
    <t>2015-PTA-008(HMC)</t>
  </si>
  <si>
    <t>21:1144:000009</t>
  </si>
  <si>
    <t>21:0421:000049</t>
  </si>
  <si>
    <t>21:0421:000049:0003:0002:00</t>
  </si>
  <si>
    <t>2015-PTA-010(HMC)</t>
  </si>
  <si>
    <t>21:1144:000010</t>
  </si>
  <si>
    <t>21:0421:000050</t>
  </si>
  <si>
    <t>21:0421:000050:0003:0002:00</t>
  </si>
  <si>
    <t>2015-PTA-011(HMC)</t>
  </si>
  <si>
    <t>21:1144:000011</t>
  </si>
  <si>
    <t>21:0421:000051</t>
  </si>
  <si>
    <t>21:0421:000051:0003:0002:00</t>
  </si>
  <si>
    <t>2015-PTA-012(HMC)</t>
  </si>
  <si>
    <t>21:1144:000012</t>
  </si>
  <si>
    <t>21:0421:000052</t>
  </si>
  <si>
    <t>21:0421:000052:0003:0002:00</t>
  </si>
  <si>
    <t>2015-PTA-013(HMC)</t>
  </si>
  <si>
    <t>21:1144:000013</t>
  </si>
  <si>
    <t>21:0421:000053</t>
  </si>
  <si>
    <t>21:0421:000053:0003:0002:00</t>
  </si>
  <si>
    <t>2015-PTA-014(HMC)</t>
  </si>
  <si>
    <t>21:1144:000014</t>
  </si>
  <si>
    <t>21:0421:000054</t>
  </si>
  <si>
    <t>21:0421:000054:0003:0002:00</t>
  </si>
  <si>
    <t>2015-PTA-015(HMC)</t>
  </si>
  <si>
    <t>21:1144:000015</t>
  </si>
  <si>
    <t>21:0421:000055</t>
  </si>
  <si>
    <t>21:0421:000055:0003:0002:00</t>
  </si>
  <si>
    <t>2015-PTA-016(HMC)</t>
  </si>
  <si>
    <t>21:1144:000016</t>
  </si>
  <si>
    <t>21:0421:000056</t>
  </si>
  <si>
    <t>21:0421:000056:0003:0002:00</t>
  </si>
  <si>
    <t>2015-PTA-017(HMC)</t>
  </si>
  <si>
    <t>21:1144:000017</t>
  </si>
  <si>
    <t>21:0421:000057</t>
  </si>
  <si>
    <t>21:0421:000057:0003:0002:00</t>
  </si>
  <si>
    <t>2015-PTA-018(HMC)</t>
  </si>
  <si>
    <t>21:1144:000018</t>
  </si>
  <si>
    <t>21:0421:000058</t>
  </si>
  <si>
    <t>21:0421:000058:0003:0002:00</t>
  </si>
  <si>
    <t>2015-PTA-019(HMC)</t>
  </si>
  <si>
    <t>21:1144:000019</t>
  </si>
  <si>
    <t>21:0421:000059</t>
  </si>
  <si>
    <t>21:0421:000059:0003:0002:00</t>
  </si>
  <si>
    <t>2015-PTA-020(HMC)</t>
  </si>
  <si>
    <t>21:1144:000020</t>
  </si>
  <si>
    <t>21:0421:000060</t>
  </si>
  <si>
    <t>21:0421:000060:0003:0002:00</t>
  </si>
  <si>
    <t>2015-PTA-022(HMC)</t>
  </si>
  <si>
    <t>21:1144:000021</t>
  </si>
  <si>
    <t>21:0421:000061</t>
  </si>
  <si>
    <t>21:0421:000061:0003:0002:00</t>
  </si>
  <si>
    <t>2015-PTA-024(HMC)</t>
  </si>
  <si>
    <t>21:1144:000022</t>
  </si>
  <si>
    <t>21:0421:000062</t>
  </si>
  <si>
    <t>21:0421:000062:0003:0002:00</t>
  </si>
  <si>
    <t>2015-PTA-025(HMC)</t>
  </si>
  <si>
    <t>21:1144:000023</t>
  </si>
  <si>
    <t>21:0421:000063</t>
  </si>
  <si>
    <t>21:0421:000063:0003:0002:00</t>
  </si>
  <si>
    <t>2015-PTA-027(HMC)</t>
  </si>
  <si>
    <t>21:1144:000024</t>
  </si>
  <si>
    <t>21:0421:000064</t>
  </si>
  <si>
    <t>21:0421:000064:0003:0002:00</t>
  </si>
  <si>
    <t>2015-PTA-028(HMC)</t>
  </si>
  <si>
    <t>21:1144:000025</t>
  </si>
  <si>
    <t>21:0421:000065</t>
  </si>
  <si>
    <t>21:0421:000065:0003:0002:00</t>
  </si>
  <si>
    <t>2015-PTA-029(HMC)</t>
  </si>
  <si>
    <t>21:1144:000026</t>
  </si>
  <si>
    <t>21:0421:000066</t>
  </si>
  <si>
    <t>21:0421:000066:0003:0002:00</t>
  </si>
  <si>
    <t>2015-PTA-034(HMC)</t>
  </si>
  <si>
    <t>21:1144:000027</t>
  </si>
  <si>
    <t>21:0421:000067</t>
  </si>
  <si>
    <t>21:0421:000067:0003:0002:00</t>
  </si>
  <si>
    <t>2015-PTA-036(HMC)</t>
  </si>
  <si>
    <t>21:1144:000028</t>
  </si>
  <si>
    <t>21:0421:000068</t>
  </si>
  <si>
    <t>21:0421:000068:0003:0002:00</t>
  </si>
  <si>
    <t>2015-PTA-037(HMC)</t>
  </si>
  <si>
    <t>21:1144:000029</t>
  </si>
  <si>
    <t>21:0421:000069</t>
  </si>
  <si>
    <t>21:0421:000069:0003:0002:00</t>
  </si>
  <si>
    <t>2015-PTA-039(HMC)</t>
  </si>
  <si>
    <t>21:1144:000030</t>
  </si>
  <si>
    <t>21:0421:000070</t>
  </si>
  <si>
    <t>21:0421:000070:0003:0002:00</t>
  </si>
  <si>
    <t>2015-PTA-042(HMC)</t>
  </si>
  <si>
    <t>21:1144:000031</t>
  </si>
  <si>
    <t>21:0421:000071</t>
  </si>
  <si>
    <t>21:0421:000071:0003:0002:00</t>
  </si>
  <si>
    <t>2015-PTA-043(HMC)</t>
  </si>
  <si>
    <t>21:1144:000032</t>
  </si>
  <si>
    <t>21:0421:000072</t>
  </si>
  <si>
    <t>21:0421:000072:0003:0002:00</t>
  </si>
  <si>
    <t>2015-PTA-044(HMC)</t>
  </si>
  <si>
    <t>21:1144:000033</t>
  </si>
  <si>
    <t>21:0421:000073</t>
  </si>
  <si>
    <t>21:0421:000073:0003:0002:00</t>
  </si>
  <si>
    <t>2015-PTA-045(HMC)</t>
  </si>
  <si>
    <t>21:1144:000034</t>
  </si>
  <si>
    <t>21:0421:000074</t>
  </si>
  <si>
    <t>21:0421:000074:0003:0002:00</t>
  </si>
  <si>
    <t>2015-PTA-046(HMC)</t>
  </si>
  <si>
    <t>21:1144:000035</t>
  </si>
  <si>
    <t>21:0421:000075</t>
  </si>
  <si>
    <t>21:0421:000075:0003:0002:00</t>
  </si>
  <si>
    <t>2015-PTA-047(HMC)</t>
  </si>
  <si>
    <t>21:1144:000036</t>
  </si>
  <si>
    <t>21:0421:000076</t>
  </si>
  <si>
    <t>21:0421:000076:0003:0002:00</t>
  </si>
  <si>
    <t>2015-PTA-048(HMC)</t>
  </si>
  <si>
    <t>21:1144:000037</t>
  </si>
  <si>
    <t>21:0421:000077</t>
  </si>
  <si>
    <t>21:0421:000077:0003:0002:00</t>
  </si>
  <si>
    <t>2015-PTA-049(HMC)</t>
  </si>
  <si>
    <t>21:1144:000038</t>
  </si>
  <si>
    <t>21:0421:000078</t>
  </si>
  <si>
    <t>21:0421:000078:0003:0002:00</t>
  </si>
  <si>
    <t>2015-PTA-050(HMC)</t>
  </si>
  <si>
    <t>21:1144:000039</t>
  </si>
  <si>
    <t>21:0421:000079</t>
  </si>
  <si>
    <t>21:0421:000079:0003:0002:00</t>
  </si>
  <si>
    <t>2015-PTA-051(HMC)</t>
  </si>
  <si>
    <t>21:1144:000040</t>
  </si>
  <si>
    <t>21:0421:000080</t>
  </si>
  <si>
    <t>21:0421:000080:0003:0002:00</t>
  </si>
  <si>
    <t>2015-PTA-052(HMC)</t>
  </si>
  <si>
    <t>21:1144:000041</t>
  </si>
  <si>
    <t>21:0421:000081</t>
  </si>
  <si>
    <t>21:0421:000081:0003:0002:00</t>
  </si>
  <si>
    <t>2015-PTA-053(HMC)</t>
  </si>
  <si>
    <t>21:1144:000042</t>
  </si>
  <si>
    <t>21:0421:000082</t>
  </si>
  <si>
    <t>21:0421:000082:0003:0002:00</t>
  </si>
  <si>
    <t>2015-PTA-054(HMC)</t>
  </si>
  <si>
    <t>21:1144:000043</t>
  </si>
  <si>
    <t>21:0421:000083</t>
  </si>
  <si>
    <t>21:0421:000083:0003:0002:00</t>
  </si>
  <si>
    <t>2015-PTA-055(HMC)</t>
  </si>
  <si>
    <t>21:1144:000044</t>
  </si>
  <si>
    <t>21:0421:000084</t>
  </si>
  <si>
    <t>21:0421:000084:0003:0002:00</t>
  </si>
  <si>
    <t>2015-PTA-056(HMC)</t>
  </si>
  <si>
    <t>21:1144:000045</t>
  </si>
  <si>
    <t>21:0421:000085</t>
  </si>
  <si>
    <t>21:0421:000085:0003:0002:00</t>
  </si>
  <si>
    <t>2015-PTA-057(HMC)</t>
  </si>
  <si>
    <t>21:1144:000046</t>
  </si>
  <si>
    <t>21:0421:000086</t>
  </si>
  <si>
    <t>21:0421:000086:0003:0002:00</t>
  </si>
  <si>
    <t>2015-PTA-061(HMC)</t>
  </si>
  <si>
    <t>21:1144:000047</t>
  </si>
  <si>
    <t>21:0421:000087</t>
  </si>
  <si>
    <t>21:0421:000087:0003:0002:00</t>
  </si>
  <si>
    <t>2015-PTA-062(HMC)</t>
  </si>
  <si>
    <t>21:1144:000048</t>
  </si>
  <si>
    <t>21:0421:000088</t>
  </si>
  <si>
    <t>21:0421:000088:0003:0002:00</t>
  </si>
  <si>
    <t>2015-PTA-063(HMC)</t>
  </si>
  <si>
    <t>21:1144:000049</t>
  </si>
  <si>
    <t>21:0421:000089</t>
  </si>
  <si>
    <t>21:0421:000089:0003:0002:00</t>
  </si>
  <si>
    <t>2015-PTA-064(HMC)</t>
  </si>
  <si>
    <t>21:1144:000050</t>
  </si>
  <si>
    <t>21:0421:000090</t>
  </si>
  <si>
    <t>21:0421:000090:0003:0002:00</t>
  </si>
  <si>
    <t>2015-PTA-066(HMC)</t>
  </si>
  <si>
    <t>21:1144:000051</t>
  </si>
  <si>
    <t>21:0421:000091</t>
  </si>
  <si>
    <t>21:0421:000091:0003:0002:00</t>
  </si>
  <si>
    <t>2015-PTA-067(HMC)</t>
  </si>
  <si>
    <t>21:1144:000052</t>
  </si>
  <si>
    <t>21:0421:000092</t>
  </si>
  <si>
    <t>21:0421:000092:0003:0002:00</t>
  </si>
  <si>
    <t>2015-PTA-069(HMC)</t>
  </si>
  <si>
    <t>21:1144:000053</t>
  </si>
  <si>
    <t>21:0421:000093</t>
  </si>
  <si>
    <t>21:0421:000093:0003:0002:00</t>
  </si>
  <si>
    <t>2015-PTA-070(HMC)</t>
  </si>
  <si>
    <t>21:1144:000054</t>
  </si>
  <si>
    <t>21:0421:000094</t>
  </si>
  <si>
    <t>21:0421:000094:0003:0002:00</t>
  </si>
  <si>
    <t>2015-PTA-071(HMC)</t>
  </si>
  <si>
    <t>21:1144:000055</t>
  </si>
  <si>
    <t>21:0421:000095</t>
  </si>
  <si>
    <t>21:0421:000095:0003:0002:00</t>
  </si>
  <si>
    <t>2015-PTA-072(HMC)</t>
  </si>
  <si>
    <t>21:1144:000056</t>
  </si>
  <si>
    <t>21:0421:000096</t>
  </si>
  <si>
    <t>21:0421:000096:0003:0002:00</t>
  </si>
  <si>
    <t>2015-PTA-073(HMC)</t>
  </si>
  <si>
    <t>21:1144:000057</t>
  </si>
  <si>
    <t>21:0421:000097</t>
  </si>
  <si>
    <t>21:0421:000097:0003:0002:00</t>
  </si>
  <si>
    <t>2015-PTA-076(HMC)</t>
  </si>
  <si>
    <t>21:1144:000058</t>
  </si>
  <si>
    <t>21:0421:000098</t>
  </si>
  <si>
    <t>21:0421:000098:0003:0002:00</t>
  </si>
  <si>
    <t>2015-PTA-079(HMC)</t>
  </si>
  <si>
    <t>21:1144:000059</t>
  </si>
  <si>
    <t>21:0421:000099</t>
  </si>
  <si>
    <t>21:0421:000099:0003:0002:00</t>
  </si>
  <si>
    <t>2015-PTA-080(HMC)</t>
  </si>
  <si>
    <t>21:1144:000060</t>
  </si>
  <si>
    <t>21:0421:000100</t>
  </si>
  <si>
    <t>21:0421:000100:0003:0002:00</t>
  </si>
  <si>
    <t>2015-PTA-081(HMC)</t>
  </si>
  <si>
    <t>21:1144:000061</t>
  </si>
  <si>
    <t>21:0421:000101</t>
  </si>
  <si>
    <t>21:0421:000101:0003:0002:00</t>
  </si>
  <si>
    <t>2015-PTA-084(HMC)</t>
  </si>
  <si>
    <t>21:1144:000062</t>
  </si>
  <si>
    <t>21:0421:000103</t>
  </si>
  <si>
    <t>21:0421:000103:0003:0002:00</t>
  </si>
  <si>
    <t>2015-PTA-085(HMC)</t>
  </si>
  <si>
    <t>21:1144:000063</t>
  </si>
  <si>
    <t>21:0421:000104</t>
  </si>
  <si>
    <t>21:0421:000104:0003:0002:00</t>
  </si>
  <si>
    <t>2015-PTA-086(HMC)</t>
  </si>
  <si>
    <t>21:1144:000064</t>
  </si>
  <si>
    <t>21:0421:000105</t>
  </si>
  <si>
    <t>21:0421:000105:0003:0002:00</t>
  </si>
  <si>
    <t>2015-PTA-087(HMC)</t>
  </si>
  <si>
    <t>21:1144:000065</t>
  </si>
  <si>
    <t>21:0421:000106</t>
  </si>
  <si>
    <t>21:0421:000106:0003:0002:00</t>
  </si>
  <si>
    <t>2015-PTA-088(HMC)</t>
  </si>
  <si>
    <t>21:1144:000066</t>
  </si>
  <si>
    <t>21:0421:000107</t>
  </si>
  <si>
    <t>21:0421:000107:0003:0002:00</t>
  </si>
  <si>
    <t>2015-PTA-089(HMC)</t>
  </si>
  <si>
    <t>21:1144:000067</t>
  </si>
  <si>
    <t>21:0421:000108</t>
  </si>
  <si>
    <t>21:0421:000108:0003:0002:00</t>
  </si>
  <si>
    <t>2015-PTA-094(HMC)</t>
  </si>
  <si>
    <t>21:1144:000068</t>
  </si>
  <si>
    <t>21:0421:000112</t>
  </si>
  <si>
    <t>21:0421:000112:0003:0002:00</t>
  </si>
  <si>
    <t>2015-PTA-095(HMC)</t>
  </si>
  <si>
    <t>21:1144:000069</t>
  </si>
  <si>
    <t>21:0421:000113</t>
  </si>
  <si>
    <t>21:0421:000113:0003:0002:00</t>
  </si>
  <si>
    <t>2015-PTA-096(HMC)</t>
  </si>
  <si>
    <t>21:1144:000070</t>
  </si>
  <si>
    <t>21:0421:000114</t>
  </si>
  <si>
    <t>21:0421:000114:0003:0002:00</t>
  </si>
  <si>
    <t>2015-PTA-097(HMC)</t>
  </si>
  <si>
    <t>21:1144:000071</t>
  </si>
  <si>
    <t>21:0421:000115</t>
  </si>
  <si>
    <t>21:0421:000115:0003:0002:00</t>
  </si>
  <si>
    <t>2015-PTA-098(HMC)</t>
  </si>
  <si>
    <t>21:1144:000072</t>
  </si>
  <si>
    <t>21:0421:000116</t>
  </si>
  <si>
    <t>21:0421:000116:0003:0002:00</t>
  </si>
  <si>
    <t>2015-PTA-099(HMC)</t>
  </si>
  <si>
    <t>21:1144:000073</t>
  </si>
  <si>
    <t>21:0421:000117</t>
  </si>
  <si>
    <t>21:0421:000117:0003:0002:00</t>
  </si>
  <si>
    <t>15-PTA-100</t>
  </si>
  <si>
    <t>21:1144:000074</t>
  </si>
  <si>
    <t>2015-PTA-101(HMC)</t>
  </si>
  <si>
    <t>21:1144:000075</t>
  </si>
  <si>
    <t>21:0421:000118</t>
  </si>
  <si>
    <t>21:0421:000118:0003:0002:00</t>
  </si>
  <si>
    <t>2015-PTA-102(HMC)</t>
  </si>
  <si>
    <t>21:1144:000076</t>
  </si>
  <si>
    <t>21:0421:000119</t>
  </si>
  <si>
    <t>21:0421:000119:0003:0002:00</t>
  </si>
  <si>
    <t>2015-PTA-103(HMC)</t>
  </si>
  <si>
    <t>21:1144:000077</t>
  </si>
  <si>
    <t>21:0421:000120</t>
  </si>
  <si>
    <t>21:0421:000120:0003:0002:00</t>
  </si>
  <si>
    <t>2015-PTA-104(HMC)</t>
  </si>
  <si>
    <t>21:1144:000078</t>
  </si>
  <si>
    <t>21:0421:000121</t>
  </si>
  <si>
    <t>21:0421:000121:0003:0002:00</t>
  </si>
  <si>
    <t>2015-PTA-105(HMC)</t>
  </si>
  <si>
    <t>21:1144:000079</t>
  </si>
  <si>
    <t>21:0421:000122</t>
  </si>
  <si>
    <t>21:0421:000122:0003:0002:00</t>
  </si>
  <si>
    <t>2015-PTA-106(HMC)</t>
  </si>
  <si>
    <t>21:1144:000080</t>
  </si>
  <si>
    <t>21:0421:000123</t>
  </si>
  <si>
    <t>21:0421:000123:0003:0002:00</t>
  </si>
  <si>
    <t>2015-PTA-107(HMC)</t>
  </si>
  <si>
    <t>21:1144:000081</t>
  </si>
  <si>
    <t>21:0421:000124</t>
  </si>
  <si>
    <t>21:0421:000124:0003:0002:00</t>
  </si>
  <si>
    <t>2015-PTA-108(HMC)</t>
  </si>
  <si>
    <t>21:1144:000082</t>
  </si>
  <si>
    <t>21:0421:000125</t>
  </si>
  <si>
    <t>21:0421:000125:0003:0002:00</t>
  </si>
  <si>
    <t>2015-PTA-109(HMC)</t>
  </si>
  <si>
    <t>21:1144:000083</t>
  </si>
  <si>
    <t>21:0421:000126</t>
  </si>
  <si>
    <t>21:0421:000126:0003:0002:00</t>
  </si>
  <si>
    <t>2015-PTA-110(HMC)</t>
  </si>
  <si>
    <t>21:1144:000084</t>
  </si>
  <si>
    <t>21:0421:000127</t>
  </si>
  <si>
    <t>21:0421:000127:0003:0002:00</t>
  </si>
  <si>
    <t>2015-PTA-111(HMC)</t>
  </si>
  <si>
    <t>21:1144:000085</t>
  </si>
  <si>
    <t>21:0421:000128</t>
  </si>
  <si>
    <t>21:0421:000128:0003:0002:00</t>
  </si>
  <si>
    <t>2015-PTA-112(HMC)</t>
  </si>
  <si>
    <t>21:1144:000086</t>
  </si>
  <si>
    <t>21:0421:000129</t>
  </si>
  <si>
    <t>21:0421:000129:0003:0002:00</t>
  </si>
  <si>
    <t>2015-PTA-114(HMC)</t>
  </si>
  <si>
    <t>21:1144:000087</t>
  </si>
  <si>
    <t>21:0421:000131</t>
  </si>
  <si>
    <t>21:0421:000131:0003:0002:00</t>
  </si>
  <si>
    <t>2015-PTA-115(HMC)</t>
  </si>
  <si>
    <t>21:1144:000088</t>
  </si>
  <si>
    <t>21:0421:000132</t>
  </si>
  <si>
    <t>21:0421:000132:0003:0002:00</t>
  </si>
  <si>
    <t>2015-PTA-116(HMC)</t>
  </si>
  <si>
    <t>21:1144:000089</t>
  </si>
  <si>
    <t>21:0421:000133</t>
  </si>
  <si>
    <t>21:0421:000133:0003:0002:00</t>
  </si>
  <si>
    <t>2015-PTA-117(HMC)</t>
  </si>
  <si>
    <t>21:1144:000090</t>
  </si>
  <si>
    <t>21:0421:000134</t>
  </si>
  <si>
    <t>21:0421:000134:0003:0002:00</t>
  </si>
  <si>
    <t>2015-PTA-118(HMC)</t>
  </si>
  <si>
    <t>21:1144:000091</t>
  </si>
  <si>
    <t>21:0421:000135</t>
  </si>
  <si>
    <t>21:0421:000135:0003:0002:00</t>
  </si>
  <si>
    <t>2015-PTA-119(HMC)</t>
  </si>
  <si>
    <t>21:1144:000092</t>
  </si>
  <si>
    <t>21:0421:000136</t>
  </si>
  <si>
    <t>21:0421:000136:0003:0002:00</t>
  </si>
  <si>
    <t>2015-PTA-120(HMC)</t>
  </si>
  <si>
    <t>21:1144:000093</t>
  </si>
  <si>
    <t>21:0421:000137</t>
  </si>
  <si>
    <t>21:0421:000137:0003:0002:00</t>
  </si>
  <si>
    <t>2015-PTA-121(HMC)</t>
  </si>
  <si>
    <t>21:1144:000094</t>
  </si>
  <si>
    <t>21:0421:000138</t>
  </si>
  <si>
    <t>21:0421:000138:0003:0002:00</t>
  </si>
  <si>
    <t>2015-PTA-122(HMC)</t>
  </si>
  <si>
    <t>21:1144:000095</t>
  </si>
  <si>
    <t>21:0421:000139</t>
  </si>
  <si>
    <t>21:0421:000139:0003:0002:00</t>
  </si>
  <si>
    <t>2015-PTA-124(HMC)</t>
  </si>
  <si>
    <t>21:1144:000096</t>
  </si>
  <si>
    <t>21:0421:000141</t>
  </si>
  <si>
    <t>21:0421:000141:0003:0002:00</t>
  </si>
  <si>
    <t>2015-PTA-125(HMC)</t>
  </si>
  <si>
    <t>21:1144:000097</t>
  </si>
  <si>
    <t>21:0421:000142</t>
  </si>
  <si>
    <t>21:0421:000142:0003:0002:00</t>
  </si>
  <si>
    <t>2015-PTA-126(HMC)</t>
  </si>
  <si>
    <t>21:1144:000098</t>
  </si>
  <si>
    <t>21:0421:000143</t>
  </si>
  <si>
    <t>21:0421:000143:0003:0002:00</t>
  </si>
  <si>
    <t>2015-PTA-127(HMC)</t>
  </si>
  <si>
    <t>21:1144:000099</t>
  </si>
  <si>
    <t>21:0421:000144</t>
  </si>
  <si>
    <t>21:0421:000144:0003:0002:00</t>
  </si>
  <si>
    <t>2015-PTA-128(HMC)</t>
  </si>
  <si>
    <t>21:1144:000100</t>
  </si>
  <si>
    <t>21:0421:000145</t>
  </si>
  <si>
    <t>21:0421:000145:0003:0002:00</t>
  </si>
  <si>
    <t>2015-PTA-133(HMC)</t>
  </si>
  <si>
    <t>21:1144:000101</t>
  </si>
  <si>
    <t>21:0421:000149</t>
  </si>
  <si>
    <t>21:0421:000149:0003:0002:00</t>
  </si>
  <si>
    <t>2015-PTA-135(HMC)</t>
  </si>
  <si>
    <t>21:1144:000102</t>
  </si>
  <si>
    <t>21:0421:000151</t>
  </si>
  <si>
    <t>21:0421:000151:0003:0002:00</t>
  </si>
  <si>
    <t>2015-PTA-137(HMC)</t>
  </si>
  <si>
    <t>21:1144:000103</t>
  </si>
  <si>
    <t>21:0421:000152</t>
  </si>
  <si>
    <t>21:0421:000152:0003:0002:00</t>
  </si>
  <si>
    <t>2015-PTA-139(HMC)</t>
  </si>
  <si>
    <t>21:1144:000104</t>
  </si>
  <si>
    <t>21:0421:000153</t>
  </si>
  <si>
    <t>21:0421:000153:0003:0002:00</t>
  </si>
  <si>
    <t>2015-PTA-139/140</t>
  </si>
  <si>
    <t>21:1144:000105</t>
  </si>
  <si>
    <t>2015-PTA-140(HMC)</t>
  </si>
  <si>
    <t>21:1144:000106</t>
  </si>
  <si>
    <t>21:0421:000154</t>
  </si>
  <si>
    <t>21:0421:000154:0003:0002:00</t>
  </si>
  <si>
    <t>2015-PTA-141(HMC)</t>
  </si>
  <si>
    <t>21:1144:000107</t>
  </si>
  <si>
    <t>21:0421:000155</t>
  </si>
  <si>
    <t>21:0421:000155:0003:0002:00</t>
  </si>
  <si>
    <t>2015-PTA-142(HMC)</t>
  </si>
  <si>
    <t>21:1144:000108</t>
  </si>
  <si>
    <t>21:0421:000156</t>
  </si>
  <si>
    <t>21:0421:000156:0003:0002:00</t>
  </si>
  <si>
    <t>2015-PTA-144(HMC)</t>
  </si>
  <si>
    <t>21:1144:000109</t>
  </si>
  <si>
    <t>21:0421:000157</t>
  </si>
  <si>
    <t>21:0421:000157:0003:0002:00</t>
  </si>
  <si>
    <t>2015-PTA-145(HMC)</t>
  </si>
  <si>
    <t>21:1144:000110</t>
  </si>
  <si>
    <t>21:0421:000158</t>
  </si>
  <si>
    <t>21:0421:000158:0003:0002:00</t>
  </si>
  <si>
    <t>2015-PTA-146(HMC)</t>
  </si>
  <si>
    <t>21:1144:000111</t>
  </si>
  <si>
    <t>21:0421:000159</t>
  </si>
  <si>
    <t>21:0421:000159:0003:0002:00</t>
  </si>
  <si>
    <t>2015-PTA-148(HMC)</t>
  </si>
  <si>
    <t>21:1144:000112</t>
  </si>
  <si>
    <t>21:0421:000160</t>
  </si>
  <si>
    <t>21:0421:000160:0003:0002:00</t>
  </si>
  <si>
    <t>2015-PTA-155(HMC)</t>
  </si>
  <si>
    <t>21:1144:000113</t>
  </si>
  <si>
    <t>21:0421:000161</t>
  </si>
  <si>
    <t>21:0421:000161:0003:0002:00</t>
  </si>
  <si>
    <t>2015-PTA-156(HMC)</t>
  </si>
  <si>
    <t>21:1144:000114</t>
  </si>
  <si>
    <t>21:0421:000162</t>
  </si>
  <si>
    <t>21:0421:000162:0003:0002:00</t>
  </si>
  <si>
    <t>2015-PTA-157(HMC)</t>
  </si>
  <si>
    <t>21:1144:000115</t>
  </si>
  <si>
    <t>21:0421:000163</t>
  </si>
  <si>
    <t>21:0421:000163:0003:0002:00</t>
  </si>
  <si>
    <t>2015-PTA-158(HMC)</t>
  </si>
  <si>
    <t>21:1144:000116</t>
  </si>
  <si>
    <t>21:0421:000164</t>
  </si>
  <si>
    <t>21:0421:000164:0003:0002:00</t>
  </si>
  <si>
    <t>2015-PTA-162(HMC)</t>
  </si>
  <si>
    <t>21:1144:000117</t>
  </si>
  <si>
    <t>21:0421:000165</t>
  </si>
  <si>
    <t>21:0421:000165:0003:0002:00</t>
  </si>
  <si>
    <t>2015-PTA-166(HMC)</t>
  </si>
  <si>
    <t>21:1144:000118</t>
  </si>
  <si>
    <t>21:0421:000166</t>
  </si>
  <si>
    <t>21:0421:000166:0003:0002:00</t>
  </si>
  <si>
    <t>2015-PTA-167(HMC)</t>
  </si>
  <si>
    <t>21:1144:000119</t>
  </si>
  <si>
    <t>21:0421:000167</t>
  </si>
  <si>
    <t>21:0421:000167:0003:0002:00</t>
  </si>
  <si>
    <t>2015-PTA-168(HMC)</t>
  </si>
  <si>
    <t>21:1144:000120</t>
  </si>
  <si>
    <t>21:0421:000168</t>
  </si>
  <si>
    <t>21:0421:000168:0003:0002:00</t>
  </si>
  <si>
    <t>2015-PTA-169(HMC)</t>
  </si>
  <si>
    <t>21:1144:000121</t>
  </si>
  <si>
    <t>21:0421:000169</t>
  </si>
  <si>
    <t>21:0421:000169:0003:0002:00</t>
  </si>
  <si>
    <t>2015-PTA-171(HMC)</t>
  </si>
  <si>
    <t>21:1144:000122</t>
  </si>
  <si>
    <t>21:0421:000170</t>
  </si>
  <si>
    <t>21:0421:000170:0003:0002:00</t>
  </si>
  <si>
    <t>2015-PTA-172(HMC)</t>
  </si>
  <si>
    <t>21:1144:000123</t>
  </si>
  <si>
    <t>21:0421:000171</t>
  </si>
  <si>
    <t>21:0421:000171:0003:0002:00</t>
  </si>
  <si>
    <t>2015-PTA-176(HMC)</t>
  </si>
  <si>
    <t>21:1144:000124</t>
  </si>
  <si>
    <t>21:0421:000172</t>
  </si>
  <si>
    <t>21:0421:000172:0003:0002:00</t>
  </si>
  <si>
    <t>2015-PTA-177(HMC)</t>
  </si>
  <si>
    <t>21:1144:000125</t>
  </si>
  <si>
    <t>21:0421:000173</t>
  </si>
  <si>
    <t>21:0421:000173:0003:0002:00</t>
  </si>
  <si>
    <t>2015-PTA-179(HMC)</t>
  </si>
  <si>
    <t>21:1144:000126</t>
  </si>
  <si>
    <t>21:0421:000174</t>
  </si>
  <si>
    <t>21:0421:000174:0003:0002:00</t>
  </si>
  <si>
    <t>2015-PTA-180(HMC)</t>
  </si>
  <si>
    <t>21:1144:000127</t>
  </si>
  <si>
    <t>21:0421:000175</t>
  </si>
  <si>
    <t>21:0421:000175:0003:0002:00</t>
  </si>
  <si>
    <t>2015-PTA-181(HMC)</t>
  </si>
  <si>
    <t>21:1144:000128</t>
  </si>
  <si>
    <t>21:0421:000176</t>
  </si>
  <si>
    <t>21:0421:000176:0003:0002:00</t>
  </si>
  <si>
    <t>2015-PTA-182(HMC)</t>
  </si>
  <si>
    <t>21:1144:000129</t>
  </si>
  <si>
    <t>21:0421:000177</t>
  </si>
  <si>
    <t>21:0421:000177:0003:0002:00</t>
  </si>
  <si>
    <t>2015-PTA-183(HMC)</t>
  </si>
  <si>
    <t>21:1144:000130</t>
  </si>
  <si>
    <t>21:0421:000178</t>
  </si>
  <si>
    <t>21:0421:000178:0003:0002:00</t>
  </si>
  <si>
    <t>2015-PTA-184(HMC)</t>
  </si>
  <si>
    <t>21:1144:000131</t>
  </si>
  <si>
    <t>21:0421:000179</t>
  </si>
  <si>
    <t>21:0421:000179:0003:0002:00</t>
  </si>
  <si>
    <t>2015-PTA-185(HMC)</t>
  </si>
  <si>
    <t>21:1144:000132</t>
  </si>
  <si>
    <t>21:0421:000180</t>
  </si>
  <si>
    <t>21:0421:000180:0003:0002:00</t>
  </si>
  <si>
    <t>2015-PTA-186(HMC)</t>
  </si>
  <si>
    <t>21:1144:000133</t>
  </si>
  <si>
    <t>21:0421:000181</t>
  </si>
  <si>
    <t>21:0421:000181:0003:0002:00</t>
  </si>
  <si>
    <t>2015-PTA-189(HMC)</t>
  </si>
  <si>
    <t>21:1144:000134</t>
  </si>
  <si>
    <t>21:0421:000182</t>
  </si>
  <si>
    <t>21:0421:000182:0003:0002:00</t>
  </si>
  <si>
    <t>2015-PTA-190(HMC)</t>
  </si>
  <si>
    <t>21:1144:000135</t>
  </si>
  <si>
    <t>21:0421:000183</t>
  </si>
  <si>
    <t>21:0421:000183:0003:0002:00</t>
  </si>
  <si>
    <t>2015-PTA-191(HMC)</t>
  </si>
  <si>
    <t>21:1144:000136</t>
  </si>
  <si>
    <t>21:0421:000184</t>
  </si>
  <si>
    <t>21:0421:000184:0003:0002:00</t>
  </si>
  <si>
    <t>2015-PTA-192(HMC)</t>
  </si>
  <si>
    <t>21:1144:000137</t>
  </si>
  <si>
    <t>21:0421:000185</t>
  </si>
  <si>
    <t>21:0421:000185:0003:0002:00</t>
  </si>
  <si>
    <t>2015-PTA-193(HMC)</t>
  </si>
  <si>
    <t>21:1144:000138</t>
  </si>
  <si>
    <t>21:0421:000186</t>
  </si>
  <si>
    <t>21:0421:000186:0003:0002:00</t>
  </si>
  <si>
    <t>15-PTA-200</t>
  </si>
  <si>
    <t>21:1144:000139</t>
  </si>
  <si>
    <t>2015-PTA-204(HMC)</t>
  </si>
  <si>
    <t>21:1144:000140</t>
  </si>
  <si>
    <t>21:0421:000187</t>
  </si>
  <si>
    <t>21:0421:000187:0003:0002:00</t>
  </si>
  <si>
    <t>2015-PTA-205(HMC)</t>
  </si>
  <si>
    <t>21:1144:000141</t>
  </si>
  <si>
    <t>21:0421:000188</t>
  </si>
  <si>
    <t>21:0421:000188:0003:0002:00</t>
  </si>
  <si>
    <t>2015-PTA-206(HMC)</t>
  </si>
  <si>
    <t>21:1144:000142</t>
  </si>
  <si>
    <t>21:0421:000189</t>
  </si>
  <si>
    <t>21:0421:000189:0003:0002:00</t>
  </si>
  <si>
    <t>2015-PTA-207(HMC)</t>
  </si>
  <si>
    <t>21:1144:000143</t>
  </si>
  <si>
    <t>21:0421:000190</t>
  </si>
  <si>
    <t>21:0421:000190:0003:0002:00</t>
  </si>
  <si>
    <t>15-PTA-208</t>
  </si>
  <si>
    <t>21:1144:000144</t>
  </si>
  <si>
    <t>15-PTA-209</t>
  </si>
  <si>
    <t>21:1144:000145</t>
  </si>
  <si>
    <t>15-PTA-210</t>
  </si>
  <si>
    <t>21:1144:000146</t>
  </si>
  <si>
    <t>15-PTA-211</t>
  </si>
  <si>
    <t>21:1144:000147</t>
  </si>
  <si>
    <t>15-PTA-212</t>
  </si>
  <si>
    <t>21:1144:000148</t>
  </si>
  <si>
    <t>15-PTA-213</t>
  </si>
  <si>
    <t>21:1144:000149</t>
  </si>
  <si>
    <t>16-PTA-001</t>
  </si>
  <si>
    <t>21:1149:000001</t>
  </si>
  <si>
    <t>16-PTA-002(HMC)</t>
  </si>
  <si>
    <t>21:1149:000002</t>
  </si>
  <si>
    <t>21:0421:000191</t>
  </si>
  <si>
    <t>21:0421:000191:0003:0002:00</t>
  </si>
  <si>
    <t>16-PTA-003(HMC)</t>
  </si>
  <si>
    <t>21:1149:000003</t>
  </si>
  <si>
    <t>21:0421:000192</t>
  </si>
  <si>
    <t>21:0421:000192:0003:0002:00</t>
  </si>
  <si>
    <t>16-PTA-004(HMC)</t>
  </si>
  <si>
    <t>21:1149:000004</t>
  </si>
  <si>
    <t>21:0421:000192:0004:0002:00</t>
  </si>
  <si>
    <t>16-PTA-005(HMC)</t>
  </si>
  <si>
    <t>21:1149:000005</t>
  </si>
  <si>
    <t>21:0421:000193</t>
  </si>
  <si>
    <t>21:0421:000193:0003:0002:00</t>
  </si>
  <si>
    <t>16-PTA-009(HMC)</t>
  </si>
  <si>
    <t>21:1149:000006</t>
  </si>
  <si>
    <t>21:0421:000194</t>
  </si>
  <si>
    <t>21:0421:000194:0003:0002:00</t>
  </si>
  <si>
    <t>16-PTA-010(HMC)</t>
  </si>
  <si>
    <t>21:1149:000007</t>
  </si>
  <si>
    <t>21:0421:000195</t>
  </si>
  <si>
    <t>21:0421:000195:0003:0002:00</t>
  </si>
  <si>
    <t>16-PTA-011(HMC)</t>
  </si>
  <si>
    <t>21:1149:000008</t>
  </si>
  <si>
    <t>21:0421:000196</t>
  </si>
  <si>
    <t>21:0421:000196:0003:0002:00</t>
  </si>
  <si>
    <t>16-PTA-012(HMC)</t>
  </si>
  <si>
    <t>21:1149:000009</t>
  </si>
  <si>
    <t>21:0421:000197</t>
  </si>
  <si>
    <t>21:0421:000197:0003:0002:00</t>
  </si>
  <si>
    <t>16-PTA-013(HMC)</t>
  </si>
  <si>
    <t>21:1149:000010</t>
  </si>
  <si>
    <t>21:0421:000198</t>
  </si>
  <si>
    <t>21:0421:000198:0003:0002:00</t>
  </si>
  <si>
    <t>16-PTA-014(HMC)</t>
  </si>
  <si>
    <t>21:1149:000011</t>
  </si>
  <si>
    <t>21:0421:000199</t>
  </si>
  <si>
    <t>21:0421:000199:0003:0002:00</t>
  </si>
  <si>
    <t>16-PTA-015(HMC)</t>
  </si>
  <si>
    <t>21:1149:000012</t>
  </si>
  <si>
    <t>21:0421:000200</t>
  </si>
  <si>
    <t>21:0421:000200:0003:0002:00</t>
  </si>
  <si>
    <t>16-PTA-016(HMC)</t>
  </si>
  <si>
    <t>21:1149:000013</t>
  </si>
  <si>
    <t>21:0421:000201</t>
  </si>
  <si>
    <t>21:0421:000201:0003:0002:00</t>
  </si>
  <si>
    <t>16-PTA-017(HMC)</t>
  </si>
  <si>
    <t>21:1149:000014</t>
  </si>
  <si>
    <t>21:0421:000202</t>
  </si>
  <si>
    <t>21:0421:000202:0003:0002:00</t>
  </si>
  <si>
    <t>16-PTA-018(HMC)</t>
  </si>
  <si>
    <t>21:1149:000015</t>
  </si>
  <si>
    <t>21:0421:000203</t>
  </si>
  <si>
    <t>21:0421:000203:0003:0002:00</t>
  </si>
  <si>
    <t>16-PTA-019(HMC)</t>
  </si>
  <si>
    <t>21:1149:000016</t>
  </si>
  <si>
    <t>21:0421:000204</t>
  </si>
  <si>
    <t>21:0421:000204:0003:0002:00</t>
  </si>
  <si>
    <t>16-PTA-020(HMC)</t>
  </si>
  <si>
    <t>21:1149:000017</t>
  </si>
  <si>
    <t>21:0421:000205</t>
  </si>
  <si>
    <t>21:0421:000205:0003:0002:00</t>
  </si>
  <si>
    <t>16-PTA-021(HMC)</t>
  </si>
  <si>
    <t>21:1149:000018</t>
  </si>
  <si>
    <t>21:0421:000206</t>
  </si>
  <si>
    <t>21:0421:000206:0003:0002:00</t>
  </si>
  <si>
    <t>16-PTA-022(HMC)</t>
  </si>
  <si>
    <t>21:1149:000019</t>
  </si>
  <si>
    <t>21:0421:000207</t>
  </si>
  <si>
    <t>21:0421:000207:0003:0002:00</t>
  </si>
  <si>
    <t>16-PTA-023(HMC)</t>
  </si>
  <si>
    <t>21:1149:000020</t>
  </si>
  <si>
    <t>21:0421:000208</t>
  </si>
  <si>
    <t>21:0421:000208:0003:0002:00</t>
  </si>
  <si>
    <t>16-PTA-024(HMC)</t>
  </si>
  <si>
    <t>21:1149:000021</t>
  </si>
  <si>
    <t>21:0421:000209</t>
  </si>
  <si>
    <t>21:0421:000209:0003:0002:00</t>
  </si>
  <si>
    <t>16-PTA-026(HMC)</t>
  </si>
  <si>
    <t>21:1149:000022</t>
  </si>
  <si>
    <t>21:0421:000210</t>
  </si>
  <si>
    <t>21:0421:000210:0003:0002:00</t>
  </si>
  <si>
    <t>16-PTA-027(HMC)</t>
  </si>
  <si>
    <t>21:1149:000023</t>
  </si>
  <si>
    <t>21:0421:000211</t>
  </si>
  <si>
    <t>21:0421:000211:0003:0002:00</t>
  </si>
  <si>
    <t>16-PTA-028(HMC)</t>
  </si>
  <si>
    <t>21:1149:000024</t>
  </si>
  <si>
    <t>21:0421:000212</t>
  </si>
  <si>
    <t>21:0421:000212:0003:0002:00</t>
  </si>
  <si>
    <t>16-PTA-029(HMC)</t>
  </si>
  <si>
    <t>21:1149:000025</t>
  </si>
  <si>
    <t>21:0421:000213</t>
  </si>
  <si>
    <t>21:0421:000213:0003:0002:00</t>
  </si>
  <si>
    <t>16-PTA-030(HMC)</t>
  </si>
  <si>
    <t>21:1149:000026</t>
  </si>
  <si>
    <t>21:0421:000214</t>
  </si>
  <si>
    <t>21:0421:000214:0003:0002:00</t>
  </si>
  <si>
    <t>16-PTA-031(HMC)</t>
  </si>
  <si>
    <t>21:1149:000027</t>
  </si>
  <si>
    <t>21:0421:000215</t>
  </si>
  <si>
    <t>21:0421:000215:0003:0002:00</t>
  </si>
  <si>
    <t>16-PTA-032(HMC)</t>
  </si>
  <si>
    <t>21:1149:000028</t>
  </si>
  <si>
    <t>21:0421:000216</t>
  </si>
  <si>
    <t>21:0421:000216:0003:0002:00</t>
  </si>
  <si>
    <t>16-PTA-033(HMC)</t>
  </si>
  <si>
    <t>21:1149:000029</t>
  </si>
  <si>
    <t>21:0421:000217</t>
  </si>
  <si>
    <t>21:0421:000217:0003:0002:00</t>
  </si>
  <si>
    <t>16-PTA-034(HMC)</t>
  </si>
  <si>
    <t>21:1149:000030</t>
  </si>
  <si>
    <t>21:0421:000218</t>
  </si>
  <si>
    <t>21:0421:000218:0003:0002:00</t>
  </si>
  <si>
    <t>16-PTA-035(HMC)</t>
  </si>
  <si>
    <t>21:1149:000031</t>
  </si>
  <si>
    <t>21:0421:000219</t>
  </si>
  <si>
    <t>21:0421:000219:0003:0002:00</t>
  </si>
  <si>
    <t>16-PTA-036(HMC)</t>
  </si>
  <si>
    <t>21:1149:000032</t>
  </si>
  <si>
    <t>21:0421:000220</t>
  </si>
  <si>
    <t>21:0421:000220:0003:0002:00</t>
  </si>
  <si>
    <t>16-PTA-037(HMC)</t>
  </si>
  <si>
    <t>21:1149:000033</t>
  </si>
  <si>
    <t>21:0421:000221</t>
  </si>
  <si>
    <t>21:0421:000221:0003:0002:00</t>
  </si>
  <si>
    <t>16-PTA-038(HMC)</t>
  </si>
  <si>
    <t>21:1149:000034</t>
  </si>
  <si>
    <t>21:0421:000222</t>
  </si>
  <si>
    <t>21:0421:000222:0003:0002:00</t>
  </si>
  <si>
    <t>16-PTA-039(HMC)</t>
  </si>
  <si>
    <t>21:1149:000035</t>
  </si>
  <si>
    <t>21:0421:000223</t>
  </si>
  <si>
    <t>21:0421:000223:0003:0002:00</t>
  </si>
  <si>
    <t>16-PTA-040(HMC)</t>
  </si>
  <si>
    <t>21:1149:000036</t>
  </si>
  <si>
    <t>21:0421:000224</t>
  </si>
  <si>
    <t>21:0421:000224:0003:0002:00</t>
  </si>
  <si>
    <t>16-PTA-041(HMC)</t>
  </si>
  <si>
    <t>21:1149:000037</t>
  </si>
  <si>
    <t>21:0421:000225</t>
  </si>
  <si>
    <t>21:0421:000225:0003:0002:00</t>
  </si>
  <si>
    <t>16-PTA-042(HMC)</t>
  </si>
  <si>
    <t>21:1149:000038</t>
  </si>
  <si>
    <t>21:0421:000226</t>
  </si>
  <si>
    <t>21:0421:000226:0003:0002:00</t>
  </si>
  <si>
    <t>16-PTA-043(HMC)</t>
  </si>
  <si>
    <t>21:1149:000039</t>
  </si>
  <si>
    <t>21:0421:000227</t>
  </si>
  <si>
    <t>21:0421:000227:0003:0002:00</t>
  </si>
  <si>
    <t>16-PTA-045(HMC)</t>
  </si>
  <si>
    <t>21:1149:000040</t>
  </si>
  <si>
    <t>21:0421:000228</t>
  </si>
  <si>
    <t>21:0421:000228:0003:0002:00</t>
  </si>
  <si>
    <t>16-PTA-046(HMC)</t>
  </si>
  <si>
    <t>21:1149:000041</t>
  </si>
  <si>
    <t>21:0421:000228:0004:0002:00</t>
  </si>
  <si>
    <t>16-PTA-047(HMC)</t>
  </si>
  <si>
    <t>21:1149:000042</t>
  </si>
  <si>
    <t>21:0421:000229</t>
  </si>
  <si>
    <t>21:0421:000229:0003:0002:00</t>
  </si>
  <si>
    <t>16-PTA-048(HMC)</t>
  </si>
  <si>
    <t>21:1149:000043</t>
  </si>
  <si>
    <t>21:0421:000230</t>
  </si>
  <si>
    <t>21:0421:000230:0003:0002:00</t>
  </si>
  <si>
    <t>16-PTA-057(HMC)</t>
  </si>
  <si>
    <t>21:1149:000044</t>
  </si>
  <si>
    <t>21:0421:000232</t>
  </si>
  <si>
    <t>21:0421:000232:0003:0002:00</t>
  </si>
  <si>
    <t>16-PTA-080(HMC)</t>
  </si>
  <si>
    <t>21:1149:000045</t>
  </si>
  <si>
    <t>21:0421:000238</t>
  </si>
  <si>
    <t>21:0421:000238:0003:0002:00</t>
  </si>
  <si>
    <t>16-PTA-081(HMC)</t>
  </si>
  <si>
    <t>21:1149:000046</t>
  </si>
  <si>
    <t>21:0421:000239</t>
  </si>
  <si>
    <t>21:0421:000239:0003:0002:00</t>
  </si>
  <si>
    <t>16-PTA-082(HMC)</t>
  </si>
  <si>
    <t>21:1149:000047</t>
  </si>
  <si>
    <t>21:0421:000240</t>
  </si>
  <si>
    <t>21:0421:000240:0003:0002:00</t>
  </si>
  <si>
    <t>16-PTA-083(HMC)</t>
  </si>
  <si>
    <t>21:1149:000048</t>
  </si>
  <si>
    <t>21:0421:000241</t>
  </si>
  <si>
    <t>21:0421:000241:0003:0002:00</t>
  </si>
  <si>
    <t>16-PTA-084(HMC)</t>
  </si>
  <si>
    <t>21:1149:000049</t>
  </si>
  <si>
    <t>21:0421:000242</t>
  </si>
  <si>
    <t>21:0421:000242:0003:0002:00</t>
  </si>
  <si>
    <t>16-PTA-085(HMC)</t>
  </si>
  <si>
    <t>21:1149:000050</t>
  </si>
  <si>
    <t>21:0421:000243</t>
  </si>
  <si>
    <t>21:0421:000243:0003:0002:00</t>
  </si>
  <si>
    <t>16-PTA-086(HMC)</t>
  </si>
  <si>
    <t>21:1149:000051</t>
  </si>
  <si>
    <t>21:0421:000244</t>
  </si>
  <si>
    <t>21:0421:000244:0003:0002:00</t>
  </si>
  <si>
    <t>16-PTA-087(HMC)</t>
  </si>
  <si>
    <t>21:1149:000052</t>
  </si>
  <si>
    <t>21:0421:000245</t>
  </si>
  <si>
    <t>21:0421:000245:0003:0002:00</t>
  </si>
  <si>
    <t>16-PTA-088(HMC)</t>
  </si>
  <si>
    <t>21:1149:000053</t>
  </si>
  <si>
    <t>21:0421:000246</t>
  </si>
  <si>
    <t>21:0421:000246:0003:0002:00</t>
  </si>
  <si>
    <t>16-PTA-090(HMC)</t>
  </si>
  <si>
    <t>21:1149:000054</t>
  </si>
  <si>
    <t>21:0421:000247</t>
  </si>
  <si>
    <t>21:0421:000247:0003:0002:00</t>
  </si>
  <si>
    <t>16-PTA-091(HMC)</t>
  </si>
  <si>
    <t>21:1149:000055</t>
  </si>
  <si>
    <t>21:0421:000248</t>
  </si>
  <si>
    <t>21:0421:000248:0003:0002:00</t>
  </si>
  <si>
    <t>16-PTA-093(HMC)</t>
  </si>
  <si>
    <t>21:1149:000056</t>
  </si>
  <si>
    <t>21:0421:000249</t>
  </si>
  <si>
    <t>21:0421:000249:0003:0002:00</t>
  </si>
  <si>
    <t>16-PTA-094(HMC)</t>
  </si>
  <si>
    <t>21:1149:000057</t>
  </si>
  <si>
    <t>21:0421:000250</t>
  </si>
  <si>
    <t>21:0421:000250:0003:0002:00</t>
  </si>
  <si>
    <t>16-PTA-095(HMC)</t>
  </si>
  <si>
    <t>21:1149:000058</t>
  </si>
  <si>
    <t>21:0421:000251</t>
  </si>
  <si>
    <t>21:0421:000251:0003:0002:00</t>
  </si>
  <si>
    <t>16-PTA-096(HMC)</t>
  </si>
  <si>
    <t>21:1149:000059</t>
  </si>
  <si>
    <t>21:0421:000252</t>
  </si>
  <si>
    <t>21:0421:000252:0003:0002:00</t>
  </si>
  <si>
    <t>16-PTA-097(HMC)</t>
  </si>
  <si>
    <t>21:1149:000060</t>
  </si>
  <si>
    <t>21:0421:000253</t>
  </si>
  <si>
    <t>21:0421:000253:0003:0002:00</t>
  </si>
  <si>
    <t>16-PTA-098(HMC)</t>
  </si>
  <si>
    <t>21:1149:000061</t>
  </si>
  <si>
    <t>21:0421:000254</t>
  </si>
  <si>
    <t>21:0421:000254:0003:0002:00</t>
  </si>
  <si>
    <t>16-PTA-099(HMC)</t>
  </si>
  <si>
    <t>21:1149:000062</t>
  </si>
  <si>
    <t>21:0421:000255</t>
  </si>
  <si>
    <t>21:0421:000255:0003:0002:00</t>
  </si>
  <si>
    <t>16-PTA-100</t>
  </si>
  <si>
    <t>21:1149:000063</t>
  </si>
  <si>
    <t>16-PTA-101(HMC)</t>
  </si>
  <si>
    <t>21:1149:000064</t>
  </si>
  <si>
    <t>21:0421:000256</t>
  </si>
  <si>
    <t>21:0421:000256:0003:0002:00</t>
  </si>
  <si>
    <t>16-PTA-102(HMC)</t>
  </si>
  <si>
    <t>21:1149:000065</t>
  </si>
  <si>
    <t>21:0421:000256:0004:0002:00</t>
  </si>
  <si>
    <t>16-PTA-104(HMC)</t>
  </si>
  <si>
    <t>21:1149:000066</t>
  </si>
  <si>
    <t>21:0421:000257</t>
  </si>
  <si>
    <t>21:0421:000257:0003:0002:00</t>
  </si>
  <si>
    <t>16-PTA-105(HMC)</t>
  </si>
  <si>
    <t>21:1149:000067</t>
  </si>
  <si>
    <t>21:0421:000258</t>
  </si>
  <si>
    <t>21:0421:000258:0003:0002:00</t>
  </si>
  <si>
    <t>16-PTA-107(HMC)</t>
  </si>
  <si>
    <t>21:1149:000068</t>
  </si>
  <si>
    <t>21:0421:000259</t>
  </si>
  <si>
    <t>21:0421:000259:0003:0002:00</t>
  </si>
  <si>
    <t>16-PTA-108(HMC)</t>
  </si>
  <si>
    <t>21:1149:000069</t>
  </si>
  <si>
    <t>21:0421:000260</t>
  </si>
  <si>
    <t>21:0421:000260:0003:0002:00</t>
  </si>
  <si>
    <t>16-PTA-109(HMC)</t>
  </si>
  <si>
    <t>21:1149:000070</t>
  </si>
  <si>
    <t>21:0421:000261</t>
  </si>
  <si>
    <t>21:0421:000261:0003:0002:00</t>
  </si>
  <si>
    <t>16-PTA-110(HMC)</t>
  </si>
  <si>
    <t>21:1149:000071</t>
  </si>
  <si>
    <t>21:0421:000262</t>
  </si>
  <si>
    <t>21:0421:000262:0003:0002:00</t>
  </si>
  <si>
    <t>16-PTA-111</t>
  </si>
  <si>
    <t>21:1149:000072</t>
  </si>
  <si>
    <t>16-PTA-112(HMC)</t>
  </si>
  <si>
    <t>21:1149:000073</t>
  </si>
  <si>
    <t>21:0421:000263</t>
  </si>
  <si>
    <t>21:0421:000263:0003:0002:00</t>
  </si>
  <si>
    <t>16-PTA-113(HMC)</t>
  </si>
  <si>
    <t>21:1149:000074</t>
  </si>
  <si>
    <t>21:0421:000264</t>
  </si>
  <si>
    <t>21:0421:000264:0003:0002:00</t>
  </si>
  <si>
    <t>16-PTA-114(HMC)</t>
  </si>
  <si>
    <t>21:1149:000075</t>
  </si>
  <si>
    <t>21:0421:000265</t>
  </si>
  <si>
    <t>21:0421:000265:0003:0002:00</t>
  </si>
  <si>
    <t>16-PTA-115(HMC)</t>
  </si>
  <si>
    <t>21:1149:000076</t>
  </si>
  <si>
    <t>21:0421:000266</t>
  </si>
  <si>
    <t>21:0421:000266:0003:0002:00</t>
  </si>
  <si>
    <t>16-PTA-116(HMC)</t>
  </si>
  <si>
    <t>21:1149:000077</t>
  </si>
  <si>
    <t>21:0421:000267</t>
  </si>
  <si>
    <t>21:0421:000267:0003:0002:00</t>
  </si>
  <si>
    <t>16-PTA-117(HMC)</t>
  </si>
  <si>
    <t>21:1149:000078</t>
  </si>
  <si>
    <t>21:0421:000268</t>
  </si>
  <si>
    <t>21:0421:000268:0003:0002:00</t>
  </si>
  <si>
    <t>16-PTA-120(HMC)</t>
  </si>
  <si>
    <t>21:1149:000079</t>
  </si>
  <si>
    <t>21:0421:000269</t>
  </si>
  <si>
    <t>21:0421:000269:0003:0002:00</t>
  </si>
  <si>
    <t>16-PTA-121(HMC)</t>
  </si>
  <si>
    <t>21:1149:000080</t>
  </si>
  <si>
    <t>21:0421:000270</t>
  </si>
  <si>
    <t>21:0421:000270:0003:0002:00</t>
  </si>
  <si>
    <t>16-PTA-122(HMC)</t>
  </si>
  <si>
    <t>21:1149:000081</t>
  </si>
  <si>
    <t>21:0421:000271</t>
  </si>
  <si>
    <t>21:0421:000271:0003:0002:00</t>
  </si>
  <si>
    <t>16-PTA-123(HMC)</t>
  </si>
  <si>
    <t>21:1149:000082</t>
  </si>
  <si>
    <t>21:0421:000272</t>
  </si>
  <si>
    <t>21:0421:000272:0003:0002:00</t>
  </si>
  <si>
    <t>16-PTA-125(HMC)</t>
  </si>
  <si>
    <t>21:1149:000083</t>
  </si>
  <si>
    <t>21:0421:000273</t>
  </si>
  <si>
    <t>21:0421:000273:0003:0002:00</t>
  </si>
  <si>
    <t>16-PTA-126(HMC)</t>
  </si>
  <si>
    <t>21:1149:000084</t>
  </si>
  <si>
    <t>21:0421:000274</t>
  </si>
  <si>
    <t>21:0421:000274:0003:0002:00</t>
  </si>
  <si>
    <t>16-PTA-129(HMC)</t>
  </si>
  <si>
    <t>21:1149:000085</t>
  </si>
  <si>
    <t>21:0421:000275</t>
  </si>
  <si>
    <t>21:0421:000275:0003:0002:00</t>
  </si>
  <si>
    <t>16-PTA-137(HMC)</t>
  </si>
  <si>
    <t>21:1149:000086</t>
  </si>
  <si>
    <t>21:0421:000276</t>
  </si>
  <si>
    <t>21:0421:000276:0003:0002:00</t>
  </si>
  <si>
    <t>16-PTA-142(HMC)</t>
  </si>
  <si>
    <t>21:1149:000087</t>
  </si>
  <si>
    <t>21:0421:000277</t>
  </si>
  <si>
    <t>21:0421:000277:0003:0002:00</t>
  </si>
  <si>
    <t>16-PTA-155(HMC)</t>
  </si>
  <si>
    <t>21:1149:000088</t>
  </si>
  <si>
    <t>21:0421:000278</t>
  </si>
  <si>
    <t>21:0421:000278:0003:0002:00</t>
  </si>
  <si>
    <t>16-PTA-157(HMC)</t>
  </si>
  <si>
    <t>21:1149:000089</t>
  </si>
  <si>
    <t>21:0421:000279</t>
  </si>
  <si>
    <t>21:0421:000279:0003:0002:00</t>
  </si>
  <si>
    <t>16-PTA-172</t>
  </si>
  <si>
    <t>21:1149:000090</t>
  </si>
  <si>
    <t>16-PTA-173</t>
  </si>
  <si>
    <t>21:1149:000091</t>
  </si>
  <si>
    <t>16-PTA-174</t>
  </si>
  <si>
    <t>21:1149:000092</t>
  </si>
  <si>
    <t>10MOB-I003A01-HMC</t>
  </si>
  <si>
    <t>21:1189:000001</t>
  </si>
  <si>
    <t>21:0387:000003</t>
  </si>
  <si>
    <t>21:0387:000003:0004:0001:00</t>
  </si>
  <si>
    <t>10MOB-I007A01-HMC</t>
  </si>
  <si>
    <t>21:1189:000002</t>
  </si>
  <si>
    <t>21:0387:000007</t>
  </si>
  <si>
    <t>21:0387:000007:0004:0001:01</t>
  </si>
  <si>
    <t>10MOB-I007B01-HMC</t>
  </si>
  <si>
    <t>21:1189:000003</t>
  </si>
  <si>
    <t>21:0387:000007:0004:0002:02</t>
  </si>
  <si>
    <t>10MOB-I008A01-HMC</t>
  </si>
  <si>
    <t>21:1189:000004</t>
  </si>
  <si>
    <t>21:0387:000008</t>
  </si>
  <si>
    <t>21:0387:000008:0004:0001:01</t>
  </si>
  <si>
    <t>10MOB-I008B01-HMC</t>
  </si>
  <si>
    <t>21:1189:000005</t>
  </si>
  <si>
    <t>21:0387:000008:0004:0002:02</t>
  </si>
  <si>
    <t>10MOB-I010A01-HMC</t>
  </si>
  <si>
    <t>21:1189:000006</t>
  </si>
  <si>
    <t>21:0387:000010</t>
  </si>
  <si>
    <t>21:0387:000010:0007:0001:00</t>
  </si>
  <si>
    <t>10MOB-I014A01-HMC</t>
  </si>
  <si>
    <t>21:1189:000007</t>
  </si>
  <si>
    <t>21:0387:000014</t>
  </si>
  <si>
    <t>21:0387:000014:0004:0001:00</t>
  </si>
  <si>
    <t>10MOB-I015A01-HMC</t>
  </si>
  <si>
    <t>21:1189:000008</t>
  </si>
  <si>
    <t>21:0387:000015</t>
  </si>
  <si>
    <t>21:0387:000015:0004:0001:00</t>
  </si>
  <si>
    <t>10MOB-I018A01-HMC</t>
  </si>
  <si>
    <t>21:1189:000009</t>
  </si>
  <si>
    <t>21:0387:000018</t>
  </si>
  <si>
    <t>21:0387:000018:0004:0001:00</t>
  </si>
  <si>
    <t>10MOB-I021A01-HMC</t>
  </si>
  <si>
    <t>21:1189:000010</t>
  </si>
  <si>
    <t>21:0387:000021</t>
  </si>
  <si>
    <t>21:0387:000021:0004:0001:00</t>
  </si>
  <si>
    <t>10MOB-I022A01-HMC</t>
  </si>
  <si>
    <t>21:1189:000011</t>
  </si>
  <si>
    <t>21:0387:000022</t>
  </si>
  <si>
    <t>21:0387:000022:0004:0001:00</t>
  </si>
  <si>
    <t>10MOB-I023A01-HMC</t>
  </si>
  <si>
    <t>21:1189:000012</t>
  </si>
  <si>
    <t>21:0387:000023</t>
  </si>
  <si>
    <t>21:0387:000023:0004:0001:00</t>
  </si>
  <si>
    <t>10MOB-I026A01-HMC</t>
  </si>
  <si>
    <t>21:1189:000013</t>
  </si>
  <si>
    <t>21:0387:000026</t>
  </si>
  <si>
    <t>21:0387:000026:0004:0001:00</t>
  </si>
  <si>
    <t>10MOB-I027A01-HMC</t>
  </si>
  <si>
    <t>21:1189:000014</t>
  </si>
  <si>
    <t>21:0387:000027</t>
  </si>
  <si>
    <t>21:0387:000027:0004:0001:00</t>
  </si>
  <si>
    <t>10MOB-I029A01-HMC</t>
  </si>
  <si>
    <t>21:1189:000015</t>
  </si>
  <si>
    <t>21:0387:000029</t>
  </si>
  <si>
    <t>21:0387:000029:0004:0001:00</t>
  </si>
  <si>
    <t>10MOB-I030A01-HMC</t>
  </si>
  <si>
    <t>21:1189:000016</t>
  </si>
  <si>
    <t>21:0387:000030</t>
  </si>
  <si>
    <t>21:0387:000030:0004:0001:00</t>
  </si>
  <si>
    <t>10MOB-I031A01-HMC</t>
  </si>
  <si>
    <t>21:1189:000017</t>
  </si>
  <si>
    <t>21:0387:000031</t>
  </si>
  <si>
    <t>21:0387:000031:0004:0001:00</t>
  </si>
  <si>
    <t>10MOB-I032A01-HMC</t>
  </si>
  <si>
    <t>21:1189:000018</t>
  </si>
  <si>
    <t>21:0387:000032</t>
  </si>
  <si>
    <t>21:0387:000032:0004:0001:00</t>
  </si>
  <si>
    <t>10MOB-I034A01-HMC</t>
  </si>
  <si>
    <t>21:1189:000019</t>
  </si>
  <si>
    <t>21:0387:000034</t>
  </si>
  <si>
    <t>21:0387:000034:0004:0001:00</t>
  </si>
  <si>
    <t>10MOB-I036A01-HMC</t>
  </si>
  <si>
    <t>21:1189:000020</t>
  </si>
  <si>
    <t>21:0387:000036</t>
  </si>
  <si>
    <t>21:0387:000036:0004:0001:00</t>
  </si>
  <si>
    <t>10MOB-I037A01-HMC</t>
  </si>
  <si>
    <t>21:1189:000021</t>
  </si>
  <si>
    <t>21:0387:000037</t>
  </si>
  <si>
    <t>21:0387:000037:0004:0001:00</t>
  </si>
  <si>
    <t>10MOB-I038A01-HMC</t>
  </si>
  <si>
    <t>21:1189:000022</t>
  </si>
  <si>
    <t>21:0387:000038</t>
  </si>
  <si>
    <t>21:0387:000038:0004:0001:00</t>
  </si>
  <si>
    <t>10MOB-I039A01-HMC</t>
  </si>
  <si>
    <t>21:1189:000023</t>
  </si>
  <si>
    <t>21:0387:000039</t>
  </si>
  <si>
    <t>21:0387:000039:0004:0001:00</t>
  </si>
  <si>
    <t>10MOB-I039A02-HMC</t>
  </si>
  <si>
    <t>21:1189:000024</t>
  </si>
  <si>
    <t>21:0387:000039:0005:0001:00</t>
  </si>
  <si>
    <t>10MOB-I040A01-HMC</t>
  </si>
  <si>
    <t>21:1189:000025</t>
  </si>
  <si>
    <t>21:0387:000040</t>
  </si>
  <si>
    <t>21:0387:000040:0004:0001:00</t>
  </si>
  <si>
    <t>10MOB-I041A01-HMC</t>
  </si>
  <si>
    <t>21:1189:000026</t>
  </si>
  <si>
    <t>21:0387:000041</t>
  </si>
  <si>
    <t>21:0387:000041:0004:0001:00</t>
  </si>
  <si>
    <t>10MOB-I043A01-HMC</t>
  </si>
  <si>
    <t>21:1189:000027</t>
  </si>
  <si>
    <t>21:0387:000043</t>
  </si>
  <si>
    <t>21:0387:000043:0004:0001:01</t>
  </si>
  <si>
    <t>10MOB-I043B01-HMC</t>
  </si>
  <si>
    <t>21:1189:000028</t>
  </si>
  <si>
    <t>21:0387:000043:0004:0002:02</t>
  </si>
  <si>
    <t>10MOB-I045A01-HMC</t>
  </si>
  <si>
    <t>21:1189:000029</t>
  </si>
  <si>
    <t>21:0387:000045</t>
  </si>
  <si>
    <t>21:0387:000045:0004:0001:00</t>
  </si>
  <si>
    <t>10MOB-I046A01-HMC</t>
  </si>
  <si>
    <t>21:1189:000030</t>
  </si>
  <si>
    <t>21:0387:000046</t>
  </si>
  <si>
    <t>21:0387:000046:0004:0001:00</t>
  </si>
  <si>
    <t>10MOB-I047A01-HMC</t>
  </si>
  <si>
    <t>21:1189:000031</t>
  </si>
  <si>
    <t>21:0387:000047</t>
  </si>
  <si>
    <t>21:0387:000047:0004:0001:00</t>
  </si>
  <si>
    <t>10MOB-I048A01-HMC</t>
  </si>
  <si>
    <t>21:1189:000032</t>
  </si>
  <si>
    <t>21:0387:000048</t>
  </si>
  <si>
    <t>21:0387:000048:0004:0001:00</t>
  </si>
  <si>
    <t>10MOB-I049A01-HMC</t>
  </si>
  <si>
    <t>21:1189:000033</t>
  </si>
  <si>
    <t>21:0387:000049</t>
  </si>
  <si>
    <t>21:0387:000049:0004:0001:00</t>
  </si>
  <si>
    <t>10MOB-I050A01-HMC</t>
  </si>
  <si>
    <t>21:1189:000034</t>
  </si>
  <si>
    <t>21:0387:000050</t>
  </si>
  <si>
    <t>21:0387:000050:0004:0001:00</t>
  </si>
  <si>
    <t>10MOB-I064A01-HMC</t>
  </si>
  <si>
    <t>21:1189:000035</t>
  </si>
  <si>
    <t>21:0387:000064</t>
  </si>
  <si>
    <t>21:0387:000064:0004:0001:00</t>
  </si>
  <si>
    <t>10MOB-I065A01-HMC</t>
  </si>
  <si>
    <t>21:1189:000036</t>
  </si>
  <si>
    <t>21:0387:000065</t>
  </si>
  <si>
    <t>21:0387:000065:0004:0001:00</t>
  </si>
  <si>
    <t>10MOB-I066A01-HMC</t>
  </si>
  <si>
    <t>21:1189:000037</t>
  </si>
  <si>
    <t>21:0387:000066</t>
  </si>
  <si>
    <t>21:0387:000066:0004:0001:00</t>
  </si>
  <si>
    <t>10MOB-I067A01-HMC</t>
  </si>
  <si>
    <t>21:1189:000038</t>
  </si>
  <si>
    <t>21:0387:000067</t>
  </si>
  <si>
    <t>21:0387:000067:0004:0001:00</t>
  </si>
  <si>
    <t>10MOB-I068A01-HMC</t>
  </si>
  <si>
    <t>21:1189:000039</t>
  </si>
  <si>
    <t>21:0387:000068</t>
  </si>
  <si>
    <t>21:0387:000068:0004:0001:00</t>
  </si>
  <si>
    <t>10MOB-I069A01-HMC</t>
  </si>
  <si>
    <t>21:1189:000040</t>
  </si>
  <si>
    <t>21:0387:000069</t>
  </si>
  <si>
    <t>21:0387:000069:0004:0001:00</t>
  </si>
  <si>
    <t>10MOB-I070A01-HMC</t>
  </si>
  <si>
    <t>21:1189:000041</t>
  </si>
  <si>
    <t>21:0387:000070</t>
  </si>
  <si>
    <t>21:0387:000070:0004:0001:00</t>
  </si>
  <si>
    <t>10MOB-I071A01-HMC</t>
  </si>
  <si>
    <t>21:1189:000042</t>
  </si>
  <si>
    <t>21:0387:000071</t>
  </si>
  <si>
    <t>21:0387:000071:0004:0001:00</t>
  </si>
  <si>
    <t>10MOB-I071A02-HMC</t>
  </si>
  <si>
    <t>21:1189:000043</t>
  </si>
  <si>
    <t>21:0387:000071:0005:0001:00</t>
  </si>
  <si>
    <t>11MOB-C003A01-HMC</t>
  </si>
  <si>
    <t>21:1189:000044</t>
  </si>
  <si>
    <t>21:0387:000076</t>
  </si>
  <si>
    <t>21:0387:000076:0004:0001:01</t>
  </si>
  <si>
    <t>11MOB-C003B01-HMC</t>
  </si>
  <si>
    <t>21:1189:000045</t>
  </si>
  <si>
    <t>21:0387:000076:0004:0002:02</t>
  </si>
  <si>
    <t>11MOB-C004A01-HMC</t>
  </si>
  <si>
    <t>21:1189:000046</t>
  </si>
  <si>
    <t>21:0387:000077</t>
  </si>
  <si>
    <t>21:0387:000077:0004:0001:00</t>
  </si>
  <si>
    <t>11MOB-C006A01-HMC</t>
  </si>
  <si>
    <t>21:1189:000047</t>
  </si>
  <si>
    <t>21:0387:000079</t>
  </si>
  <si>
    <t>21:0387:000079:0004:0001:00</t>
  </si>
  <si>
    <t>11MOB-C007A01-HMC</t>
  </si>
  <si>
    <t>21:1189:000048</t>
  </si>
  <si>
    <t>21:0387:000080</t>
  </si>
  <si>
    <t>21:0387:000080:0007:0001:00</t>
  </si>
  <si>
    <t>11MOB-C008A01-HMC</t>
  </si>
  <si>
    <t>21:1189:000049</t>
  </si>
  <si>
    <t>21:0387:000081</t>
  </si>
  <si>
    <t>21:0387:000081:0007:0001:00</t>
  </si>
  <si>
    <t>11MOB-C009A01-HMC</t>
  </si>
  <si>
    <t>21:1189:000050</t>
  </si>
  <si>
    <t>21:0387:000082</t>
  </si>
  <si>
    <t>21:0387:000082:0004:0001:00</t>
  </si>
  <si>
    <t>11MOB-C011A01-HMC</t>
  </si>
  <si>
    <t>21:1189:000051</t>
  </si>
  <si>
    <t>21:0387:000084</t>
  </si>
  <si>
    <t>21:0387:000084:0004:0001:00</t>
  </si>
  <si>
    <t>11MOB-C015A01-HMC</t>
  </si>
  <si>
    <t>21:1189:000052</t>
  </si>
  <si>
    <t>21:0387:000088</t>
  </si>
  <si>
    <t>21:0387:000088:0004:0001:00</t>
  </si>
  <si>
    <t>11MOB-C016A01-HMC</t>
  </si>
  <si>
    <t>21:1189:000053</t>
  </si>
  <si>
    <t>21:0387:000089</t>
  </si>
  <si>
    <t>21:0387:000089:0004:0001:00</t>
  </si>
  <si>
    <t>11MOB-C017A01-HMC</t>
  </si>
  <si>
    <t>21:1189:000054</t>
  </si>
  <si>
    <t>21:0387:000090</t>
  </si>
  <si>
    <t>21:0387:000090:0004:0001:00</t>
  </si>
  <si>
    <t>11MOB-C018A01-HMC</t>
  </si>
  <si>
    <t>21:1189:000055</t>
  </si>
  <si>
    <t>21:0387:000091</t>
  </si>
  <si>
    <t>21:0387:000091:0004:0001:00</t>
  </si>
  <si>
    <t>11MOB-C018A02-HMC</t>
  </si>
  <si>
    <t>21:1189:000056</t>
  </si>
  <si>
    <t>21:0387:000091:0005:0001:00</t>
  </si>
  <si>
    <t>11MOB-C019A01-HMC</t>
  </si>
  <si>
    <t>21:1189:000057</t>
  </si>
  <si>
    <t>21:0387:000092</t>
  </si>
  <si>
    <t>21:0387:000092:0004:0001:00</t>
  </si>
  <si>
    <t>11MOB-C020A01-HMC</t>
  </si>
  <si>
    <t>21:1189:000058</t>
  </si>
  <si>
    <t>21:0387:000093</t>
  </si>
  <si>
    <t>21:0387:000093:0004:0001:00</t>
  </si>
  <si>
    <t>11MOB-C022A01-HMC</t>
  </si>
  <si>
    <t>21:1189:000059</t>
  </si>
  <si>
    <t>21:0387:000095</t>
  </si>
  <si>
    <t>21:0387:000095:0004:0001:00</t>
  </si>
  <si>
    <t>11MOB-C023A01-HMC</t>
  </si>
  <si>
    <t>21:1189:000060</t>
  </si>
  <si>
    <t>21:0387:000096</t>
  </si>
  <si>
    <t>21:0387:000096:0004:0001:00</t>
  </si>
  <si>
    <t>11MOB-C024A01-HMC</t>
  </si>
  <si>
    <t>21:1189:000061</t>
  </si>
  <si>
    <t>21:0387:000097</t>
  </si>
  <si>
    <t>21:0387:000097:0004:0001:00</t>
  </si>
  <si>
    <t>11MOB-C025A01-HMC</t>
  </si>
  <si>
    <t>21:1189:000062</t>
  </si>
  <si>
    <t>21:0387:000098</t>
  </si>
  <si>
    <t>21:0387:000098:0004:0001:00</t>
  </si>
  <si>
    <t>11MOB-C026A01-HMC</t>
  </si>
  <si>
    <t>21:1189:000063</t>
  </si>
  <si>
    <t>21:0387:000099</t>
  </si>
  <si>
    <t>21:0387:000099:0004:0001:00</t>
  </si>
  <si>
    <t>11MOB-C034A01-HMC</t>
  </si>
  <si>
    <t>21:1189:000064</t>
  </si>
  <si>
    <t>21:0387:000107</t>
  </si>
  <si>
    <t>21:0387:000107:0004:0001:00</t>
  </si>
  <si>
    <t>11MOB-C036A01-HMC</t>
  </si>
  <si>
    <t>21:1189:000065</t>
  </si>
  <si>
    <t>21:0387:000109</t>
  </si>
  <si>
    <t>21:0387:000109:0004:0001:00</t>
  </si>
  <si>
    <t>11MOB-C037A01-HMC</t>
  </si>
  <si>
    <t>21:1189:000066</t>
  </si>
  <si>
    <t>21:0387:000110</t>
  </si>
  <si>
    <t>21:0387:000110:0004:0001:00</t>
  </si>
  <si>
    <t>11MOB-C038A01-HMC</t>
  </si>
  <si>
    <t>21:1189:000067</t>
  </si>
  <si>
    <t>21:0387:000111</t>
  </si>
  <si>
    <t>21:0387:000111:0004:0001:00</t>
  </si>
  <si>
    <t>11MOB-C039A01-HMC</t>
  </si>
  <si>
    <t>21:1189:000068</t>
  </si>
  <si>
    <t>21:0387:000112</t>
  </si>
  <si>
    <t>21:0387:000112:0004:0001:00</t>
  </si>
  <si>
    <t>11MOB-C040A01-HMC</t>
  </si>
  <si>
    <t>21:1189:000069</t>
  </si>
  <si>
    <t>21:0387:000113</t>
  </si>
  <si>
    <t>21:0387:000113:0004:0001:00</t>
  </si>
  <si>
    <t>11MOB-C044A01-HMC</t>
  </si>
  <si>
    <t>21:1189:000070</t>
  </si>
  <si>
    <t>21:0387:000117</t>
  </si>
  <si>
    <t>21:0387:000117:0008:0001:00</t>
  </si>
  <si>
    <t>11MOB-C045A01-HMC</t>
  </si>
  <si>
    <t>21:1189:000071</t>
  </si>
  <si>
    <t>21:0387:000118</t>
  </si>
  <si>
    <t>21:0387:000118:0004:0001:00</t>
  </si>
  <si>
    <t>11MOB-C046A01-HMC</t>
  </si>
  <si>
    <t>21:1189:000072</t>
  </si>
  <si>
    <t>21:0387:000119</t>
  </si>
  <si>
    <t>21:0387:000119:0004:0001:00</t>
  </si>
  <si>
    <t>11MOB-C047A01-HMC</t>
  </si>
  <si>
    <t>21:1189:000073</t>
  </si>
  <si>
    <t>21:0387:000120</t>
  </si>
  <si>
    <t>21:0387:000120:0004:0001:00</t>
  </si>
  <si>
    <t>11MOB-C048A01-HMC</t>
  </si>
  <si>
    <t>21:1189:000074</t>
  </si>
  <si>
    <t>21:0387:000121</t>
  </si>
  <si>
    <t>21:0387:000121:0004:0001:00</t>
  </si>
  <si>
    <t>11MOB-C049A01-HMC</t>
  </si>
  <si>
    <t>21:1189:000075</t>
  </si>
  <si>
    <t>21:0387:000122</t>
  </si>
  <si>
    <t>21:0387:000122:0004:0001:00</t>
  </si>
  <si>
    <t>11MOB-C050A01-HMC</t>
  </si>
  <si>
    <t>21:1189:000076</t>
  </si>
  <si>
    <t>21:0387:000123</t>
  </si>
  <si>
    <t>21:0387:000123:0004:0001:00</t>
  </si>
  <si>
    <t>11MOB-C051B01-HMC</t>
  </si>
  <si>
    <t>21:1189:000077</t>
  </si>
  <si>
    <t>21:0387:000124</t>
  </si>
  <si>
    <t>21:0387:000124:0007:0001:00</t>
  </si>
  <si>
    <t>11MOB-C051C01-HMC</t>
  </si>
  <si>
    <t>21:1189:000078</t>
  </si>
  <si>
    <t>21:0387:000124:0004:0001:00</t>
  </si>
  <si>
    <t>11MOB-C052A01-HMC</t>
  </si>
  <si>
    <t>21:1189:000079</t>
  </si>
  <si>
    <t>21:0387:000125</t>
  </si>
  <si>
    <t>21:0387:000125:0004:0001:00</t>
  </si>
  <si>
    <t>11MOB-C053A01-HMC</t>
  </si>
  <si>
    <t>21:1189:000080</t>
  </si>
  <si>
    <t>21:0387:000126</t>
  </si>
  <si>
    <t>21:0387:000126:0004:0001:00</t>
  </si>
  <si>
    <t>11MOB-C054A01-HMC</t>
  </si>
  <si>
    <t>21:1189:000081</t>
  </si>
  <si>
    <t>21:0387:000127</t>
  </si>
  <si>
    <t>21:0387:000127:0004:0001:00</t>
  </si>
  <si>
    <t>11MOB-C055A01-HMC</t>
  </si>
  <si>
    <t>21:1189:000082</t>
  </si>
  <si>
    <t>21:0387:000128</t>
  </si>
  <si>
    <t>21:0387:000128:0004:0001:00</t>
  </si>
  <si>
    <t>11MOB-C056A01-HMC</t>
  </si>
  <si>
    <t>21:1189:000083</t>
  </si>
  <si>
    <t>21:0387:000129</t>
  </si>
  <si>
    <t>21:0387:000129:0004:0001:00</t>
  </si>
  <si>
    <t>11MOB-C057A01-HMC</t>
  </si>
  <si>
    <t>21:1189:000084</t>
  </si>
  <si>
    <t>21:0387:000130</t>
  </si>
  <si>
    <t>21:0387:000130:0004:0001:00</t>
  </si>
  <si>
    <t>11MOB-C058A01-HMC</t>
  </si>
  <si>
    <t>21:1189:000085</t>
  </si>
  <si>
    <t>21:0387:000131</t>
  </si>
  <si>
    <t>21:0387:000131:0004:0001:00</t>
  </si>
  <si>
    <t>11MOB-C059A01-HMC</t>
  </si>
  <si>
    <t>21:1189:000086</t>
  </si>
  <si>
    <t>21:0387:000132</t>
  </si>
  <si>
    <t>21:0387:000132:0004:0001:00</t>
  </si>
  <si>
    <t>11MOB-C060A01-HMC</t>
  </si>
  <si>
    <t>21:1189:000087</t>
  </si>
  <si>
    <t>21:0387:000133</t>
  </si>
  <si>
    <t>21:0387:000133:0004:0001:00</t>
  </si>
  <si>
    <t>11MOB-C062A01-HMC</t>
  </si>
  <si>
    <t>21:1189:000088</t>
  </si>
  <si>
    <t>21:0387:000135</t>
  </si>
  <si>
    <t>21:0387:000135:0004:0001:00</t>
  </si>
  <si>
    <t>11MOB-C063A01-HMC</t>
  </si>
  <si>
    <t>21:1189:000089</t>
  </si>
  <si>
    <t>21:0387:000136</t>
  </si>
  <si>
    <t>21:0387:000136:0004:0001:00</t>
  </si>
  <si>
    <t>11MOB-C065A01-HMC</t>
  </si>
  <si>
    <t>21:1189:000090</t>
  </si>
  <si>
    <t>21:0387:000138</t>
  </si>
  <si>
    <t>21:0387:000138:0004:0001:00</t>
  </si>
  <si>
    <t>11MOB-C065A02-HMC</t>
  </si>
  <si>
    <t>21:1189:000091</t>
  </si>
  <si>
    <t>21:0387:000138:0005:0001:00</t>
  </si>
  <si>
    <t>11MOB-C066A01-HMC</t>
  </si>
  <si>
    <t>21:1189:000092</t>
  </si>
  <si>
    <t>21:0387:000139</t>
  </si>
  <si>
    <t>21:0387:000139:0004:0001:00</t>
  </si>
  <si>
    <t>11MOB-C066B01-HMC</t>
  </si>
  <si>
    <t>21:1189:000093</t>
  </si>
  <si>
    <t>21:0387:000139:0005:0001:00</t>
  </si>
  <si>
    <t>11MOB-C067A01-HMC</t>
  </si>
  <si>
    <t>21:1189:000094</t>
  </si>
  <si>
    <t>21:0387:000140</t>
  </si>
  <si>
    <t>21:0387:000140:0004:0001:01</t>
  </si>
  <si>
    <t>11MOB-C067B01-HMC</t>
  </si>
  <si>
    <t>21:1189:000095</t>
  </si>
  <si>
    <t>21:0387:000140:0004:0002:02</t>
  </si>
  <si>
    <t>11MOB-C068A01-HMC</t>
  </si>
  <si>
    <t>21:1189:000096</t>
  </si>
  <si>
    <t>21:0387:000141</t>
  </si>
  <si>
    <t>21:0387:000141:0004:0001:00</t>
  </si>
  <si>
    <t>11MOB-C069C01-HMC</t>
  </si>
  <si>
    <t>21:1189:000097</t>
  </si>
  <si>
    <t>21:0387:000142</t>
  </si>
  <si>
    <t>21:0387:000142:0004:0001:00</t>
  </si>
  <si>
    <t>11MOB-C070A01-HMC</t>
  </si>
  <si>
    <t>21:1189:000098</t>
  </si>
  <si>
    <t>21:0387:000143</t>
  </si>
  <si>
    <t>21:0387:000143:0004:0001:00</t>
  </si>
  <si>
    <t>11MOB-C071A01-HMC</t>
  </si>
  <si>
    <t>21:1189:000099</t>
  </si>
  <si>
    <t>21:0387:000144</t>
  </si>
  <si>
    <t>21:0387:000144:0004:0001:00</t>
  </si>
  <si>
    <t>11MOB-C075A01-HMC</t>
  </si>
  <si>
    <t>21:1189:000100</t>
  </si>
  <si>
    <t>21:0387:000148</t>
  </si>
  <si>
    <t>21:0387:000148:0004:0001:00</t>
  </si>
  <si>
    <t>11MOB-C076A01-HMC</t>
  </si>
  <si>
    <t>21:1189:000101</t>
  </si>
  <si>
    <t>21:0387:000149</t>
  </si>
  <si>
    <t>21:0387:000149:0004:0001:00</t>
  </si>
  <si>
    <t>11MOB-C077A01-HMC</t>
  </si>
  <si>
    <t>21:1189:000102</t>
  </si>
  <si>
    <t>21:0387:000150</t>
  </si>
  <si>
    <t>21:0387:000150:0004:0001:00</t>
  </si>
  <si>
    <t>11MOB-C078A01-HMC</t>
  </si>
  <si>
    <t>21:1189:000103</t>
  </si>
  <si>
    <t>21:0387:000151</t>
  </si>
  <si>
    <t>21:0387:000151:0004:0001:00</t>
  </si>
  <si>
    <t>11MOB-C079A01-HMC</t>
  </si>
  <si>
    <t>21:1189:000104</t>
  </si>
  <si>
    <t>21:0387:000152</t>
  </si>
  <si>
    <t>21:0387:000152:0004:0001:00</t>
  </si>
  <si>
    <t>11MOB-C080A01-HMC</t>
  </si>
  <si>
    <t>21:1189:000105</t>
  </si>
  <si>
    <t>21:0387:000153</t>
  </si>
  <si>
    <t>21:0387:000153:0004:0001:00</t>
  </si>
  <si>
    <t>11MOB-C081A01-HMC</t>
  </si>
  <si>
    <t>21:1189:000106</t>
  </si>
  <si>
    <t>21:0387:000154</t>
  </si>
  <si>
    <t>21:0387:000154:0004:0001:00</t>
  </si>
  <si>
    <t>11MOB-C082A01-HMC</t>
  </si>
  <si>
    <t>21:1189:000107</t>
  </si>
  <si>
    <t>21:0387:000155</t>
  </si>
  <si>
    <t>21:0387:000155:0004:0001:00</t>
  </si>
  <si>
    <t>11MOB-C083A01-HMC</t>
  </si>
  <si>
    <t>21:1189:000108</t>
  </si>
  <si>
    <t>21:0387:000156</t>
  </si>
  <si>
    <t>21:0387:000156:0004:0001:00</t>
  </si>
  <si>
    <t>11MOB-C087A01-HMC</t>
  </si>
  <si>
    <t>21:1189:000109</t>
  </si>
  <si>
    <t>21:0387:000160</t>
  </si>
  <si>
    <t>21:0387:000160:0004:0001:00</t>
  </si>
  <si>
    <t>11MOB-C090A01-HMC</t>
  </si>
  <si>
    <t>21:1189:000110</t>
  </si>
  <si>
    <t>21:0387:000163</t>
  </si>
  <si>
    <t>21:0387:000163:0004:0001:00</t>
  </si>
  <si>
    <t>11MOB-C091A01-HMC</t>
  </si>
  <si>
    <t>21:1189:000111</t>
  </si>
  <si>
    <t>21:0387:000164</t>
  </si>
  <si>
    <t>21:0387:000164:0004:0001:00</t>
  </si>
  <si>
    <t>11MOB-C092A01-HMC</t>
  </si>
  <si>
    <t>21:1189:000112</t>
  </si>
  <si>
    <t>21:0387:000165</t>
  </si>
  <si>
    <t>21:0387:000165:0007:0001:00</t>
  </si>
  <si>
    <t>11MOB-C093A01-HMC</t>
  </si>
  <si>
    <t>21:1189:000113</t>
  </si>
  <si>
    <t>21:0387:000166</t>
  </si>
  <si>
    <t>21:0387:000166:0007:0001:00</t>
  </si>
  <si>
    <t>11MOB-M001A01-HMC</t>
  </si>
  <si>
    <t>21:1189:000114</t>
  </si>
  <si>
    <t>21:0387:000187</t>
  </si>
  <si>
    <t>21:0387:000187:0004:0001:00</t>
  </si>
  <si>
    <t>11MOB-M008B01-HMC</t>
  </si>
  <si>
    <t>21:1189:000115</t>
  </si>
  <si>
    <t>21:0387:000194</t>
  </si>
  <si>
    <t>21:0387:000194:0004:0001:00</t>
  </si>
  <si>
    <t>11MOB-M009A01-HMC</t>
  </si>
  <si>
    <t>21:1189:000116</t>
  </si>
  <si>
    <t>21:0387:000195</t>
  </si>
  <si>
    <t>21:0387:000195:0004:0001:00</t>
  </si>
  <si>
    <t>11MOB-M010A01-HMC</t>
  </si>
  <si>
    <t>21:1189:000117</t>
  </si>
  <si>
    <t>21:0387:000196</t>
  </si>
  <si>
    <t>21:0387:000196:0004:0001:00</t>
  </si>
  <si>
    <t>11MOB-M011A01-HMC</t>
  </si>
  <si>
    <t>21:1189:000118</t>
  </si>
  <si>
    <t>21:0387:000197</t>
  </si>
  <si>
    <t>21:0387:000197:0004:0001:00</t>
  </si>
  <si>
    <t>11MOB-M012A01-HMC</t>
  </si>
  <si>
    <t>21:1189:000119</t>
  </si>
  <si>
    <t>21:0387:000198</t>
  </si>
  <si>
    <t>21:0387:000198:0004:0001:00</t>
  </si>
  <si>
    <t>11MOB-M013A01-HMC</t>
  </si>
  <si>
    <t>21:1189:000120</t>
  </si>
  <si>
    <t>21:0387:000199</t>
  </si>
  <si>
    <t>21:0387:000199:0004:0001:00</t>
  </si>
  <si>
    <t>11MOB-M014A01-HMC</t>
  </si>
  <si>
    <t>21:1189:000121</t>
  </si>
  <si>
    <t>21:0387:000200</t>
  </si>
  <si>
    <t>21:0387:000200:0004:0001:00</t>
  </si>
  <si>
    <t>11MOB-M021A01-HMC</t>
  </si>
  <si>
    <t>21:1189:000122</t>
  </si>
  <si>
    <t>21:0387:000207</t>
  </si>
  <si>
    <t>21:0387:000207:0004:0001:00</t>
  </si>
  <si>
    <t>11MOB-M025A01-HMC</t>
  </si>
  <si>
    <t>21:1189:000123</t>
  </si>
  <si>
    <t>21:0387:000211</t>
  </si>
  <si>
    <t>21:0387:000211:0004:0001:00</t>
  </si>
  <si>
    <t>11MOB-M026A01-HMC</t>
  </si>
  <si>
    <t>21:1189:000124</t>
  </si>
  <si>
    <t>21:0387:000212</t>
  </si>
  <si>
    <t>21:0387:000212:0004:0001:00</t>
  </si>
  <si>
    <t>11MOB-M027A01-HMC</t>
  </si>
  <si>
    <t>21:1189:000125</t>
  </si>
  <si>
    <t>21:0387:000213</t>
  </si>
  <si>
    <t>21:0387:000213:0004:0001:00</t>
  </si>
  <si>
    <t>11MOB-M028A01-HMC</t>
  </si>
  <si>
    <t>21:1189:000126</t>
  </si>
  <si>
    <t>21:0387:000214</t>
  </si>
  <si>
    <t>21:0387:000214:0004:0001:00</t>
  </si>
  <si>
    <t>11MOB-M029A01-HMC</t>
  </si>
  <si>
    <t>21:1189:000127</t>
  </si>
  <si>
    <t>21:0387:000215</t>
  </si>
  <si>
    <t>21:0387:000215:0004:0001:00</t>
  </si>
  <si>
    <t>11MOB-M030A01-HMC</t>
  </si>
  <si>
    <t>21:1189:000128</t>
  </si>
  <si>
    <t>21:0387:000216</t>
  </si>
  <si>
    <t>21:0387:000216:0004:0001:00</t>
  </si>
  <si>
    <t>11MOB-M030A02-HMC</t>
  </si>
  <si>
    <t>21:1189:000129</t>
  </si>
  <si>
    <t>21:0387:000216:0005:0001:00</t>
  </si>
  <si>
    <t>11MOB-M031A01-HMC</t>
  </si>
  <si>
    <t>21:1189:000130</t>
  </si>
  <si>
    <t>21:0387:000217</t>
  </si>
  <si>
    <t>21:0387:000217:0004:0001:00</t>
  </si>
  <si>
    <t>11MOB-M043A01-HMC</t>
  </si>
  <si>
    <t>21:1189:000131</t>
  </si>
  <si>
    <t>21:0387:000229</t>
  </si>
  <si>
    <t>21:0387:000229:0004:0001:00</t>
  </si>
  <si>
    <t>11MOB-M044A01-HMC</t>
  </si>
  <si>
    <t>21:1189:000132</t>
  </si>
  <si>
    <t>21:0387:000230</t>
  </si>
  <si>
    <t>21:0387:000230:0004:0001:00</t>
  </si>
  <si>
    <t>11MOB-M045A01-HMC</t>
  </si>
  <si>
    <t>21:1189:000133</t>
  </si>
  <si>
    <t>21:0387:000231</t>
  </si>
  <si>
    <t>21:0387:000231:0004:0001:00</t>
  </si>
  <si>
    <t>11MOB-M046A01-HMC</t>
  </si>
  <si>
    <t>21:1189:000134</t>
  </si>
  <si>
    <t>21:0387:000232</t>
  </si>
  <si>
    <t>21:0387:000232:0004:0001:00</t>
  </si>
  <si>
    <t>11MOB-M048A01-HMC</t>
  </si>
  <si>
    <t>21:1189:000135</t>
  </si>
  <si>
    <t>21:0387:000234</t>
  </si>
  <si>
    <t>21:0387:000234:0004:0001:00</t>
  </si>
  <si>
    <t>11MOB-M049A01-HMC</t>
  </si>
  <si>
    <t>21:1189:000136</t>
  </si>
  <si>
    <t>21:0387:000235</t>
  </si>
  <si>
    <t>21:0387:000235:0004:0001:00</t>
  </si>
  <si>
    <t>11MOB-M064A01-HMC</t>
  </si>
  <si>
    <t>21:1189:000137</t>
  </si>
  <si>
    <t>21:0387:000250</t>
  </si>
  <si>
    <t>21:0387:000250:0004:0001:00</t>
  </si>
  <si>
    <t>11MOB-M067A01-HMC</t>
  </si>
  <si>
    <t>21:1189:000138</t>
  </si>
  <si>
    <t>21:0387:000253</t>
  </si>
  <si>
    <t>21:0387:000253:0004:0001:00</t>
  </si>
  <si>
    <t>11MOB-M068A01-HMC</t>
  </si>
  <si>
    <t>21:1189:000139</t>
  </si>
  <si>
    <t>21:0387:000254</t>
  </si>
  <si>
    <t>21:0387:000254:0004:0001:00</t>
  </si>
  <si>
    <t>11MOB-M069A01-HMC</t>
  </si>
  <si>
    <t>21:1189:000140</t>
  </si>
  <si>
    <t>21:0387:000255</t>
  </si>
  <si>
    <t>21:0387:000255:0004:0001:00</t>
  </si>
  <si>
    <t>11MOB-M070A01-HMC</t>
  </si>
  <si>
    <t>21:1189:000141</t>
  </si>
  <si>
    <t>21:0387:000256</t>
  </si>
  <si>
    <t>21:0387:000256:0004:0001:00</t>
  </si>
  <si>
    <t>11MOB-M071A01-HMC</t>
  </si>
  <si>
    <t>21:1189:000142</t>
  </si>
  <si>
    <t>21:0387:000257</t>
  </si>
  <si>
    <t>21:0387:000257:0004:0001:00</t>
  </si>
  <si>
    <t>11MOB-M072A01-HMC</t>
  </si>
  <si>
    <t>21:1189:000143</t>
  </si>
  <si>
    <t>21:0387:000258</t>
  </si>
  <si>
    <t>21:0387:000258:0004:0001:00</t>
  </si>
  <si>
    <t>11MOB-M073A01-HMC</t>
  </si>
  <si>
    <t>21:1189:000144</t>
  </si>
  <si>
    <t>21:0387:000259</t>
  </si>
  <si>
    <t>21:0387:000259:0004:0001:01</t>
  </si>
  <si>
    <t>11MOB-M073B01-HMC</t>
  </si>
  <si>
    <t>21:1189:000145</t>
  </si>
  <si>
    <t>21:0387:000259:0004:0002:02</t>
  </si>
  <si>
    <t>11MOB-M082A01-HMC</t>
  </si>
  <si>
    <t>21:1189:000146</t>
  </si>
  <si>
    <t>21:0387:000268</t>
  </si>
  <si>
    <t>21:0387:000268:0004:0001:00</t>
  </si>
  <si>
    <t>11MOB-M083A01-HMC</t>
  </si>
  <si>
    <t>21:1189:000147</t>
  </si>
  <si>
    <t>21:0387:000269</t>
  </si>
  <si>
    <t>21:0387:000269:0004:0001:00</t>
  </si>
  <si>
    <t>11MOB-M089A01-HMC</t>
  </si>
  <si>
    <t>21:1189:000148</t>
  </si>
  <si>
    <t>21:0387:000275</t>
  </si>
  <si>
    <t>21:0387:000275:0004:0001:00</t>
  </si>
  <si>
    <t>11MOB-M090A01-HMC</t>
  </si>
  <si>
    <t>21:1189:000149</t>
  </si>
  <si>
    <t>21:0387:000276</t>
  </si>
  <si>
    <t>21:0387:000276:0004:0001:00</t>
  </si>
  <si>
    <t>11MOB-M091A01-HMC</t>
  </si>
  <si>
    <t>21:1189:000150</t>
  </si>
  <si>
    <t>21:0387:000277</t>
  </si>
  <si>
    <t>21:0387:000277:0004:0001:00</t>
  </si>
  <si>
    <t>11MOB-M092A01-HMC</t>
  </si>
  <si>
    <t>21:1189:000151</t>
  </si>
  <si>
    <t>21:0387:000278</t>
  </si>
  <si>
    <t>21:0387:000278:0004:0001:00</t>
  </si>
  <si>
    <t>11MOB-M093A01-HMC</t>
  </si>
  <si>
    <t>21:1189:000152</t>
  </si>
  <si>
    <t>21:0387:000279</t>
  </si>
  <si>
    <t>21:0387:000279:0004:0001:00</t>
  </si>
  <si>
    <t>11MOB-M094A01-HMC</t>
  </si>
  <si>
    <t>21:1189:000153</t>
  </si>
  <si>
    <t>21:0387:000280</t>
  </si>
  <si>
    <t>21:0387:000280:0004:0001:00</t>
  </si>
  <si>
    <t>11MOB-M094A02-HMC</t>
  </si>
  <si>
    <t>21:1189:000154</t>
  </si>
  <si>
    <t>21:0387:000280:0005:0001:00</t>
  </si>
  <si>
    <t>11MOB-M095A01-HMC</t>
  </si>
  <si>
    <t>21:1189:000155</t>
  </si>
  <si>
    <t>21:0387:000281</t>
  </si>
  <si>
    <t>21:0387:000281:0004:0001:00</t>
  </si>
  <si>
    <t>11MOB-M096A01-HMC</t>
  </si>
  <si>
    <t>21:1189:000156</t>
  </si>
  <si>
    <t>21:0387:000282</t>
  </si>
  <si>
    <t>21:0387:000282:0004:0001:00</t>
  </si>
  <si>
    <t>11MOB-M096B01-HMC</t>
  </si>
  <si>
    <t>21:1189:000157</t>
  </si>
  <si>
    <t>21:0387:000282:0005:0001:00</t>
  </si>
  <si>
    <t>12MOB-C001A01-HMC</t>
  </si>
  <si>
    <t>21:1189:000158</t>
  </si>
  <si>
    <t>21:0387:000283</t>
  </si>
  <si>
    <t>21:0387:000283:0004:0001:01</t>
  </si>
  <si>
    <t>12MOB-C001B01-HMC</t>
  </si>
  <si>
    <t>21:1189:000159</t>
  </si>
  <si>
    <t>21:0387:000283:0004:0002:02</t>
  </si>
  <si>
    <t>12MOB-C008A01-HMC</t>
  </si>
  <si>
    <t>21:1189:000160</t>
  </si>
  <si>
    <t>21:0387:000290</t>
  </si>
  <si>
    <t>21:0387:000290:0004:0001:01</t>
  </si>
  <si>
    <t>12MOB-C015A01-HMC</t>
  </si>
  <si>
    <t>21:1189:000161</t>
  </si>
  <si>
    <t>21:0387:000297</t>
  </si>
  <si>
    <t>21:0387:000297:0004:0001:00</t>
  </si>
  <si>
    <t>12MOB-C017A01-HMC</t>
  </si>
  <si>
    <t>21:1189:000162</t>
  </si>
  <si>
    <t>21:0387:000299</t>
  </si>
  <si>
    <t>21:0387:000299:0004:0001:00</t>
  </si>
  <si>
    <t>12MOB-C019A01-HMC</t>
  </si>
  <si>
    <t>21:1189:000163</t>
  </si>
  <si>
    <t>21:0387:000301</t>
  </si>
  <si>
    <t>21:0387:000301:0004:0001:00</t>
  </si>
  <si>
    <t>12MOB-C022A01-HMC</t>
  </si>
  <si>
    <t>21:1189:000164</t>
  </si>
  <si>
    <t>21:0387:000304</t>
  </si>
  <si>
    <t>21:0387:000304:0004:0001:00</t>
  </si>
  <si>
    <t>12MOB-C024A01-HMC</t>
  </si>
  <si>
    <t>21:1189:000165</t>
  </si>
  <si>
    <t>21:0387:000306</t>
  </si>
  <si>
    <t>21:0387:000306:0004:0001:00</t>
  </si>
  <si>
    <t>12MOB-C025A01-HMC</t>
  </si>
  <si>
    <t>21:1189:000166</t>
  </si>
  <si>
    <t>21:0387:000307</t>
  </si>
  <si>
    <t>21:0387:000307:0004:0001:00</t>
  </si>
  <si>
    <t>12MOB-C028A01-HMC</t>
  </si>
  <si>
    <t>21:1189:000167</t>
  </si>
  <si>
    <t>21:0387:000310</t>
  </si>
  <si>
    <t>21:0387:000310:0004:0001:00</t>
  </si>
  <si>
    <t>12MOB-C030A01-HMC</t>
  </si>
  <si>
    <t>21:1189:000168</t>
  </si>
  <si>
    <t>21:0387:000312</t>
  </si>
  <si>
    <t>21:0387:000312:0004:0001:00</t>
  </si>
  <si>
    <t>12MOB-C030C01-HMC</t>
  </si>
  <si>
    <t>21:1189:000169</t>
  </si>
  <si>
    <t>21:0387:000312:0005:0001:00</t>
  </si>
  <si>
    <t>12MOB-C031A01-HMC</t>
  </si>
  <si>
    <t>21:1189:000170</t>
  </si>
  <si>
    <t>21:0387:000313</t>
  </si>
  <si>
    <t>21:0387:000313:0004:0001:00</t>
  </si>
  <si>
    <t>12MOB-C032A01-HMC</t>
  </si>
  <si>
    <t>21:1189:000171</t>
  </si>
  <si>
    <t>21:0387:000314</t>
  </si>
  <si>
    <t>21:0387:000314:0004:0001:00</t>
  </si>
  <si>
    <t>12MOB-C034A01-HMC</t>
  </si>
  <si>
    <t>21:1189:000172</t>
  </si>
  <si>
    <t>21:0387:000315</t>
  </si>
  <si>
    <t>21:0387:000315:0004:0001:00</t>
  </si>
  <si>
    <t>12MOB-C038A01-HMC</t>
  </si>
  <si>
    <t>21:1189:000173</t>
  </si>
  <si>
    <t>21:0387:000319</t>
  </si>
  <si>
    <t>21:0387:000319:0004:0001:00</t>
  </si>
  <si>
    <t>12MOB-C041A01-HMC</t>
  </si>
  <si>
    <t>21:1189:000174</t>
  </si>
  <si>
    <t>21:0387:000322</t>
  </si>
  <si>
    <t>21:0387:000322:0004:0001:00</t>
  </si>
  <si>
    <t>12MOB-C041A02-HMC</t>
  </si>
  <si>
    <t>21:1189:000175</t>
  </si>
  <si>
    <t>21:0387:000322:0005:0001:00</t>
  </si>
  <si>
    <t>12MOB-C042A01-HMC</t>
  </si>
  <si>
    <t>21:1189:000176</t>
  </si>
  <si>
    <t>21:0387:000323</t>
  </si>
  <si>
    <t>21:0387:000323:0004:0001:00</t>
  </si>
  <si>
    <t>12MOB-C043A01-HMC</t>
  </si>
  <si>
    <t>21:1189:000177</t>
  </si>
  <si>
    <t>21:0387:000324</t>
  </si>
  <si>
    <t>21:0387:000324:0004:0001:00</t>
  </si>
  <si>
    <t>12MOB-C044A01-HMC</t>
  </si>
  <si>
    <t>21:1189:000178</t>
  </si>
  <si>
    <t>21:0387:000325</t>
  </si>
  <si>
    <t>21:0387:000325:0004:0001:00</t>
  </si>
  <si>
    <t>12MOB-C045A01-HMC</t>
  </si>
  <si>
    <t>21:1189:000179</t>
  </si>
  <si>
    <t>21:0387:000326</t>
  </si>
  <si>
    <t>21:0387:000326:0004:0001:00</t>
  </si>
  <si>
    <t>12MOB-C046A01-HMC</t>
  </si>
  <si>
    <t>21:1189:000180</t>
  </si>
  <si>
    <t>21:0387:000327</t>
  </si>
  <si>
    <t>21:0387:000327:0004:0001:00</t>
  </si>
  <si>
    <t>12MOB-C048A01-HMC</t>
  </si>
  <si>
    <t>21:1189:000181</t>
  </si>
  <si>
    <t>21:0387:000329</t>
  </si>
  <si>
    <t>21:0387:000329:0004:0001:01</t>
  </si>
  <si>
    <t>12MOB-C056A01-HMC</t>
  </si>
  <si>
    <t>21:1189:000182</t>
  </si>
  <si>
    <t>21:0387:000337</t>
  </si>
  <si>
    <t>21:0387:000337:0004:0001:00</t>
  </si>
  <si>
    <t>12MOB-C067A01-HMC</t>
  </si>
  <si>
    <t>21:1189:000183</t>
  </si>
  <si>
    <t>21:0387:000348</t>
  </si>
  <si>
    <t>21:0387:000348:0004:0001:00</t>
  </si>
  <si>
    <t>12MOB-C071A01-HMC</t>
  </si>
  <si>
    <t>21:1189:000184</t>
  </si>
  <si>
    <t>21:0387:000352</t>
  </si>
  <si>
    <t>21:0387:000352:0004:0001:00</t>
  </si>
  <si>
    <t>12MOB-C076A01-HMC</t>
  </si>
  <si>
    <t>21:1189:000185</t>
  </si>
  <si>
    <t>21:0387:000357</t>
  </si>
  <si>
    <t>21:0387:000357:0004:0001:00</t>
  </si>
  <si>
    <t>12MOB-C077A01-HMC</t>
  </si>
  <si>
    <t>21:1189:000186</t>
  </si>
  <si>
    <t>21:0387:000358</t>
  </si>
  <si>
    <t>21:0387:000358:0004:0001:00</t>
  </si>
  <si>
    <t>12MOB-C079A01-HMC</t>
  </si>
  <si>
    <t>21:1189:000187</t>
  </si>
  <si>
    <t>21:0387:000360</t>
  </si>
  <si>
    <t>21:0387:000360:0004:0001:00</t>
  </si>
  <si>
    <t>12MOB-C093A01-HMC</t>
  </si>
  <si>
    <t>21:1189:000188</t>
  </si>
  <si>
    <t>21:0387:000374</t>
  </si>
  <si>
    <t>21:0387:000374:0004:0001:00</t>
  </si>
  <si>
    <t>12MOB-C094A01-HMC</t>
  </si>
  <si>
    <t>21:1189:000189</t>
  </si>
  <si>
    <t>21:0387:000375</t>
  </si>
  <si>
    <t>21:0387:000375:0004:0001:00</t>
  </si>
  <si>
    <t>12MOB-C109A01-HMC</t>
  </si>
  <si>
    <t>21:1189:000190</t>
  </si>
  <si>
    <t>21:0387:000390</t>
  </si>
  <si>
    <t>21:0387:000390:0004:0001:00</t>
  </si>
  <si>
    <t>12MOB-C112A01-HMC</t>
  </si>
  <si>
    <t>21:1189:000191</t>
  </si>
  <si>
    <t>21:0387:000393</t>
  </si>
  <si>
    <t>21:0387:000393:0004:0001:00</t>
  </si>
  <si>
    <t>12MOB-C116A01-HMC</t>
  </si>
  <si>
    <t>21:1189:000192</t>
  </si>
  <si>
    <t>21:0387:000397</t>
  </si>
  <si>
    <t>21:0387:000397:0004:0001:00</t>
  </si>
  <si>
    <t>12MOB-C117A01-HMC</t>
  </si>
  <si>
    <t>21:1189:000193</t>
  </si>
  <si>
    <t>21:0387:000398</t>
  </si>
  <si>
    <t>21:0387:000398:0004:0001:00</t>
  </si>
  <si>
    <t>12MOB-C117A02-HMC</t>
  </si>
  <si>
    <t>21:1189:000194</t>
  </si>
  <si>
    <t>21:0387:000398:0005:0001:00</t>
  </si>
  <si>
    <t>12MOB-C123A01-HMC</t>
  </si>
  <si>
    <t>21:1189:000195</t>
  </si>
  <si>
    <t>21:0387:000404</t>
  </si>
  <si>
    <t>21:0387:000404:0007:0001:00</t>
  </si>
  <si>
    <t>12MOB-C126A01-HMC</t>
  </si>
  <si>
    <t>21:1189:000196</t>
  </si>
  <si>
    <t>21:0387:000407</t>
  </si>
  <si>
    <t>21:0387:000407:0004:0001:00</t>
  </si>
  <si>
    <t>12MOB-C129A01-HMC</t>
  </si>
  <si>
    <t>21:1189:000197</t>
  </si>
  <si>
    <t>21:0387:000410</t>
  </si>
  <si>
    <t>21:0387:000410:0004:0001:00</t>
  </si>
  <si>
    <t>12MOB-C132A01-HMC</t>
  </si>
  <si>
    <t>21:1189:000198</t>
  </si>
  <si>
    <t>21:0387:000413</t>
  </si>
  <si>
    <t>21:0387:000413:0004:0001:00</t>
  </si>
  <si>
    <t>12MOB-C137A01-HMC</t>
  </si>
  <si>
    <t>21:1189:000199</t>
  </si>
  <si>
    <t>21:0387:000418</t>
  </si>
  <si>
    <t>21:0387:000418:0004:0001:00</t>
  </si>
  <si>
    <t>12MOB-C138A01-HMC</t>
  </si>
  <si>
    <t>21:1189:000200</t>
  </si>
  <si>
    <t>21:0387:000419</t>
  </si>
  <si>
    <t>21:0387:000419:0004:0001:00</t>
  </si>
  <si>
    <t>12MOB-C140A01-HMC</t>
  </si>
  <si>
    <t>21:1189:000201</t>
  </si>
  <si>
    <t>21:0387:000421</t>
  </si>
  <si>
    <t>21:0387:000421:0004:0001:00</t>
  </si>
  <si>
    <t>12MOB-C147A01-HMC</t>
  </si>
  <si>
    <t>21:1189:000202</t>
  </si>
  <si>
    <t>21:0387:000428</t>
  </si>
  <si>
    <t>21:0387:000428:0004:0001:00</t>
  </si>
  <si>
    <t>12MOB-C148A01-HMC</t>
  </si>
  <si>
    <t>21:1189:000203</t>
  </si>
  <si>
    <t>21:0387:000429</t>
  </si>
  <si>
    <t>21:0387:000429:0004:0001:00</t>
  </si>
  <si>
    <t>12MOB-C151A01-HMC</t>
  </si>
  <si>
    <t>21:1189:000204</t>
  </si>
  <si>
    <t>21:0387:000432</t>
  </si>
  <si>
    <t>21:0387:000432:0004:0001:00</t>
  </si>
  <si>
    <t>12MOB-C153A01-HMC</t>
  </si>
  <si>
    <t>21:1189:000205</t>
  </si>
  <si>
    <t>21:0387:000434</t>
  </si>
  <si>
    <t>21:0387:000434:0004:0001:00</t>
  </si>
  <si>
    <t>12MOB-C158A01-HMC</t>
  </si>
  <si>
    <t>21:1189:000206</t>
  </si>
  <si>
    <t>21:0387:000439</t>
  </si>
  <si>
    <t>21:0387:000439:0004:0001:00</t>
  </si>
  <si>
    <t>12MOB-C162A01-HMC</t>
  </si>
  <si>
    <t>21:1189:000207</t>
  </si>
  <si>
    <t>21:0387:000443</t>
  </si>
  <si>
    <t>21:0387:000443:0004:0001:01</t>
  </si>
  <si>
    <t>12MOB-C162B01-HMC</t>
  </si>
  <si>
    <t>21:1189:000208</t>
  </si>
  <si>
    <t>21:0387:000443:0004:0002:02</t>
  </si>
  <si>
    <t>12MOB-C168A01-HMC</t>
  </si>
  <si>
    <t>21:1189:000209</t>
  </si>
  <si>
    <t>21:0387:000449</t>
  </si>
  <si>
    <t>21:0387:000449:0004:0001:01</t>
  </si>
  <si>
    <t>12MOB-C171A01-HMC</t>
  </si>
  <si>
    <t>21:1189:000210</t>
  </si>
  <si>
    <t>21:0387:000452</t>
  </si>
  <si>
    <t>21:0387:000452:0007:0001:00</t>
  </si>
  <si>
    <t>12MOB-C174A01-HMC</t>
  </si>
  <si>
    <t>21:1189:000211</t>
  </si>
  <si>
    <t>21:0387:000455</t>
  </si>
  <si>
    <t>21:0387:000455:0004:0001:00</t>
  </si>
  <si>
    <t>12MOB-C180A01-HMC</t>
  </si>
  <si>
    <t>21:1189:000212</t>
  </si>
  <si>
    <t>21:0387:000461</t>
  </si>
  <si>
    <t>21:0387:000461:0004:0001:00</t>
  </si>
  <si>
    <t>12MOB-C182A01-HMC</t>
  </si>
  <si>
    <t>21:1189:000213</t>
  </si>
  <si>
    <t>21:0387:000463</t>
  </si>
  <si>
    <t>21:0387:000463:0004:0001:00</t>
  </si>
  <si>
    <t>12MOB-C183A01-HMC</t>
  </si>
  <si>
    <t>21:1189:000214</t>
  </si>
  <si>
    <t>21:0387:000464</t>
  </si>
  <si>
    <t>21:0387:000464:0004:0001:00</t>
  </si>
  <si>
    <t>12MOB-C184A01-HMC</t>
  </si>
  <si>
    <t>21:1189:000215</t>
  </si>
  <si>
    <t>21:0387:000465</t>
  </si>
  <si>
    <t>21:0387:000465:0004:0001:00</t>
  </si>
  <si>
    <t>12MOB-C184A02-HMC</t>
  </si>
  <si>
    <t>21:1189:000216</t>
  </si>
  <si>
    <t>21:0387:000465:0005:0001:00</t>
  </si>
  <si>
    <t>12MOB-C188A01-HMC</t>
  </si>
  <si>
    <t>21:1189:000217</t>
  </si>
  <si>
    <t>21:0387:000469</t>
  </si>
  <si>
    <t>21:0387:000469:0004:0001:00</t>
  </si>
  <si>
    <t>12MOB-C190A01-HMC</t>
  </si>
  <si>
    <t>21:1189:000218</t>
  </si>
  <si>
    <t>21:0387:000471</t>
  </si>
  <si>
    <t>21:0387:000471:0004:0001:00</t>
  </si>
  <si>
    <t>12MOB-C191A01-HMC</t>
  </si>
  <si>
    <t>21:1189:000219</t>
  </si>
  <si>
    <t>21:0387:000472</t>
  </si>
  <si>
    <t>21:0387:000472:0004:0001:00</t>
  </si>
  <si>
    <t>12MOB-C193A01-HMC</t>
  </si>
  <si>
    <t>21:1189:000220</t>
  </si>
  <si>
    <t>21:0387:000474</t>
  </si>
  <si>
    <t>21:0387:000474:0004:0001:00</t>
  </si>
  <si>
    <t>12MOB-C194A01-HMC</t>
  </si>
  <si>
    <t>21:1189:000221</t>
  </si>
  <si>
    <t>21:0387:000475</t>
  </si>
  <si>
    <t>21:0387:000475:0004:0001:00</t>
  </si>
  <si>
    <t>12MOB-C202A01-HMC</t>
  </si>
  <si>
    <t>21:1189:000222</t>
  </si>
  <si>
    <t>21:0387:000483</t>
  </si>
  <si>
    <t>21:0387:000483:0004:0001:00</t>
  </si>
  <si>
    <t>12MOB-C210A01-HMC</t>
  </si>
  <si>
    <t>21:1189:000223</t>
  </si>
  <si>
    <t>21:0387:000491</t>
  </si>
  <si>
    <t>21:0387:000491:0004:0001:00</t>
  </si>
  <si>
    <t>12MOB-C211A01-HMC</t>
  </si>
  <si>
    <t>21:1189:000224</t>
  </si>
  <si>
    <t>21:0387:000492</t>
  </si>
  <si>
    <t>21:0387:000492:0004:0001:00</t>
  </si>
  <si>
    <t>12MOB-C212A01-HMC</t>
  </si>
  <si>
    <t>21:1189:000225</t>
  </si>
  <si>
    <t>21:0387:000493</t>
  </si>
  <si>
    <t>21:0387:000493:0004:0001:00</t>
  </si>
  <si>
    <t>12MOB-C215A01-HMC</t>
  </si>
  <si>
    <t>21:1189:000226</t>
  </si>
  <si>
    <t>21:0387:000496</t>
  </si>
  <si>
    <t>21:0387:000496:0004:0001:00</t>
  </si>
  <si>
    <t>12MOB-C216A01-HMC</t>
  </si>
  <si>
    <t>21:1189:000227</t>
  </si>
  <si>
    <t>21:0387:000497</t>
  </si>
  <si>
    <t>21:0387:000497:0004:0001:01</t>
  </si>
  <si>
    <t>12MOB-C219A01-HMC</t>
  </si>
  <si>
    <t>21:1189:000228</t>
  </si>
  <si>
    <t>21:0387:000500</t>
  </si>
  <si>
    <t>21:0387:000500:0004:0001:00</t>
  </si>
  <si>
    <t>12MOB-C220A01-HMC</t>
  </si>
  <si>
    <t>21:1189:000229</t>
  </si>
  <si>
    <t>21:0387:000501</t>
  </si>
  <si>
    <t>21:0387:000501:0004:0001:00</t>
  </si>
  <si>
    <t>12MOB-C221A01-HMC</t>
  </si>
  <si>
    <t>21:1189:000230</t>
  </si>
  <si>
    <t>21:0387:000502</t>
  </si>
  <si>
    <t>21:0387:000502:0004:0001:00</t>
  </si>
  <si>
    <t>12MOB-M001A01-HMC</t>
  </si>
  <si>
    <t>21:1189:000231</t>
  </si>
  <si>
    <t>21:0387:000518</t>
  </si>
  <si>
    <t>21:0387:000518:0004:0001:00</t>
  </si>
  <si>
    <t>12MOB-M003A01-HMC</t>
  </si>
  <si>
    <t>21:1189:000232</t>
  </si>
  <si>
    <t>21:0387:000520</t>
  </si>
  <si>
    <t>21:0387:000520:0004:0001:00</t>
  </si>
  <si>
    <t>12MOB-M006A01-HMC</t>
  </si>
  <si>
    <t>21:1189:000233</t>
  </si>
  <si>
    <t>21:0387:000523</t>
  </si>
  <si>
    <t>21:0387:000523:0004:0001:00</t>
  </si>
  <si>
    <t>12MOB-M007A01-HMC</t>
  </si>
  <si>
    <t>21:1189:000234</t>
  </si>
  <si>
    <t>21:0387:000524</t>
  </si>
  <si>
    <t>21:0387:000524:0004:0001:00</t>
  </si>
  <si>
    <t>12MOB-M009A01-HMC</t>
  </si>
  <si>
    <t>21:1189:000235</t>
  </si>
  <si>
    <t>21:0387:000526</t>
  </si>
  <si>
    <t>21:0387:000526:0004:0001:00</t>
  </si>
  <si>
    <t>12MOB-M011A01-HMC</t>
  </si>
  <si>
    <t>21:1189:000236</t>
  </si>
  <si>
    <t>21:0387:000528</t>
  </si>
  <si>
    <t>21:0387:000528:0004:0001:01</t>
  </si>
  <si>
    <t>12MOB-M013A01-HMC</t>
  </si>
  <si>
    <t>21:1189:000237</t>
  </si>
  <si>
    <t>21:0387:000530</t>
  </si>
  <si>
    <t>21:0387:000530:0004:0001:00</t>
  </si>
  <si>
    <t>12MOB-M015A01-HMC</t>
  </si>
  <si>
    <t>21:1189:000238</t>
  </si>
  <si>
    <t>21:0387:000532</t>
  </si>
  <si>
    <t>21:0387:000532:0004:0001:00</t>
  </si>
  <si>
    <t>12MOB-M017A01-HMC</t>
  </si>
  <si>
    <t>21:1189:000239</t>
  </si>
  <si>
    <t>21:0387:000534</t>
  </si>
  <si>
    <t>21:0387:000534:0004:0001:00</t>
  </si>
  <si>
    <t>12MOB-M018A01-HMC</t>
  </si>
  <si>
    <t>21:1189:000240</t>
  </si>
  <si>
    <t>21:0387:000535</t>
  </si>
  <si>
    <t>21:0387:000535:0004:0001:00</t>
  </si>
  <si>
    <t>12MOB-M021A01-HMC</t>
  </si>
  <si>
    <t>21:1189:000241</t>
  </si>
  <si>
    <t>21:0387:000538</t>
  </si>
  <si>
    <t>21:0387:000538:0004:0001:00</t>
  </si>
  <si>
    <t>12MOB-M023A01-HMC</t>
  </si>
  <si>
    <t>21:1189:000242</t>
  </si>
  <si>
    <t>21:0387:000540</t>
  </si>
  <si>
    <t>21:0387:000540:0004:0001:01</t>
  </si>
  <si>
    <t>12MOB-M025A01-HMC</t>
  </si>
  <si>
    <t>21:1189:000243</t>
  </si>
  <si>
    <t>21:0387:000542</t>
  </si>
  <si>
    <t>21:0387:000542:0004:0001:00</t>
  </si>
  <si>
    <t>12MOB-M026A01-HMC</t>
  </si>
  <si>
    <t>21:1189:000244</t>
  </si>
  <si>
    <t>21:0387:000543</t>
  </si>
  <si>
    <t>21:0387:000543:0004:0001:00</t>
  </si>
  <si>
    <t>12MOB-M028A01-HMC</t>
  </si>
  <si>
    <t>21:1189:000245</t>
  </si>
  <si>
    <t>21:0387:000545</t>
  </si>
  <si>
    <t>21:0387:000545:0004:0001:00</t>
  </si>
  <si>
    <t>12MOB-M030A01-HMC</t>
  </si>
  <si>
    <t>21:1189:000246</t>
  </si>
  <si>
    <t>21:0387:000547</t>
  </si>
  <si>
    <t>21:0387:000547:0004:0001:00</t>
  </si>
  <si>
    <t>12MOB-M031A01-HMC</t>
  </si>
  <si>
    <t>21:1189:000247</t>
  </si>
  <si>
    <t>21:0387:000548</t>
  </si>
  <si>
    <t>21:0387:000548:0004:0001:00</t>
  </si>
  <si>
    <t>12MOB-M044A01-HMC</t>
  </si>
  <si>
    <t>21:1189:000248</t>
  </si>
  <si>
    <t>21:0387:000561</t>
  </si>
  <si>
    <t>21:0387:000561:0004:0001:00</t>
  </si>
  <si>
    <t>12MOB-M045A01-HMC</t>
  </si>
  <si>
    <t>21:1189:000249</t>
  </si>
  <si>
    <t>21:0387:000562</t>
  </si>
  <si>
    <t>21:0387:000562:0004:0001:00</t>
  </si>
  <si>
    <t>12MOB-M054A01-HMC</t>
  </si>
  <si>
    <t>21:1189:000250</t>
  </si>
  <si>
    <t>21:0387:000571</t>
  </si>
  <si>
    <t>21:0387:000571:0004:0001:00</t>
  </si>
  <si>
    <t>12MOB-M054A02-HMC</t>
  </si>
  <si>
    <t>21:1189:000251</t>
  </si>
  <si>
    <t>21:0387:000571:0005:0001:00</t>
  </si>
  <si>
    <t>12MOB-M056A01-HMC</t>
  </si>
  <si>
    <t>21:1189:000252</t>
  </si>
  <si>
    <t>21:0387:000573</t>
  </si>
  <si>
    <t>21:0387:000573:0004:0001:00</t>
  </si>
  <si>
    <t>12MOB-M057A01-HMC</t>
  </si>
  <si>
    <t>21:1189:000253</t>
  </si>
  <si>
    <t>21:0387:000574</t>
  </si>
  <si>
    <t>21:0387:000574:0004:0001:00</t>
  </si>
  <si>
    <t>12MOB-M058A01-HMC</t>
  </si>
  <si>
    <t>21:1189:000254</t>
  </si>
  <si>
    <t>21:0387:000575</t>
  </si>
  <si>
    <t>21:0387:000575:0004:0001:00</t>
  </si>
  <si>
    <t>12MOB-M059A01-HMC</t>
  </si>
  <si>
    <t>21:1189:000255</t>
  </si>
  <si>
    <t>21:0387:000576</t>
  </si>
  <si>
    <t>21:0387:000576:0004:0001:00</t>
  </si>
  <si>
    <t>12MOB-M060A01-HMC</t>
  </si>
  <si>
    <t>21:1189:000256</t>
  </si>
  <si>
    <t>21:0387:000577</t>
  </si>
  <si>
    <t>21:0387:000577:0004:0001:00</t>
  </si>
  <si>
    <t>12MOB-M061A01-HMC</t>
  </si>
  <si>
    <t>21:1189:000257</t>
  </si>
  <si>
    <t>21:0387:000578</t>
  </si>
  <si>
    <t>21:0387:000578:0004:0001:01</t>
  </si>
  <si>
    <t>12MOB-M061B01-HMC</t>
  </si>
  <si>
    <t>21:1189:000258</t>
  </si>
  <si>
    <t>21:0387:000578:0004:0002:02</t>
  </si>
  <si>
    <t>12MOB-M062A01-HMC</t>
  </si>
  <si>
    <t>21:1189:000259</t>
  </si>
  <si>
    <t>21:0387:000579</t>
  </si>
  <si>
    <t>21:0387:000579:0004:0001:00</t>
  </si>
  <si>
    <t>12MOB-M078A01-HMC</t>
  </si>
  <si>
    <t>21:1189:000260</t>
  </si>
  <si>
    <t>21:0387:000595</t>
  </si>
  <si>
    <t>21:0387:000595:0004:0001:00</t>
  </si>
  <si>
    <t>12MOB-M079A01-HMC</t>
  </si>
  <si>
    <t>21:1189:000261</t>
  </si>
  <si>
    <t>21:0387:000596</t>
  </si>
  <si>
    <t>21:0387:000596:0004:0001:00</t>
  </si>
  <si>
    <t>12MOB-M081A01-HMC</t>
  </si>
  <si>
    <t>21:1189:000262</t>
  </si>
  <si>
    <t>21:0387:000598</t>
  </si>
  <si>
    <t>21:0387:000598:0004:0001:00</t>
  </si>
  <si>
    <t>12MOB-M082A01-HMC</t>
  </si>
  <si>
    <t>21:1189:000263</t>
  </si>
  <si>
    <t>21:0387:000599</t>
  </si>
  <si>
    <t>21:0387:000599:0004:0001:00</t>
  </si>
  <si>
    <t>12MOB-M085A01-HMC</t>
  </si>
  <si>
    <t>21:1189:000264</t>
  </si>
  <si>
    <t>21:0387:000602</t>
  </si>
  <si>
    <t>21:0387:000602:0004:0001:00</t>
  </si>
  <si>
    <t>12MOB-M087A01-HMC</t>
  </si>
  <si>
    <t>21:1189:000265</t>
  </si>
  <si>
    <t>21:0387:000604</t>
  </si>
  <si>
    <t>21:0387:000604:0004:0001:00</t>
  </si>
  <si>
    <t>12MOB-M093A01-HMC</t>
  </si>
  <si>
    <t>21:1189:000266</t>
  </si>
  <si>
    <t>21:0387:000610</t>
  </si>
  <si>
    <t>21:0387:000610:0004:0001:00</t>
  </si>
  <si>
    <t>12MOB-M094A01-HMC</t>
  </si>
  <si>
    <t>21:1189:000267</t>
  </si>
  <si>
    <t>21:0387:000611</t>
  </si>
  <si>
    <t>21:0387:000611:0004:0001:01</t>
  </si>
  <si>
    <t>12MOB-M095A01-HMC</t>
  </si>
  <si>
    <t>21:1189:000268</t>
  </si>
  <si>
    <t>21:0387:000612</t>
  </si>
  <si>
    <t>21:0387:000612:0004:0001:00</t>
  </si>
  <si>
    <t>12MOB-M099A01-HMC</t>
  </si>
  <si>
    <t>21:1189:000269</t>
  </si>
  <si>
    <t>21:0387:000616</t>
  </si>
  <si>
    <t>21:0387:000616:0004:0001:00</t>
  </si>
  <si>
    <t>12MOB-M100A01-HMC</t>
  </si>
  <si>
    <t>21:1189:000270</t>
  </si>
  <si>
    <t>21:0387:000617</t>
  </si>
  <si>
    <t>21:0387:000617:0004:0001:00</t>
  </si>
  <si>
    <t>12MOB-M102A01-HMC</t>
  </si>
  <si>
    <t>21:1189:000271</t>
  </si>
  <si>
    <t>21:0387:000619</t>
  </si>
  <si>
    <t>21:0387:000619:0004:0001:00</t>
  </si>
  <si>
    <t>12MOB-M103A01-HMC</t>
  </si>
  <si>
    <t>21:1189:000272</t>
  </si>
  <si>
    <t>21:0387:000620</t>
  </si>
  <si>
    <t>21:0387:000620:0004:0001:00</t>
  </si>
  <si>
    <t>12MOB-M106A01-HMC</t>
  </si>
  <si>
    <t>21:1189:000273</t>
  </si>
  <si>
    <t>21:0387:000623</t>
  </si>
  <si>
    <t>21:0387:000623:0004:0001:00</t>
  </si>
  <si>
    <t>12MOB-M120A01-HMC</t>
  </si>
  <si>
    <t>21:1189:000274</t>
  </si>
  <si>
    <t>21:0387:000637</t>
  </si>
  <si>
    <t>21:0387:000637:0004:0001:00</t>
  </si>
  <si>
    <t>12MOB-M120A02-HMC</t>
  </si>
  <si>
    <t>21:1189:000275</t>
  </si>
  <si>
    <t>21:0387:000637:0005:0001:00</t>
  </si>
  <si>
    <t>12MOB-M123A01-HMC</t>
  </si>
  <si>
    <t>21:1189:000276</t>
  </si>
  <si>
    <t>21:0387:000640</t>
  </si>
  <si>
    <t>21:0387:000640:0004:0001:00</t>
  </si>
  <si>
    <t>12MOB-M127A01-HMC</t>
  </si>
  <si>
    <t>21:1189:000277</t>
  </si>
  <si>
    <t>21:0387:000644</t>
  </si>
  <si>
    <t>21:0387:000644:0004:0001:00</t>
  </si>
  <si>
    <t>12MOB-M128A01-HMC</t>
  </si>
  <si>
    <t>21:1189:000278</t>
  </si>
  <si>
    <t>21:0387:000645</t>
  </si>
  <si>
    <t>21:0387:000645:0004:0001:00</t>
  </si>
  <si>
    <t>12MOB-M129A01-HMC</t>
  </si>
  <si>
    <t>21:1189:000279</t>
  </si>
  <si>
    <t>21:0387:000646</t>
  </si>
  <si>
    <t>21:0387:000646:0004:0001:00</t>
  </si>
  <si>
    <t>12MOB-M131A01-HMC</t>
  </si>
  <si>
    <t>21:1189:000280</t>
  </si>
  <si>
    <t>21:0387:000648</t>
  </si>
  <si>
    <t>21:0387:000648:0004:0001:00</t>
  </si>
  <si>
    <t>12MOB-M134A01-HMC</t>
  </si>
  <si>
    <t>21:1189:000281</t>
  </si>
  <si>
    <t>21:0387:000652</t>
  </si>
  <si>
    <t>21:0387:000652:0004:0001:00</t>
  </si>
  <si>
    <t>12MOB-M138A01-HMC</t>
  </si>
  <si>
    <t>21:1189:000282</t>
  </si>
  <si>
    <t>21:0387:000656</t>
  </si>
  <si>
    <t>21:0387:000656:0004:0001:00</t>
  </si>
  <si>
    <t>12MOB-M143A01-HMC</t>
  </si>
  <si>
    <t>21:1189:000283</t>
  </si>
  <si>
    <t>21:0387:000661</t>
  </si>
  <si>
    <t>21:0387:000661:0004:0001:00</t>
  </si>
  <si>
    <t>12MOB-M144C01-HMC</t>
  </si>
  <si>
    <t>21:1189:000284</t>
  </si>
  <si>
    <t>21:0387:000662</t>
  </si>
  <si>
    <t>21:0387:000662:0004:0001:00</t>
  </si>
  <si>
    <t>12MOB-M146A01-HMC</t>
  </si>
  <si>
    <t>21:1189:000285</t>
  </si>
  <si>
    <t>21:0387:000664</t>
  </si>
  <si>
    <t>21:0387:000664:0004:0001:00</t>
  </si>
  <si>
    <t>12MOB-M146B01-HMC</t>
  </si>
  <si>
    <t>21:1189:000286</t>
  </si>
  <si>
    <t>21:0387:000664:0005:0001:00</t>
  </si>
  <si>
    <t>12MOB-M151A01-HMC</t>
  </si>
  <si>
    <t>21:1189:000287</t>
  </si>
  <si>
    <t>21:0387:000669</t>
  </si>
  <si>
    <t>21:0387:000669:0004:0001:00</t>
  </si>
  <si>
    <t>12MOB-M157A01-HMC</t>
  </si>
  <si>
    <t>21:1189:000288</t>
  </si>
  <si>
    <t>21:0387:000675</t>
  </si>
  <si>
    <t>21:0387:000675:0004:0001:00</t>
  </si>
  <si>
    <t>12MOB-M162A01-HMC</t>
  </si>
  <si>
    <t>21:1189:000289</t>
  </si>
  <si>
    <t>21:0387:000680</t>
  </si>
  <si>
    <t>21:0387:000680:0004:0001:00</t>
  </si>
  <si>
    <t>12MOB-M165A01-HMC</t>
  </si>
  <si>
    <t>21:1189:000290</t>
  </si>
  <si>
    <t>21:0387:000683</t>
  </si>
  <si>
    <t>21:0387:000683:0004:0001:00</t>
  </si>
  <si>
    <t>12MOB-M168A01-HMC</t>
  </si>
  <si>
    <t>21:1189:000291</t>
  </si>
  <si>
    <t>21:0387:000686</t>
  </si>
  <si>
    <t>21:0387:000686:0004:0001:00</t>
  </si>
  <si>
    <t>12MOB-M171A01-HMC</t>
  </si>
  <si>
    <t>21:1189:000292</t>
  </si>
  <si>
    <t>21:0387:000689</t>
  </si>
  <si>
    <t>21:0387:000689:0004:0001:00</t>
  </si>
  <si>
    <t>12MOB-M174A01-HMC</t>
  </si>
  <si>
    <t>21:1189:000293</t>
  </si>
  <si>
    <t>21:0387:000692</t>
  </si>
  <si>
    <t>21:0387:000692:0004:0001:00</t>
  </si>
  <si>
    <t>12MOB-M176A01-HMC</t>
  </si>
  <si>
    <t>21:1189:000294</t>
  </si>
  <si>
    <t>21:0387:000694</t>
  </si>
  <si>
    <t>21:0387:000694:0004:0001:00</t>
  </si>
  <si>
    <t>12MOB-M177A01-HMC</t>
  </si>
  <si>
    <t>21:1189:000295</t>
  </si>
  <si>
    <t>21:0387:000695</t>
  </si>
  <si>
    <t>21:0387:000695:0004:0001:00</t>
  </si>
  <si>
    <t>12MOB-M178A01-HMC</t>
  </si>
  <si>
    <t>21:1189:000296</t>
  </si>
  <si>
    <t>21:0387:000696</t>
  </si>
  <si>
    <t>21:0387:000696:0004:0001:00</t>
  </si>
  <si>
    <t>12MOB-M178A02-HMC</t>
  </si>
  <si>
    <t>21:1189:000297</t>
  </si>
  <si>
    <t>21:0387:000696:0005:0001:00</t>
  </si>
  <si>
    <t>12MOB-M179A01-HMC</t>
  </si>
  <si>
    <t>21:1189:000298</t>
  </si>
  <si>
    <t>21:0387:000697</t>
  </si>
  <si>
    <t>21:0387:000697:0004:0001:00</t>
  </si>
  <si>
    <t>12MOB-M179B01-HMC</t>
  </si>
  <si>
    <t>21:1189:000299</t>
  </si>
  <si>
    <t>21:0387:000697:0005:0001:01</t>
  </si>
  <si>
    <t>12MOB-M180A01-HMC</t>
  </si>
  <si>
    <t>21:1189:000300</t>
  </si>
  <si>
    <t>21:0387:000698</t>
  </si>
  <si>
    <t>21:0387:000698:0004:0001:00</t>
  </si>
  <si>
    <t>12MOB-M182A01-HMC</t>
  </si>
  <si>
    <t>21:1189:000301</t>
  </si>
  <si>
    <t>21:0387:000700</t>
  </si>
  <si>
    <t>21:0387:000700:0004:0001:01</t>
  </si>
  <si>
    <t>12MOB-M182B01-HMC</t>
  </si>
  <si>
    <t>21:1189:000302</t>
  </si>
  <si>
    <t>21:0387:000700:0004:0002:02</t>
  </si>
  <si>
    <t>12MOB-R-001-HMC</t>
  </si>
  <si>
    <t>21:1189:000303</t>
  </si>
  <si>
    <t>21:0387:000290:0004:0001:02</t>
  </si>
  <si>
    <t>12MOB-R-002-HMC</t>
  </si>
  <si>
    <t>21:1189:000304</t>
  </si>
  <si>
    <t>21:0387:000329:0004:0001:02</t>
  </si>
  <si>
    <t>12MOB-R-003-HMC</t>
  </si>
  <si>
    <t>21:1189:000305</t>
  </si>
  <si>
    <t>21:0387:000449:0004:0001:02</t>
  </si>
  <si>
    <t>12MOB-R-004-HMC</t>
  </si>
  <si>
    <t>21:1189:000306</t>
  </si>
  <si>
    <t>21:0387:000497:0004:0001:02</t>
  </si>
  <si>
    <t>12MOB-R-005-HMC</t>
  </si>
  <si>
    <t>21:1189:000307</t>
  </si>
  <si>
    <t>21:0387:000528:0004:0001:02</t>
  </si>
  <si>
    <t>12MOB-R-006-HMC</t>
  </si>
  <si>
    <t>21:1189:000308</t>
  </si>
  <si>
    <t>21:0387:000540:0004:0001:02</t>
  </si>
  <si>
    <t>12MOB-R-007-HMC</t>
  </si>
  <si>
    <t>21:1189:000309</t>
  </si>
  <si>
    <t>21:0387:000611:0004:0001:02</t>
  </si>
  <si>
    <t>12MOB-R-008-HMC</t>
  </si>
  <si>
    <t>21:1189:000310</t>
  </si>
  <si>
    <t>21:0387:000697:0005:0001:02</t>
  </si>
  <si>
    <t>TL-08-001:HMC</t>
  </si>
  <si>
    <t>27:0006:000001</t>
  </si>
  <si>
    <t>27:0003:000001</t>
  </si>
  <si>
    <t>27:0003:000001:0003:0001:00</t>
  </si>
  <si>
    <t>TL-08-002:HMC</t>
  </si>
  <si>
    <t>27:0006:000002</t>
  </si>
  <si>
    <t>27:0003:000002</t>
  </si>
  <si>
    <t>27:0003:000002:0003:0001:00</t>
  </si>
  <si>
    <t>TL-08-003:HMC</t>
  </si>
  <si>
    <t>27:0006:000003</t>
  </si>
  <si>
    <t>27:0003:000003</t>
  </si>
  <si>
    <t>27:0003:000003:0003:0001:00</t>
  </si>
  <si>
    <t>TL-08-004:HMC</t>
  </si>
  <si>
    <t>27:0006:000004</t>
  </si>
  <si>
    <t>27:0003:000004</t>
  </si>
  <si>
    <t>27:0003:000004:0003:0001:00</t>
  </si>
  <si>
    <t>TL-08-005:HMC</t>
  </si>
  <si>
    <t>27:0006:000005</t>
  </si>
  <si>
    <t>27:0003:000005</t>
  </si>
  <si>
    <t>27:0003:000005:0003:0001:00</t>
  </si>
  <si>
    <t>TL-08-007:HMC</t>
  </si>
  <si>
    <t>27:0006:000006</t>
  </si>
  <si>
    <t>27:0003:000006</t>
  </si>
  <si>
    <t>27:0003:000006:0003:0001:00</t>
  </si>
  <si>
    <t>TL-08-008:HMC</t>
  </si>
  <si>
    <t>27:0006:000007</t>
  </si>
  <si>
    <t>27:0003:000007</t>
  </si>
  <si>
    <t>27:0003:000007:0003:0001:00</t>
  </si>
  <si>
    <t>TL-08-009:HMC</t>
  </si>
  <si>
    <t>27:0006:000008</t>
  </si>
  <si>
    <t>27:0003:000008</t>
  </si>
  <si>
    <t>27:0003:000008:0003:0001:00</t>
  </si>
  <si>
    <t>TL-08-010:HMC</t>
  </si>
  <si>
    <t>27:0006:000009</t>
  </si>
  <si>
    <t>27:0003:000009</t>
  </si>
  <si>
    <t>27:0003:000009:0003:0001:00</t>
  </si>
  <si>
    <t>TL-08-011:HMC</t>
  </si>
  <si>
    <t>27:0006:000010</t>
  </si>
  <si>
    <t>27:0003:000010</t>
  </si>
  <si>
    <t>27:0003:000010:0003:0001:00</t>
  </si>
  <si>
    <t>TL-08-013:HMC</t>
  </si>
  <si>
    <t>27:0006:000011</t>
  </si>
  <si>
    <t>27:0003:000011</t>
  </si>
  <si>
    <t>27:0003:000011:0003:0001:00</t>
  </si>
  <si>
    <t>TL-08-014:HMC</t>
  </si>
  <si>
    <t>27:0006:000012</t>
  </si>
  <si>
    <t>27:0003:000012</t>
  </si>
  <si>
    <t>27:0003:000012:0003:0001:00</t>
  </si>
  <si>
    <t>TL-08-015:HMC</t>
  </si>
  <si>
    <t>27:0006:000013</t>
  </si>
  <si>
    <t>27:0003:000013</t>
  </si>
  <si>
    <t>27:0003:000013:0003:0001:00</t>
  </si>
  <si>
    <t>TL-08-016:HMC</t>
  </si>
  <si>
    <t>27:0006:000014</t>
  </si>
  <si>
    <t>27:0003:000014</t>
  </si>
  <si>
    <t>27:0003:000014:0003:0001:00</t>
  </si>
  <si>
    <t>TL-08-017:HMC</t>
  </si>
  <si>
    <t>27:0006:000015</t>
  </si>
  <si>
    <t>27:0003:000015</t>
  </si>
  <si>
    <t>27:0003:000015:0003:0001:00</t>
  </si>
  <si>
    <t>TL-08-018:HMC</t>
  </si>
  <si>
    <t>27:0006:000016</t>
  </si>
  <si>
    <t>27:0003:000016</t>
  </si>
  <si>
    <t>27:0003:000016:0003:0001:00</t>
  </si>
  <si>
    <t>TL-08-019:HMC</t>
  </si>
  <si>
    <t>27:0006:000017</t>
  </si>
  <si>
    <t>27:0003:000017</t>
  </si>
  <si>
    <t>27:0003:000017:0003:0001:00</t>
  </si>
  <si>
    <t>TL-08-021:HMC</t>
  </si>
  <si>
    <t>27:0006:000018</t>
  </si>
  <si>
    <t>27:0003:000018</t>
  </si>
  <si>
    <t>27:0003:000018:0003:0001:00</t>
  </si>
  <si>
    <t>TL-08-022:HMC</t>
  </si>
  <si>
    <t>27:0006:000019</t>
  </si>
  <si>
    <t>27:0003:000019</t>
  </si>
  <si>
    <t>27:0003:000019:0003:0001:00</t>
  </si>
  <si>
    <t>TL-08-023:HMC</t>
  </si>
  <si>
    <t>27:0006:000020</t>
  </si>
  <si>
    <t>27:0003:000020</t>
  </si>
  <si>
    <t>27:0003:000020:0003:0001:00</t>
  </si>
  <si>
    <t>TL-08-024:HMC</t>
  </si>
  <si>
    <t>27:0006:000021</t>
  </si>
  <si>
    <t>27:0003:000021</t>
  </si>
  <si>
    <t>27:0003:000021:0003:0001:00</t>
  </si>
  <si>
    <t>TL-08-025:HMC</t>
  </si>
  <si>
    <t>27:0006:000022</t>
  </si>
  <si>
    <t>27:0003:000022</t>
  </si>
  <si>
    <t>27:0003:000022:0003:0001:00</t>
  </si>
  <si>
    <t>TL-08-027:HMC</t>
  </si>
  <si>
    <t>27:0006:000023</t>
  </si>
  <si>
    <t>27:0003:000023</t>
  </si>
  <si>
    <t>27:0003:000023:0003:0001:00</t>
  </si>
  <si>
    <t>TL-08-028:HMC</t>
  </si>
  <si>
    <t>27:0006:000024</t>
  </si>
  <si>
    <t>27:0003:000024</t>
  </si>
  <si>
    <t>27:0003:000024:0003:0001:00</t>
  </si>
  <si>
    <t>TL-08-029:HMC</t>
  </si>
  <si>
    <t>27:0006:000025</t>
  </si>
  <si>
    <t>27:0003:000025</t>
  </si>
  <si>
    <t>27:0003:000025:0003:0001:00</t>
  </si>
  <si>
    <t>TL-08-031:HMC</t>
  </si>
  <si>
    <t>27:0006:000026</t>
  </si>
  <si>
    <t>27:0003:000026</t>
  </si>
  <si>
    <t>27:0003:000026:0003:0001:00</t>
  </si>
  <si>
    <t>TL-08-032:HMC</t>
  </si>
  <si>
    <t>27:0006:000027</t>
  </si>
  <si>
    <t>27:0003:000027</t>
  </si>
  <si>
    <t>27:0003:000027:0003:0001:00</t>
  </si>
  <si>
    <t>TL-08-033:HMC</t>
  </si>
  <si>
    <t>27:0006:000028</t>
  </si>
  <si>
    <t>27:0003:000028</t>
  </si>
  <si>
    <t>27:0003:000028:0003:0001:00</t>
  </si>
  <si>
    <t>TL-08-034:HMC</t>
  </si>
  <si>
    <t>27:0006:000029</t>
  </si>
  <si>
    <t>27:0003:000029</t>
  </si>
  <si>
    <t>27:0003:000029:0003:0001:00</t>
  </si>
  <si>
    <t>TL-08-035:HMC</t>
  </si>
  <si>
    <t>27:0006:000030</t>
  </si>
  <si>
    <t>27:0003:000030</t>
  </si>
  <si>
    <t>27:0003:000030:0003:0001:00</t>
  </si>
  <si>
    <t>TL-08-036:HMC</t>
  </si>
  <si>
    <t>27:0006:000031</t>
  </si>
  <si>
    <t>27:0003:000031</t>
  </si>
  <si>
    <t>27:0003:000031:0003:0001:00</t>
  </si>
  <si>
    <t>TL-08-037:HMC</t>
  </si>
  <si>
    <t>27:0006:000032</t>
  </si>
  <si>
    <t>27:0003:000032</t>
  </si>
  <si>
    <t>27:0003:000032:0003:0001:00</t>
  </si>
  <si>
    <t>TL-08-038:HMC</t>
  </si>
  <si>
    <t>27:0006:000033</t>
  </si>
  <si>
    <t>27:0003:000033</t>
  </si>
  <si>
    <t>27:0003:000033:0003:0001:00</t>
  </si>
  <si>
    <t>TL-08-039:HMC</t>
  </si>
  <si>
    <t>27:0006:000034</t>
  </si>
  <si>
    <t>27:0003:000034</t>
  </si>
  <si>
    <t>27:0003:000034:0003:0001:00</t>
  </si>
  <si>
    <t>TL-08-041:HMC</t>
  </si>
  <si>
    <t>27:0006:000035</t>
  </si>
  <si>
    <t>27:0003:000035</t>
  </si>
  <si>
    <t>27:0003:000035:0003:0001:00</t>
  </si>
  <si>
    <t>TL-08-042:HMC</t>
  </si>
  <si>
    <t>27:0006:000036</t>
  </si>
  <si>
    <t>27:0003:000036</t>
  </si>
  <si>
    <t>27:0003:000036:0003:0001:00</t>
  </si>
  <si>
    <t>TL-08-043:HMC</t>
  </si>
  <si>
    <t>27:0006:000037</t>
  </si>
  <si>
    <t>27:0003:000037</t>
  </si>
  <si>
    <t>27:0003:000037:0003:0001:00</t>
  </si>
  <si>
    <t>TL-08-044:HMC</t>
  </si>
  <si>
    <t>27:0006:000038</t>
  </si>
  <si>
    <t>27:0003:000038</t>
  </si>
  <si>
    <t>27:0003:000038:0003:0001:00</t>
  </si>
  <si>
    <t>TL-08-045:HMC</t>
  </si>
  <si>
    <t>27:0006:000039</t>
  </si>
  <si>
    <t>27:0003:000039</t>
  </si>
  <si>
    <t>27:0003:000039:0003:0001:00</t>
  </si>
  <si>
    <t>TL-08-046:HMC</t>
  </si>
  <si>
    <t>27:0006:000040</t>
  </si>
  <si>
    <t>27:0003:000040</t>
  </si>
  <si>
    <t>27:0003:000040:0003:0001:00</t>
  </si>
  <si>
    <t>TL-08-047:HMC</t>
  </si>
  <si>
    <t>27:0006:000041</t>
  </si>
  <si>
    <t>27:0003:000041</t>
  </si>
  <si>
    <t>27:0003:000041:0003:0001:00</t>
  </si>
  <si>
    <t>TL-08-048:HMC</t>
  </si>
  <si>
    <t>27:0006:000042</t>
  </si>
  <si>
    <t>27:0003:000042</t>
  </si>
  <si>
    <t>27:0003:000042:0003:0001:00</t>
  </si>
  <si>
    <t>TL-08-049:HMC</t>
  </si>
  <si>
    <t>27:0006:000043</t>
  </si>
  <si>
    <t>27:0003:000043</t>
  </si>
  <si>
    <t>27:0003:000043:0003:0001:00</t>
  </si>
  <si>
    <t>TL-08-050:HMC</t>
  </si>
  <si>
    <t>27:0006:000044</t>
  </si>
  <si>
    <t>27:0003:000044</t>
  </si>
  <si>
    <t>27:0003:000044:0003:0001:00</t>
  </si>
  <si>
    <t>TL-08-051:HMC</t>
  </si>
  <si>
    <t>27:0006:000045</t>
  </si>
  <si>
    <t>27:0003:000045</t>
  </si>
  <si>
    <t>27:0003:000045:0003:0001:00</t>
  </si>
  <si>
    <t>TL-08-052:HMC</t>
  </si>
  <si>
    <t>27:0006:000046</t>
  </si>
  <si>
    <t>27:0003:000046</t>
  </si>
  <si>
    <t>27:0003:000046:0003:0001:00</t>
  </si>
  <si>
    <t>TL-08-053:HMC</t>
  </si>
  <si>
    <t>27:0006:000047</t>
  </si>
  <si>
    <t>27:0003:000047</t>
  </si>
  <si>
    <t>27:0003:000047:0003:0001:00</t>
  </si>
  <si>
    <t>TL-08-055:HMC</t>
  </si>
  <si>
    <t>27:0006:000048</t>
  </si>
  <si>
    <t>27:0003:000048</t>
  </si>
  <si>
    <t>27:0003:000048:0003:0001:00</t>
  </si>
  <si>
    <t>TL-08-056:HMC</t>
  </si>
  <si>
    <t>27:0006:000049</t>
  </si>
  <si>
    <t>27:0003:000049</t>
  </si>
  <si>
    <t>27:0003:000049:0003:0001:00</t>
  </si>
  <si>
    <t>TL-08-057:HMC</t>
  </si>
  <si>
    <t>27:0006:000050</t>
  </si>
  <si>
    <t>27:0003:000050</t>
  </si>
  <si>
    <t>27:0003:000050:0003:0001:00</t>
  </si>
  <si>
    <t>TL-08-058:HMC</t>
  </si>
  <si>
    <t>27:0006:000051</t>
  </si>
  <si>
    <t>27:0003:000051</t>
  </si>
  <si>
    <t>27:0003:000051:0003:0001:00</t>
  </si>
  <si>
    <t>TL-08-061:HMC</t>
  </si>
  <si>
    <t>27:0006:000052</t>
  </si>
  <si>
    <t>27:0003:000052</t>
  </si>
  <si>
    <t>27:0003:000052:0003:0001:00</t>
  </si>
  <si>
    <t>TL-08-062:HMC</t>
  </si>
  <si>
    <t>27:0006:000053</t>
  </si>
  <si>
    <t>27:0003:000053</t>
  </si>
  <si>
    <t>27:0003:000053:0003:0001:00</t>
  </si>
  <si>
    <t>TL-08-063:HMC</t>
  </si>
  <si>
    <t>27:0006:000054</t>
  </si>
  <si>
    <t>27:0003:000054</t>
  </si>
  <si>
    <t>27:0003:000054:0003:0001:00</t>
  </si>
  <si>
    <t>TL-08-064:HMC</t>
  </si>
  <si>
    <t>27:0006:000055</t>
  </si>
  <si>
    <t>27:0003:000055</t>
  </si>
  <si>
    <t>27:0003:000055:0003:0001:00</t>
  </si>
  <si>
    <t>TL-08-065:HMC</t>
  </si>
  <si>
    <t>27:0006:000056</t>
  </si>
  <si>
    <t>27:0003:000056</t>
  </si>
  <si>
    <t>27:0003:000056:0003:0001:00</t>
  </si>
  <si>
    <t>TL-08-066:HMC</t>
  </si>
  <si>
    <t>27:0006:000057</t>
  </si>
  <si>
    <t>27:0003:000057</t>
  </si>
  <si>
    <t>27:0003:000057:0003:0001:00</t>
  </si>
  <si>
    <t>TL-08-067:HMC</t>
  </si>
  <si>
    <t>27:0006:000058</t>
  </si>
  <si>
    <t>27:0003:000058</t>
  </si>
  <si>
    <t>27:0003:000058:0003:0001:00</t>
  </si>
  <si>
    <t>TL-08-068:HMC</t>
  </si>
  <si>
    <t>27:0006:000059</t>
  </si>
  <si>
    <t>27:0003:000059</t>
  </si>
  <si>
    <t>27:0003:000059:0003:0001:00</t>
  </si>
  <si>
    <t>TL-08-069:HMC</t>
  </si>
  <si>
    <t>27:0006:000060</t>
  </si>
  <si>
    <t>27:0003:000060</t>
  </si>
  <si>
    <t>27:0003:000060:0003:0001:00</t>
  </si>
  <si>
    <t>TL-08-070:HMC</t>
  </si>
  <si>
    <t>27:0006:000061</t>
  </si>
  <si>
    <t>27:0003:000061</t>
  </si>
  <si>
    <t>27:0003:000061:0003:0001:00</t>
  </si>
  <si>
    <t>TL-08-072:HMC</t>
  </si>
  <si>
    <t>27:0006:000062</t>
  </si>
  <si>
    <t>27:0003:000062</t>
  </si>
  <si>
    <t>27:0003:000062:0003:0001:00</t>
  </si>
  <si>
    <t>TL-08-073:HMC</t>
  </si>
  <si>
    <t>27:0006:000063</t>
  </si>
  <si>
    <t>27:0003:000063</t>
  </si>
  <si>
    <t>27:0003:000063:0003:0001:00</t>
  </si>
  <si>
    <t>TL-08-074:HMC</t>
  </si>
  <si>
    <t>27:0006:000064</t>
  </si>
  <si>
    <t>27:0003:000064</t>
  </si>
  <si>
    <t>27:0003:000064:0003:0001:00</t>
  </si>
  <si>
    <t>TL-08-075:HMC</t>
  </si>
  <si>
    <t>27:0006:000065</t>
  </si>
  <si>
    <t>27:0003:000065</t>
  </si>
  <si>
    <t>27:0003:000065:0003:0001:00</t>
  </si>
  <si>
    <t>TL-08-077:HMC</t>
  </si>
  <si>
    <t>27:0006:000066</t>
  </si>
  <si>
    <t>27:0003:000066</t>
  </si>
  <si>
    <t>27:0003:000066:0003:0001:00</t>
  </si>
  <si>
    <t>TL-08-078:HMC</t>
  </si>
  <si>
    <t>27:0006:000067</t>
  </si>
  <si>
    <t>27:0003:000067</t>
  </si>
  <si>
    <t>27:0003:000067:0003:0001:00</t>
  </si>
  <si>
    <t>TL-08-079:HMC</t>
  </si>
  <si>
    <t>27:0006:000068</t>
  </si>
  <si>
    <t>27:0003:000068</t>
  </si>
  <si>
    <t>27:0003:000068:0003:0001:00</t>
  </si>
  <si>
    <t>TL-08-081:HMC</t>
  </si>
  <si>
    <t>27:0006:000069</t>
  </si>
  <si>
    <t>27:0003:000069</t>
  </si>
  <si>
    <t>27:0003:000069:0003:0001:00</t>
  </si>
  <si>
    <t>TL-08-082:HMC</t>
  </si>
  <si>
    <t>27:0006:000070</t>
  </si>
  <si>
    <t>27:0003:000070</t>
  </si>
  <si>
    <t>27:0003:000070:0003:0001:00</t>
  </si>
  <si>
    <t>TL-08-083:HMC</t>
  </si>
  <si>
    <t>27:0006:000071</t>
  </si>
  <si>
    <t>27:0003:000071</t>
  </si>
  <si>
    <t>27:0003:000071:0003:0001:00</t>
  </si>
  <si>
    <t>TL-08-084:HMC</t>
  </si>
  <si>
    <t>27:0006:000072</t>
  </si>
  <si>
    <t>27:0003:000072</t>
  </si>
  <si>
    <t>27:0003:000072:0003:0001:00</t>
  </si>
  <si>
    <t>TL-08-085:HMC</t>
  </si>
  <si>
    <t>27:0006:000073</t>
  </si>
  <si>
    <t>27:0003:000073</t>
  </si>
  <si>
    <t>27:0003:000073:0003:0001:00</t>
  </si>
  <si>
    <t>TL-08-086:HMC</t>
  </si>
  <si>
    <t>27:0006:000074</t>
  </si>
  <si>
    <t>27:0003:000074</t>
  </si>
  <si>
    <t>27:0003:000074:0003:0001:00</t>
  </si>
  <si>
    <t>TL-08-088:HMC</t>
  </si>
  <si>
    <t>27:0006:000075</t>
  </si>
  <si>
    <t>27:0003:000075</t>
  </si>
  <si>
    <t>27:0003:000075:0003:0001:00</t>
  </si>
  <si>
    <t>TL-08-089:HMC</t>
  </si>
  <si>
    <t>27:0006:000076</t>
  </si>
  <si>
    <t>27:0003:000076</t>
  </si>
  <si>
    <t>27:0003:000076:0003:0001:00</t>
  </si>
  <si>
    <t>TL-08-090:HMC</t>
  </si>
  <si>
    <t>27:0006:000077</t>
  </si>
  <si>
    <t>27:0003:000077</t>
  </si>
  <si>
    <t>27:0003:000077:0003:0001:00</t>
  </si>
  <si>
    <t>TL-08-091:HMC</t>
  </si>
  <si>
    <t>27:0006:000078</t>
  </si>
  <si>
    <t>27:0003:000078</t>
  </si>
  <si>
    <t>27:0003:000078:0003:0001:00</t>
  </si>
  <si>
    <t>TL-08-092:HMC</t>
  </si>
  <si>
    <t>27:0006:000079</t>
  </si>
  <si>
    <t>27:0003:000079</t>
  </si>
  <si>
    <t>27:0003:000079:0003:0001:00</t>
  </si>
  <si>
    <t>TL-08-093:HMC</t>
  </si>
  <si>
    <t>27:0006:000080</t>
  </si>
  <si>
    <t>27:0003:000080</t>
  </si>
  <si>
    <t>27:0003:000080:0003:0001:00</t>
  </si>
  <si>
    <t>TL-08-095:HMC</t>
  </si>
  <si>
    <t>27:0006:000081</t>
  </si>
  <si>
    <t>27:0003:000081</t>
  </si>
  <si>
    <t>27:0003:000081:0003:0001:00</t>
  </si>
  <si>
    <t>TL-08-096:HMC</t>
  </si>
  <si>
    <t>27:0006:000082</t>
  </si>
  <si>
    <t>27:0003:000082</t>
  </si>
  <si>
    <t>27:0003:000082:0003:0001:00</t>
  </si>
  <si>
    <t>TL-08-097:HMC</t>
  </si>
  <si>
    <t>27:0006:000083</t>
  </si>
  <si>
    <t>27:0003:000083</t>
  </si>
  <si>
    <t>27:0003:000083:0003:0001:00</t>
  </si>
  <si>
    <t>TL-08-098:HMC</t>
  </si>
  <si>
    <t>27:0006:000084</t>
  </si>
  <si>
    <t>27:0003:000084</t>
  </si>
  <si>
    <t>27:0003:000084:0003:0001:00</t>
  </si>
  <si>
    <t>TL-08-099:HMC</t>
  </si>
  <si>
    <t>27:0006:000085</t>
  </si>
  <si>
    <t>27:0003:000085</t>
  </si>
  <si>
    <t>27:0003:000085:0003:0001:00</t>
  </si>
  <si>
    <t>TL-08-101:HMC</t>
  </si>
  <si>
    <t>27:0006:000086</t>
  </si>
  <si>
    <t>27:0003:000086</t>
  </si>
  <si>
    <t>27:0003:000086:0003:0001:00</t>
  </si>
  <si>
    <t>TL-08-102:HMC</t>
  </si>
  <si>
    <t>27:0006:000087</t>
  </si>
  <si>
    <t>27:0003:000087</t>
  </si>
  <si>
    <t>27:0003:000087:0003:0001:00</t>
  </si>
  <si>
    <t>TL-08-103:HMC</t>
  </si>
  <si>
    <t>27:0006:000088</t>
  </si>
  <si>
    <t>27:0003:000088</t>
  </si>
  <si>
    <t>27:0003:000088:0003:0001:00</t>
  </si>
  <si>
    <t>TL-08-104:HMC</t>
  </si>
  <si>
    <t>27:0006:000089</t>
  </si>
  <si>
    <t>27:0003:000089</t>
  </si>
  <si>
    <t>27:0003:000089:0003:0001:00</t>
  </si>
  <si>
    <t>TL-08-105:HMC</t>
  </si>
  <si>
    <t>27:0006:000090</t>
  </si>
  <si>
    <t>27:0003:000090</t>
  </si>
  <si>
    <t>27:0003:000090:0003:0001:00</t>
  </si>
  <si>
    <t>TL-08-106:HMC</t>
  </si>
  <si>
    <t>27:0006:000091</t>
  </si>
  <si>
    <t>27:0003:000091</t>
  </si>
  <si>
    <t>27:0003:000091:0003:0001:00</t>
  </si>
  <si>
    <t>TL-08-108:HMC</t>
  </si>
  <si>
    <t>27:0006:000092</t>
  </si>
  <si>
    <t>27:0003:000092</t>
  </si>
  <si>
    <t>27:0003:000092:0003:0001:00</t>
  </si>
  <si>
    <t>TL-08-109:HMC</t>
  </si>
  <si>
    <t>27:0006:000093</t>
  </si>
  <si>
    <t>27:0003:000093</t>
  </si>
  <si>
    <t>27:0003:000093:0003:0001:00</t>
  </si>
  <si>
    <t>TL-08-110:HMC</t>
  </si>
  <si>
    <t>27:0006:000094</t>
  </si>
  <si>
    <t>27:0003:000094</t>
  </si>
  <si>
    <t>27:0003:000094:0003:0001:00</t>
  </si>
  <si>
    <t>TL-08-112:HMC</t>
  </si>
  <si>
    <t>27:0006:000095</t>
  </si>
  <si>
    <t>27:0003:000096</t>
  </si>
  <si>
    <t>27:0003:000096:0003:0001:00</t>
  </si>
  <si>
    <t>TL-08-113:HMC</t>
  </si>
  <si>
    <t>27:0006:000096</t>
  </si>
  <si>
    <t>27:0003:000097</t>
  </si>
  <si>
    <t>27:0003:000097:0003:0001:00</t>
  </si>
  <si>
    <t>TL-08-114:HMC</t>
  </si>
  <si>
    <t>27:0006:000097</t>
  </si>
  <si>
    <t>27:0003:000098</t>
  </si>
  <si>
    <t>27:0003:000098:0003:0001:00</t>
  </si>
  <si>
    <t>TL-08-115:HMC</t>
  </si>
  <si>
    <t>27:0006:000098</t>
  </si>
  <si>
    <t>27:0003:000099</t>
  </si>
  <si>
    <t>27:0003:000099:0003:0001:00</t>
  </si>
  <si>
    <t>TL-08-116:HMC</t>
  </si>
  <si>
    <t>27:0006:000099</t>
  </si>
  <si>
    <t>27:0003:000100</t>
  </si>
  <si>
    <t>27:0003:000100:0003:0001:00</t>
  </si>
  <si>
    <t>TL-08-117:HMC</t>
  </si>
  <si>
    <t>27:0006:000100</t>
  </si>
  <si>
    <t>27:0003:000101</t>
  </si>
  <si>
    <t>27:0003:000101:0003:0001:00</t>
  </si>
  <si>
    <t>TL-08-118:HMC</t>
  </si>
  <si>
    <t>27:0006:000101</t>
  </si>
  <si>
    <t>27:0003:000102</t>
  </si>
  <si>
    <t>27:0003:000102:0003:0001:00</t>
  </si>
  <si>
    <t>TL-08-119:HMC</t>
  </si>
  <si>
    <t>27:0006:000102</t>
  </si>
  <si>
    <t>27:0003:000103</t>
  </si>
  <si>
    <t>27:0003:000103:0003:0001:00</t>
  </si>
  <si>
    <t>TL-08-122:HMC</t>
  </si>
  <si>
    <t>27:0006:000103</t>
  </si>
  <si>
    <t>27:0003:000104</t>
  </si>
  <si>
    <t>27:0003:000104:0003:0001:00</t>
  </si>
  <si>
    <t>TL-08-123:HMC</t>
  </si>
  <si>
    <t>27:0006:000104</t>
  </si>
  <si>
    <t>27:0003:000105</t>
  </si>
  <si>
    <t>27:0003:000105:0003:0001:00</t>
  </si>
  <si>
    <t>TL-08-124:HMC</t>
  </si>
  <si>
    <t>27:0006:000105</t>
  </si>
  <si>
    <t>27:0003:000106</t>
  </si>
  <si>
    <t>27:0003:000106:0003:0001:00</t>
  </si>
  <si>
    <t>TL-08-125:HMC</t>
  </si>
  <si>
    <t>27:0006:000106</t>
  </si>
  <si>
    <t>27:0003:000107</t>
  </si>
  <si>
    <t>27:0003:000107:0003:0001:00</t>
  </si>
  <si>
    <t>TL-08-126:HMC</t>
  </si>
  <si>
    <t>27:0006:000107</t>
  </si>
  <si>
    <t>27:0003:000108</t>
  </si>
  <si>
    <t>27:0003:000108:0003:0001:00</t>
  </si>
  <si>
    <t>TL-08-127:HMC</t>
  </si>
  <si>
    <t>27:0006:000108</t>
  </si>
  <si>
    <t>27:0003:000109</t>
  </si>
  <si>
    <t>27:0003:000109:0003:0001:00</t>
  </si>
  <si>
    <t>TL-08-128:HMC</t>
  </si>
  <si>
    <t>27:0006:000109</t>
  </si>
  <si>
    <t>27:0003:000110</t>
  </si>
  <si>
    <t>27:0003:000110:0003:0001:00</t>
  </si>
  <si>
    <t>TL-08-129:HMC</t>
  </si>
  <si>
    <t>27:0006:000110</t>
  </si>
  <si>
    <t>27:0003:000111</t>
  </si>
  <si>
    <t>27:0003:000111:0003:0001:00</t>
  </si>
  <si>
    <t>TL-08-130:HMC</t>
  </si>
  <si>
    <t>27:0006:000111</t>
  </si>
  <si>
    <t>27:0003:000112</t>
  </si>
  <si>
    <t>27:0003:000112:0003:0001:00</t>
  </si>
  <si>
    <t>TL-08-131:HMC</t>
  </si>
  <si>
    <t>27:0006:000112</t>
  </si>
  <si>
    <t>27:0003:000113</t>
  </si>
  <si>
    <t>27:0003:000113:0003:0001:00</t>
  </si>
  <si>
    <t>TL-08-132:HMC</t>
  </si>
  <si>
    <t>27:0006:000113</t>
  </si>
  <si>
    <t>27:0003:000114</t>
  </si>
  <si>
    <t>27:0003:000114:0003:0001:00</t>
  </si>
  <si>
    <t>TL-08-134:HMC</t>
  </si>
  <si>
    <t>27:0006:000114</t>
  </si>
  <si>
    <t>27:0003:000116</t>
  </si>
  <si>
    <t>27:0003:000116:0003:0001:00</t>
  </si>
  <si>
    <t>TL-08-135:HMC</t>
  </si>
  <si>
    <t>27:0006:000115</t>
  </si>
  <si>
    <t>27:0003:000117</t>
  </si>
  <si>
    <t>27:0003:000117:0003:0001:00</t>
  </si>
  <si>
    <t>TL-08-136:HMC</t>
  </si>
  <si>
    <t>27:0006:000116</t>
  </si>
  <si>
    <t>27:0003:000118</t>
  </si>
  <si>
    <t>27:0003:000118:0003:0001:00</t>
  </si>
  <si>
    <t>TL-08-137:HMC</t>
  </si>
  <si>
    <t>27:0006:000117</t>
  </si>
  <si>
    <t>27:0003:000119</t>
  </si>
  <si>
    <t>27:0003:000119:0003:0001:00</t>
  </si>
  <si>
    <t>TL-08-138:HMC</t>
  </si>
  <si>
    <t>27:0006:000118</t>
  </si>
  <si>
    <t>27:0003:000120</t>
  </si>
  <si>
    <t>27:0003:000120:0003:0001:00</t>
  </si>
  <si>
    <t>TL-08-139:HMC</t>
  </si>
  <si>
    <t>27:0006:000119</t>
  </si>
  <si>
    <t>27:0003:000121</t>
  </si>
  <si>
    <t>27:0003:000121:0003:0001:00</t>
  </si>
  <si>
    <t>TL-08-141:HMC</t>
  </si>
  <si>
    <t>27:0006:000120</t>
  </si>
  <si>
    <t>27:0003:000122</t>
  </si>
  <si>
    <t>27:0003:000122:0003:0001:00</t>
  </si>
  <si>
    <t>TL-08-142:HMC</t>
  </si>
  <si>
    <t>27:0006:000121</t>
  </si>
  <si>
    <t>27:0003:000123</t>
  </si>
  <si>
    <t>27:0003:000123:0003:0001:00</t>
  </si>
  <si>
    <t>TL-08-143:HMC</t>
  </si>
  <si>
    <t>27:0006:000122</t>
  </si>
  <si>
    <t>27:0003:000124</t>
  </si>
  <si>
    <t>27:0003:000124:0003:0001:00</t>
  </si>
  <si>
    <t>TL-08-144:HMC</t>
  </si>
  <si>
    <t>27:0006:000123</t>
  </si>
  <si>
    <t>27:0003:000125</t>
  </si>
  <si>
    <t>27:0003:000125:0003:0001:00</t>
  </si>
  <si>
    <t>TL-08-145:HMC</t>
  </si>
  <si>
    <t>27:0006:000124</t>
  </si>
  <si>
    <t>27:0003:000126</t>
  </si>
  <si>
    <t>27:0003:000126:0003:0001:00</t>
  </si>
  <si>
    <t>TL-08-146:HMC</t>
  </si>
  <si>
    <t>27:0006:000125</t>
  </si>
  <si>
    <t>27:0003:000127</t>
  </si>
  <si>
    <t>27:0003:000127:0003:0001:00</t>
  </si>
  <si>
    <t>TL-08-147:HMC</t>
  </si>
  <si>
    <t>27:0006:000126</t>
  </si>
  <si>
    <t>27:0003:000128</t>
  </si>
  <si>
    <t>27:0003:000128:0003:0001:00</t>
  </si>
  <si>
    <t>TL-08-148:HMC</t>
  </si>
  <si>
    <t>27:0006:000127</t>
  </si>
  <si>
    <t>27:0003:000129</t>
  </si>
  <si>
    <t>27:0003:000129:0003:0001:00</t>
  </si>
  <si>
    <t>TL-08-149:HMC</t>
  </si>
  <si>
    <t>27:0006:000128</t>
  </si>
  <si>
    <t>27:0003:000130</t>
  </si>
  <si>
    <t>27:0003:000130:0003:0001:00</t>
  </si>
  <si>
    <t>TL-08-150:HMC</t>
  </si>
  <si>
    <t>27:0006:000129</t>
  </si>
  <si>
    <t>27:0003:000131</t>
  </si>
  <si>
    <t>27:0003:000131:0003:0001:00</t>
  </si>
  <si>
    <t>TL-08-151:HMC</t>
  </si>
  <si>
    <t>27:0006:000130</t>
  </si>
  <si>
    <t>27:0003:000132</t>
  </si>
  <si>
    <t>27:0003:000132:0003:0001:00</t>
  </si>
  <si>
    <t>TL-08-153:HMC</t>
  </si>
  <si>
    <t>27:0006:000131</t>
  </si>
  <si>
    <t>27:0003:000133</t>
  </si>
  <si>
    <t>27:0003:000133:0003:0001:00</t>
  </si>
  <si>
    <t>TL-08-155:HMC</t>
  </si>
  <si>
    <t>27:0006:000132</t>
  </si>
  <si>
    <t>27:0003:000135</t>
  </si>
  <si>
    <t>27:0003:000135:0003:0001:00</t>
  </si>
  <si>
    <t>TL-08-156:HMC</t>
  </si>
  <si>
    <t>27:0006:000133</t>
  </si>
  <si>
    <t>27:0003:000136</t>
  </si>
  <si>
    <t>27:0003:000136:0003:0001:00</t>
  </si>
  <si>
    <t>TL-08-157:HMC</t>
  </si>
  <si>
    <t>27:0006:000134</t>
  </si>
  <si>
    <t>27:0003:000137</t>
  </si>
  <si>
    <t>27:0003:000137:0003:0001:00</t>
  </si>
  <si>
    <t>TL-08-158:HMC</t>
  </si>
  <si>
    <t>27:0006:000135</t>
  </si>
  <si>
    <t>27:0003:000138</t>
  </si>
  <si>
    <t>27:0003:000138:0003:0001:00</t>
  </si>
  <si>
    <t>TL-08-159:HMC</t>
  </si>
  <si>
    <t>27:0006:000136</t>
  </si>
  <si>
    <t>27:0003:000139</t>
  </si>
  <si>
    <t>27:0003:000139:0003:0001:00</t>
  </si>
  <si>
    <t>TL-08-161:HMC</t>
  </si>
  <si>
    <t>27:0006:000137</t>
  </si>
  <si>
    <t>27:0003:000140</t>
  </si>
  <si>
    <t>27:0003:000140:0003:0001:00</t>
  </si>
  <si>
    <t>TL-08-162:HMC</t>
  </si>
  <si>
    <t>27:0006:000138</t>
  </si>
  <si>
    <t>27:0003:000141</t>
  </si>
  <si>
    <t>27:0003:000141:0003:0001:00</t>
  </si>
  <si>
    <t>TL-08-163:HMC</t>
  </si>
  <si>
    <t>27:0006:000139</t>
  </si>
  <si>
    <t>27:0003:000142</t>
  </si>
  <si>
    <t>27:0003:000142:0003:0001:00</t>
  </si>
  <si>
    <t>TL-08-164:HMC</t>
  </si>
  <si>
    <t>27:0006:000140</t>
  </si>
  <si>
    <t>27:0003:000143</t>
  </si>
  <si>
    <t>27:0003:000143:0003:0001:00</t>
  </si>
  <si>
    <t>TL-08-165:HMC</t>
  </si>
  <si>
    <t>27:0006:000141</t>
  </si>
  <si>
    <t>27:0003:000144</t>
  </si>
  <si>
    <t>27:0003:000144:0003:0001:00</t>
  </si>
  <si>
    <t>TL-08-166:HMC</t>
  </si>
  <si>
    <t>27:0006:000142</t>
  </si>
  <si>
    <t>27:0003:000145</t>
  </si>
  <si>
    <t>27:0003:000145:0003:0001:00</t>
  </si>
  <si>
    <t>TL-08-167:HMC</t>
  </si>
  <si>
    <t>27:0006:000143</t>
  </si>
  <si>
    <t>27:0003:000146</t>
  </si>
  <si>
    <t>27:0003:000146:0003:0001:00</t>
  </si>
  <si>
    <t>TL-08-168:HMC</t>
  </si>
  <si>
    <t>27:0006:000144</t>
  </si>
  <si>
    <t>27:0003:000147</t>
  </si>
  <si>
    <t>27:0003:000147:0003:0001:00</t>
  </si>
  <si>
    <t>TL-08-169:HMC</t>
  </si>
  <si>
    <t>27:0006:000145</t>
  </si>
  <si>
    <t>27:0003:000148</t>
  </si>
  <si>
    <t>27:0003:000148:0003:0001:00</t>
  </si>
  <si>
    <t>TL-08-170:HMC</t>
  </si>
  <si>
    <t>27:0006:000146</t>
  </si>
  <si>
    <t>27:0003:000149</t>
  </si>
  <si>
    <t>27:0003:000149:0003:0001:00</t>
  </si>
  <si>
    <t>TL-08-172:HMC</t>
  </si>
  <si>
    <t>27:0006:000147</t>
  </si>
  <si>
    <t>27:0003:000150</t>
  </si>
  <si>
    <t>27:0003:000150:0003:0001:00</t>
  </si>
  <si>
    <t>TL-08-173:HMC</t>
  </si>
  <si>
    <t>27:0006:000148</t>
  </si>
  <si>
    <t>27:0003:000151</t>
  </si>
  <si>
    <t>27:0003:000151:0003:0001:00</t>
  </si>
  <si>
    <t>TL-08-174:HMC</t>
  </si>
  <si>
    <t>27:0006:000149</t>
  </si>
  <si>
    <t>27:0003:000152</t>
  </si>
  <si>
    <t>27:0003:000152:0003:0001:00</t>
  </si>
  <si>
    <t>TL-08-175:HMC</t>
  </si>
  <si>
    <t>27:0006:000150</t>
  </si>
  <si>
    <t>27:0003:000153</t>
  </si>
  <si>
    <t>27:0003:000153:0003:0001:00</t>
  </si>
  <si>
    <t>TL-08-176:HMC</t>
  </si>
  <si>
    <t>27:0006:000151</t>
  </si>
  <si>
    <t>27:0003:000154</t>
  </si>
  <si>
    <t>27:0003:000154:0003:0001:00</t>
  </si>
  <si>
    <t>TL-08-177:HMC</t>
  </si>
  <si>
    <t>27:0006:000152</t>
  </si>
  <si>
    <t>27:0003:000155</t>
  </si>
  <si>
    <t>27:0003:000155:0003:0001:00</t>
  </si>
  <si>
    <t>TL-08-179:HMC</t>
  </si>
  <si>
    <t>27:0006:000153</t>
  </si>
  <si>
    <t>27:0003:000157</t>
  </si>
  <si>
    <t>27:0003:000157:0003:0001:00</t>
  </si>
  <si>
    <t>TL-08-181:HMC</t>
  </si>
  <si>
    <t>27:0006:000154</t>
  </si>
  <si>
    <t>27:0003:000158</t>
  </si>
  <si>
    <t>27:0003:000158:0003:0001:00</t>
  </si>
  <si>
    <t>TL-08-182:HMC</t>
  </si>
  <si>
    <t>27:0006:000155</t>
  </si>
  <si>
    <t>27:0003:000159</t>
  </si>
  <si>
    <t>27:0003:000159:0003:0001:00</t>
  </si>
  <si>
    <t>TL-08-183:HMC</t>
  </si>
  <si>
    <t>27:0006:000156</t>
  </si>
  <si>
    <t>27:0003:000160</t>
  </si>
  <si>
    <t>27:0003:000160:0003:0001:00</t>
  </si>
  <si>
    <t>TL-08-184:HMC</t>
  </si>
  <si>
    <t>27:0006:000157</t>
  </si>
  <si>
    <t>27:0003:000161</t>
  </si>
  <si>
    <t>27:0003:000161:0003:0001:00</t>
  </si>
  <si>
    <t>TL-08-185:HMC</t>
  </si>
  <si>
    <t>27:0006:000158</t>
  </si>
  <si>
    <t>27:0003:000162</t>
  </si>
  <si>
    <t>27:0003:000162:0003:0001:00</t>
  </si>
  <si>
    <t>TL-08-186:HMC</t>
  </si>
  <si>
    <t>27:0006:000159</t>
  </si>
  <si>
    <t>27:0003:000163</t>
  </si>
  <si>
    <t>27:0003:000163:0003:0001:00</t>
  </si>
  <si>
    <t>TL-08-187:HMC</t>
  </si>
  <si>
    <t>27:0006:000160</t>
  </si>
  <si>
    <t>27:0003:000164</t>
  </si>
  <si>
    <t>27:0003:000164:0003:0001:00</t>
  </si>
  <si>
    <t>TL-08-189:HMC</t>
  </si>
  <si>
    <t>27:0006:000161</t>
  </si>
  <si>
    <t>27:0003:000165</t>
  </si>
  <si>
    <t>27:0003:000165:0003:0001:00</t>
  </si>
  <si>
    <t>TL-08-190:HMC</t>
  </si>
  <si>
    <t>27:0006:000162</t>
  </si>
  <si>
    <t>27:0003:000166</t>
  </si>
  <si>
    <t>27:0003:000166:0003:0001:00</t>
  </si>
  <si>
    <t>TL-08-191:HMC</t>
  </si>
  <si>
    <t>27:0006:000163</t>
  </si>
  <si>
    <t>27:0003:000167</t>
  </si>
  <si>
    <t>27:0003:000167:0003:0001:00</t>
  </si>
  <si>
    <t>TL-08-192:HMC</t>
  </si>
  <si>
    <t>27:0006:000164</t>
  </si>
  <si>
    <t>27:0003:000168</t>
  </si>
  <si>
    <t>27:0003:000168:0003:0001:00</t>
  </si>
  <si>
    <t>TL-08-193:HMC</t>
  </si>
  <si>
    <t>27:0006:000165</t>
  </si>
  <si>
    <t>27:0003:000169</t>
  </si>
  <si>
    <t>27:0003:000169:0003:0001:00</t>
  </si>
  <si>
    <t>TL-08-194:HMC</t>
  </si>
  <si>
    <t>27:0006:000166</t>
  </si>
  <si>
    <t>27:0003:000170</t>
  </si>
  <si>
    <t>27:0003:000170:0003:0001:00</t>
  </si>
  <si>
    <t>TL-08-196:HMC</t>
  </si>
  <si>
    <t>27:0006:000167</t>
  </si>
  <si>
    <t>27:0003:000172</t>
  </si>
  <si>
    <t>27:0003:000172:0003:0001:00</t>
  </si>
  <si>
    <t>TL-08-197:HMC</t>
  </si>
  <si>
    <t>27:0006:000168</t>
  </si>
  <si>
    <t>27:0003:000173</t>
  </si>
  <si>
    <t>27:0003:000173:0003:0001:00</t>
  </si>
  <si>
    <t>TL-08-198:HMC</t>
  </si>
  <si>
    <t>27:0006:000169</t>
  </si>
  <si>
    <t>27:0003:000174</t>
  </si>
  <si>
    <t>27:0003:000174:0003:0001:00</t>
  </si>
  <si>
    <t>TL-08-199:HMC</t>
  </si>
  <si>
    <t>27:0006:000170</t>
  </si>
  <si>
    <t>27:0003:000175</t>
  </si>
  <si>
    <t>27:0003:000175:0003:0001:00</t>
  </si>
  <si>
    <t>TL-08-201BS:HMC</t>
  </si>
  <si>
    <t>27:0006:000171</t>
  </si>
  <si>
    <t>27:0003:000176</t>
  </si>
  <si>
    <t>27:0003:000176:0003:0001:00</t>
  </si>
  <si>
    <t>TL-08-202BS:HMC</t>
  </si>
  <si>
    <t>27:0006:000172</t>
  </si>
  <si>
    <t>27:0003:000177</t>
  </si>
  <si>
    <t>27:0003:000177:0003:0001:00</t>
  </si>
  <si>
    <t>TL-08-203BS:HMC</t>
  </si>
  <si>
    <t>27:0006:000173</t>
  </si>
  <si>
    <t>27:0003:000178</t>
  </si>
  <si>
    <t>27:0003:000178:0003:0001:00</t>
  </si>
  <si>
    <t>TL-08-204:HMC</t>
  </si>
  <si>
    <t>27:0006:000174</t>
  </si>
  <si>
    <t>27:0003:000179</t>
  </si>
  <si>
    <t>27:0003:000179:0003:0001:00</t>
  </si>
  <si>
    <t>TL-08-205:HMC</t>
  </si>
  <si>
    <t>27:0006:000175</t>
  </si>
  <si>
    <t>27:0003:000180</t>
  </si>
  <si>
    <t>27:0003:000180:0003:0001:00</t>
  </si>
  <si>
    <t>TL-08-206:HMC</t>
  </si>
  <si>
    <t>27:0006:000176</t>
  </si>
  <si>
    <t>27:0003:000181</t>
  </si>
  <si>
    <t>27:0003:000181:0003:0001:00</t>
  </si>
  <si>
    <t>TL-08-207:HMC</t>
  </si>
  <si>
    <t>27:0006:000177</t>
  </si>
  <si>
    <t>27:0003:000182</t>
  </si>
  <si>
    <t>27:0003:000182:0003:0001:00</t>
  </si>
  <si>
    <t>KA-09-003:HMC</t>
  </si>
  <si>
    <t>27:0012:000001</t>
  </si>
  <si>
    <t>27:0004:000002</t>
  </si>
  <si>
    <t>27:0004:000002:0003:0001:00</t>
  </si>
  <si>
    <t>KA-09-004:HMC</t>
  </si>
  <si>
    <t>27:0012:000002</t>
  </si>
  <si>
    <t>27:0004:000003</t>
  </si>
  <si>
    <t>27:0004:000003:0003:0001:00</t>
  </si>
  <si>
    <t>KA-09-005:HMC</t>
  </si>
  <si>
    <t>27:0012:000003</t>
  </si>
  <si>
    <t>27:0004:000004</t>
  </si>
  <si>
    <t>27:0004:000004:0003:0001:00</t>
  </si>
  <si>
    <t>KA-09-006:HMC</t>
  </si>
  <si>
    <t>27:0012:000004</t>
  </si>
  <si>
    <t>27:0004:000005</t>
  </si>
  <si>
    <t>27:0004:000005:0003:0001:00</t>
  </si>
  <si>
    <t>KA-09-007:HMC</t>
  </si>
  <si>
    <t>27:0012:000005</t>
  </si>
  <si>
    <t>27:0004:000006</t>
  </si>
  <si>
    <t>27:0004:000006:0003:0001:00</t>
  </si>
  <si>
    <t>KA-09-010:HMC</t>
  </si>
  <si>
    <t>27:0012:000006</t>
  </si>
  <si>
    <t>27:0004:000008</t>
  </si>
  <si>
    <t>27:0004:000008:0003:0001:00</t>
  </si>
  <si>
    <t>KA-09-011:HMC</t>
  </si>
  <si>
    <t>27:0012:000007</t>
  </si>
  <si>
    <t>27:0004:000009</t>
  </si>
  <si>
    <t>27:0004:000009:0003:0001:00</t>
  </si>
  <si>
    <t>KA-09-012:HMC</t>
  </si>
  <si>
    <t>27:0012:000008</t>
  </si>
  <si>
    <t>27:0004:000010</t>
  </si>
  <si>
    <t>27:0004:000010:0003:0001:00</t>
  </si>
  <si>
    <t>KA-09-013:HMC</t>
  </si>
  <si>
    <t>27:0012:000009</t>
  </si>
  <si>
    <t>27:0004:000011</t>
  </si>
  <si>
    <t>27:0004:000011:0003:0001:00</t>
  </si>
  <si>
    <t>KA-09-014:HMC</t>
  </si>
  <si>
    <t>27:0012:000010</t>
  </si>
  <si>
    <t>27:0004:000012</t>
  </si>
  <si>
    <t>27:0004:000012:0003:0001:00</t>
  </si>
  <si>
    <t>KA-09-015:HMC</t>
  </si>
  <si>
    <t>27:0012:000011</t>
  </si>
  <si>
    <t>27:0004:000013</t>
  </si>
  <si>
    <t>27:0004:000013:0003:0001:00</t>
  </si>
  <si>
    <t>KA-09-016:HMC</t>
  </si>
  <si>
    <t>27:0012:000012</t>
  </si>
  <si>
    <t>27:0004:000014</t>
  </si>
  <si>
    <t>27:0004:000014:0003:0001:00</t>
  </si>
  <si>
    <t>KA-09-017:HMC</t>
  </si>
  <si>
    <t>27:0012:000013</t>
  </si>
  <si>
    <t>27:0004:000015</t>
  </si>
  <si>
    <t>27:0004:000015:0003:0001:00</t>
  </si>
  <si>
    <t>KA-09-018:HMC</t>
  </si>
  <si>
    <t>27:0012:000014</t>
  </si>
  <si>
    <t>27:0004:000016</t>
  </si>
  <si>
    <t>27:0004:000016:0003:0001:00</t>
  </si>
  <si>
    <t>KA-09-019:HMC</t>
  </si>
  <si>
    <t>27:0012:000015</t>
  </si>
  <si>
    <t>27:0004:000017</t>
  </si>
  <si>
    <t>27:0004:000017:0003:0001:00</t>
  </si>
  <si>
    <t>KA-09-020:HMC</t>
  </si>
  <si>
    <t>27:0012:000016</t>
  </si>
  <si>
    <t>27:0004:000018</t>
  </si>
  <si>
    <t>27:0004:000018:0003:0001:00</t>
  </si>
  <si>
    <t>KA-09-021:HMC</t>
  </si>
  <si>
    <t>27:0012:000017</t>
  </si>
  <si>
    <t>27:0004:000019</t>
  </si>
  <si>
    <t>27:0004:000019:0003:0001:00</t>
  </si>
  <si>
    <t>KA-09-022:HMC</t>
  </si>
  <si>
    <t>27:0012:000018</t>
  </si>
  <si>
    <t>27:0004:000020</t>
  </si>
  <si>
    <t>27:0004:000020:0003:0001:00</t>
  </si>
  <si>
    <t>KA-09-023:HMC</t>
  </si>
  <si>
    <t>27:0012:000019</t>
  </si>
  <si>
    <t>27:0004:000021</t>
  </si>
  <si>
    <t>27:0004:000021:0003:0001:00</t>
  </si>
  <si>
    <t>KA-09-025:HMC</t>
  </si>
  <si>
    <t>27:0012:000020</t>
  </si>
  <si>
    <t>27:0004:000023</t>
  </si>
  <si>
    <t>27:0004:000023:0003:0001:00</t>
  </si>
  <si>
    <t>KA-09-027:HMC</t>
  </si>
  <si>
    <t>27:0012:000021</t>
  </si>
  <si>
    <t>27:0004:000025</t>
  </si>
  <si>
    <t>27:0004:000025:0003:0001:00</t>
  </si>
  <si>
    <t>KA-09-028:HMC</t>
  </si>
  <si>
    <t>27:0012:000022</t>
  </si>
  <si>
    <t>27:0004:000026</t>
  </si>
  <si>
    <t>27:0004:000026:0003:0001:00</t>
  </si>
  <si>
    <t>KA-09-029:HMC</t>
  </si>
  <si>
    <t>27:0012:000023</t>
  </si>
  <si>
    <t>27:0004:000027</t>
  </si>
  <si>
    <t>27:0004:000027:0003:0001:00</t>
  </si>
  <si>
    <t>KA-09-030:HMC</t>
  </si>
  <si>
    <t>27:0012:000024</t>
  </si>
  <si>
    <t>27:0004:000027:0004:0001:00</t>
  </si>
  <si>
    <t>KA-09-031:HMC</t>
  </si>
  <si>
    <t>27:0012:000025</t>
  </si>
  <si>
    <t>27:0004:000028</t>
  </si>
  <si>
    <t>27:0004:000028:0003:0001:00</t>
  </si>
  <si>
    <t>KA-09-032:HMC</t>
  </si>
  <si>
    <t>27:0012:000026</t>
  </si>
  <si>
    <t>27:0004:000029</t>
  </si>
  <si>
    <t>27:0004:000029:0003:0001:00</t>
  </si>
  <si>
    <t>KA-09-033:HMC</t>
  </si>
  <si>
    <t>27:0012:000027</t>
  </si>
  <si>
    <t>27:0004:000030</t>
  </si>
  <si>
    <t>27:0004:000030:0003:0001:00</t>
  </si>
  <si>
    <t>KA-09-034:HMC</t>
  </si>
  <si>
    <t>27:0012:000028</t>
  </si>
  <si>
    <t>27:0004:000031</t>
  </si>
  <si>
    <t>27:0004:000031:0003:0001:00</t>
  </si>
  <si>
    <t>KA-09-035:HMC</t>
  </si>
  <si>
    <t>27:0012:000029</t>
  </si>
  <si>
    <t>27:0004:000032</t>
  </si>
  <si>
    <t>27:0004:000032:0003:0001:00</t>
  </si>
  <si>
    <t>KA-09-036:HMC</t>
  </si>
  <si>
    <t>27:0012:000030</t>
  </si>
  <si>
    <t>27:0004:000033</t>
  </si>
  <si>
    <t>27:0004:000033:0003:0001:00</t>
  </si>
  <si>
    <t>KA-09-037:HMC</t>
  </si>
  <si>
    <t>27:0012:000031</t>
  </si>
  <si>
    <t>27:0004:000034</t>
  </si>
  <si>
    <t>27:0004:000034:0003:0001:00</t>
  </si>
  <si>
    <t>KA-09-039:HMC</t>
  </si>
  <si>
    <t>27:0012:000032</t>
  </si>
  <si>
    <t>27:0004:000036</t>
  </si>
  <si>
    <t>27:0004:000036:0003:0001:00</t>
  </si>
  <si>
    <t>KA-09-040:HMC</t>
  </si>
  <si>
    <t>27:0012:000033</t>
  </si>
  <si>
    <t>27:0004:000037</t>
  </si>
  <si>
    <t>27:0004:000037:0003:0001:00</t>
  </si>
  <si>
    <t>KA-09-041:HMC</t>
  </si>
  <si>
    <t>27:0012:000034</t>
  </si>
  <si>
    <t>27:0004:000038</t>
  </si>
  <si>
    <t>27:0004:000038:0003:0001:00</t>
  </si>
  <si>
    <t>KA-09-042:HMC</t>
  </si>
  <si>
    <t>27:0012:000035</t>
  </si>
  <si>
    <t>27:0004:000039</t>
  </si>
  <si>
    <t>27:0004:000039:0003:0001:00</t>
  </si>
  <si>
    <t>KA-09-043:HMC</t>
  </si>
  <si>
    <t>27:0012:000036</t>
  </si>
  <si>
    <t>27:0004:000040</t>
  </si>
  <si>
    <t>27:0004:000040:0003:0001:00</t>
  </si>
  <si>
    <t>KA-09-044:HMC</t>
  </si>
  <si>
    <t>27:0012:000037</t>
  </si>
  <si>
    <t>27:0004:000041</t>
  </si>
  <si>
    <t>27:0004:000041:0003:0001:00</t>
  </si>
  <si>
    <t>KA-09-045:HMC</t>
  </si>
  <si>
    <t>27:0012:000038</t>
  </si>
  <si>
    <t>27:0004:000042</t>
  </si>
  <si>
    <t>27:0004:000042:0003:0001:00</t>
  </si>
  <si>
    <t>KA-09-046:HMC</t>
  </si>
  <si>
    <t>27:0012:000039</t>
  </si>
  <si>
    <t>27:0004:000043</t>
  </si>
  <si>
    <t>27:0004:000043:0003:0001:00</t>
  </si>
  <si>
    <t>KA-09-047:HMC</t>
  </si>
  <si>
    <t>27:0012:000040</t>
  </si>
  <si>
    <t>27:0004:000044</t>
  </si>
  <si>
    <t>27:0004:000044:0003:0001:00</t>
  </si>
  <si>
    <t>KA-09-048:HMC</t>
  </si>
  <si>
    <t>27:0012:000041</t>
  </si>
  <si>
    <t>27:0004:000045</t>
  </si>
  <si>
    <t>27:0004:000045:0003:0001:00</t>
  </si>
  <si>
    <t>KA-09-049:HMC</t>
  </si>
  <si>
    <t>27:0012:000042</t>
  </si>
  <si>
    <t>27:0004:000046</t>
  </si>
  <si>
    <t>27:0004:000046:0003:0001:00</t>
  </si>
  <si>
    <t>KA-09-050:HMC</t>
  </si>
  <si>
    <t>27:0012:000043</t>
  </si>
  <si>
    <t>27:0004:000047</t>
  </si>
  <si>
    <t>27:0004:000047:0003:0001:00</t>
  </si>
  <si>
    <t>KA-09-051:HMC</t>
  </si>
  <si>
    <t>27:0012:000044</t>
  </si>
  <si>
    <t>27:0004:000048</t>
  </si>
  <si>
    <t>27:0004:000048:0003:0001:00</t>
  </si>
  <si>
    <t>KA-09-052:HMC</t>
  </si>
  <si>
    <t>27:0012:000045</t>
  </si>
  <si>
    <t>27:0004:000049</t>
  </si>
  <si>
    <t>27:0004:000049:0003:0001:00</t>
  </si>
  <si>
    <t>KA-09-053:HMC</t>
  </si>
  <si>
    <t>27:0012:000046</t>
  </si>
  <si>
    <t>27:0004:000050</t>
  </si>
  <si>
    <t>27:0004:000050:0003:0001:00</t>
  </si>
  <si>
    <t>KA-09-054:HMC</t>
  </si>
  <si>
    <t>27:0012:000047</t>
  </si>
  <si>
    <t>27:0004:000050:0004:0001:00</t>
  </si>
  <si>
    <t>KA-09-055:HMC</t>
  </si>
  <si>
    <t>27:0012:000048</t>
  </si>
  <si>
    <t>27:0004:000051</t>
  </si>
  <si>
    <t>27:0004:000051:0003:0001:00</t>
  </si>
  <si>
    <t>KA-09-056:HMC</t>
  </si>
  <si>
    <t>27:0012:000049</t>
  </si>
  <si>
    <t>27:0004:000052</t>
  </si>
  <si>
    <t>27:0004:000052:0003:0001:00</t>
  </si>
  <si>
    <t>KA-09-057:HMC</t>
  </si>
  <si>
    <t>27:0012:000050</t>
  </si>
  <si>
    <t>27:0004:000053</t>
  </si>
  <si>
    <t>27:0004:000053:0003:0001:00</t>
  </si>
  <si>
    <t>KA-09-058:HMC</t>
  </si>
  <si>
    <t>27:0012:000051</t>
  </si>
  <si>
    <t>27:0004:000054</t>
  </si>
  <si>
    <t>27:0004:000054:0003:0001:00</t>
  </si>
  <si>
    <t>KA-09-059:HMC</t>
  </si>
  <si>
    <t>27:0012:000052</t>
  </si>
  <si>
    <t>27:0004:000055</t>
  </si>
  <si>
    <t>27:0004:000055:0003:0001:00</t>
  </si>
  <si>
    <t>KA-09-060:HMC</t>
  </si>
  <si>
    <t>27:0012:000053</t>
  </si>
  <si>
    <t>27:0004:000056</t>
  </si>
  <si>
    <t>27:0004:000056:0003:0001:00</t>
  </si>
  <si>
    <t>KA-09-061:HMC</t>
  </si>
  <si>
    <t>27:0012:000054</t>
  </si>
  <si>
    <t>27:0004:000057</t>
  </si>
  <si>
    <t>27:0004:000057:0003:0001:00</t>
  </si>
  <si>
    <t>KA-09-062:HMC</t>
  </si>
  <si>
    <t>27:0012:000055</t>
  </si>
  <si>
    <t>27:0004:000058</t>
  </si>
  <si>
    <t>27:0004:000058:0003:0001:00</t>
  </si>
  <si>
    <t>KA-09-063:HMC</t>
  </si>
  <si>
    <t>27:0012:000056</t>
  </si>
  <si>
    <t>27:0004:000059</t>
  </si>
  <si>
    <t>27:0004:000059:0003:0001:00</t>
  </si>
  <si>
    <t>KA-09-064:HMC</t>
  </si>
  <si>
    <t>27:0012:000057</t>
  </si>
  <si>
    <t>27:0004:000060</t>
  </si>
  <si>
    <t>27:0004:000060:0003:0001:00</t>
  </si>
  <si>
    <t>KA-09-065:HMC</t>
  </si>
  <si>
    <t>27:0012:000058</t>
  </si>
  <si>
    <t>27:0004:000061</t>
  </si>
  <si>
    <t>27:0004:000061:0003:0001:00</t>
  </si>
  <si>
    <t>KA-09-066:HMC</t>
  </si>
  <si>
    <t>27:0012:000059</t>
  </si>
  <si>
    <t>27:0004:000062</t>
  </si>
  <si>
    <t>27:0004:000062:0003:0001:00</t>
  </si>
  <si>
    <t>KA-09-067:HMC</t>
  </si>
  <si>
    <t>27:0012:000060</t>
  </si>
  <si>
    <t>27:0004:000063</t>
  </si>
  <si>
    <t>27:0004:000063:0003:0001:00</t>
  </si>
  <si>
    <t>KA-09-068:HMC</t>
  </si>
  <si>
    <t>27:0012:000061</t>
  </si>
  <si>
    <t>27:0004:000064</t>
  </si>
  <si>
    <t>27:0004:000064:0003:0001:00</t>
  </si>
  <si>
    <t>KA-09-069:HMC</t>
  </si>
  <si>
    <t>27:0012:000062</t>
  </si>
  <si>
    <t>27:0004:000065</t>
  </si>
  <si>
    <t>27:0004:000065:0003:0001:00</t>
  </si>
  <si>
    <t>KA-09-070:HMC</t>
  </si>
  <si>
    <t>27:0012:000063</t>
  </si>
  <si>
    <t>27:0004:000066</t>
  </si>
  <si>
    <t>27:0004:000066:0003:0001:00</t>
  </si>
  <si>
    <t>KA-09-071:HMC</t>
  </si>
  <si>
    <t>27:0012:000064</t>
  </si>
  <si>
    <t>27:0004:000067</t>
  </si>
  <si>
    <t>27:0004:000067:0003:0001:00</t>
  </si>
  <si>
    <t>KA-09-072:HMC</t>
  </si>
  <si>
    <t>27:0012:000065</t>
  </si>
  <si>
    <t>27:0004:000068</t>
  </si>
  <si>
    <t>27:0004:000068:0003:0001:00</t>
  </si>
  <si>
    <t>KA-09-073:HMC</t>
  </si>
  <si>
    <t>27:0012:000066</t>
  </si>
  <si>
    <t>27:0004:000069</t>
  </si>
  <si>
    <t>27:0004:000069:0003:0001:00</t>
  </si>
  <si>
    <t>KA-09-074:HMC</t>
  </si>
  <si>
    <t>27:0012:000067</t>
  </si>
  <si>
    <t>27:0004:000070</t>
  </si>
  <si>
    <t>27:0004:000070:0003:0001:00</t>
  </si>
  <si>
    <t>KA-09-075:HMC</t>
  </si>
  <si>
    <t>27:0012:000068</t>
  </si>
  <si>
    <t>27:0004:000057:0004:0001:00</t>
  </si>
  <si>
    <t>KA-09-076:HMC</t>
  </si>
  <si>
    <t>27:0012:000069</t>
  </si>
  <si>
    <t>27:0004:000071</t>
  </si>
  <si>
    <t>27:0004:000071:0003:0001:00</t>
  </si>
  <si>
    <t>KA-09-077:HMC</t>
  </si>
  <si>
    <t>27:0012:000070</t>
  </si>
  <si>
    <t>27:0004:000072</t>
  </si>
  <si>
    <t>27:0004:000072:0003:0001:00</t>
  </si>
  <si>
    <t>KA-09-078:HMC</t>
  </si>
  <si>
    <t>27:0012:000071</t>
  </si>
  <si>
    <t>27:0004:000073</t>
  </si>
  <si>
    <t>27:0004:000073:0003:0001:00</t>
  </si>
  <si>
    <t>KA-09-079:HMC</t>
  </si>
  <si>
    <t>27:0012:000072</t>
  </si>
  <si>
    <t>27:0004:000074</t>
  </si>
  <si>
    <t>27:0004:000074:0003:0001:00</t>
  </si>
  <si>
    <t>KA-09-080:HMC</t>
  </si>
  <si>
    <t>27:0012:000073</t>
  </si>
  <si>
    <t>27:0004:000075</t>
  </si>
  <si>
    <t>27:0004:000075:0003:0001:00</t>
  </si>
  <si>
    <t>KA-09-081:HMC</t>
  </si>
  <si>
    <t>27:0012:000074</t>
  </si>
  <si>
    <t>27:0004:000076</t>
  </si>
  <si>
    <t>27:0004:000076:0003:0001:00</t>
  </si>
  <si>
    <t>KA-09-082:HMC</t>
  </si>
  <si>
    <t>27:0012:000075</t>
  </si>
  <si>
    <t>27:0004:000077</t>
  </si>
  <si>
    <t>27:0004:000077:0003:0001:00</t>
  </si>
  <si>
    <t>KA-09-083:HMC</t>
  </si>
  <si>
    <t>27:0012:000076</t>
  </si>
  <si>
    <t>27:0004:000078</t>
  </si>
  <si>
    <t>27:0004:000078:0003:0001:00</t>
  </si>
  <si>
    <t>KA-09-084:HMC</t>
  </si>
  <si>
    <t>27:0012:000077</t>
  </si>
  <si>
    <t>27:0004:000079</t>
  </si>
  <si>
    <t>27:0004:000079:0003:0001:00</t>
  </si>
  <si>
    <t>KA-09-085:HMC</t>
  </si>
  <si>
    <t>27:0012:000078</t>
  </si>
  <si>
    <t>27:0004:000080</t>
  </si>
  <si>
    <t>27:0004:000080:0003:0001:00</t>
  </si>
  <si>
    <t>KA-09-086:HMC</t>
  </si>
  <si>
    <t>27:0012:000079</t>
  </si>
  <si>
    <t>27:0004:000081</t>
  </si>
  <si>
    <t>27:0004:000081:0003:0001:00</t>
  </si>
  <si>
    <t>KA-09-087:HMC</t>
  </si>
  <si>
    <t>27:0012:000080</t>
  </si>
  <si>
    <t>27:0004:000082</t>
  </si>
  <si>
    <t>27:0004:000082:0003:0001:00</t>
  </si>
  <si>
    <t>KA-09-088:HMC</t>
  </si>
  <si>
    <t>27:0012:000081</t>
  </si>
  <si>
    <t>27:0004:000083</t>
  </si>
  <si>
    <t>27:0004:000083:0003:0001:00</t>
  </si>
  <si>
    <t>KA-09-089:HMC</t>
  </si>
  <si>
    <t>27:0012:000082</t>
  </si>
  <si>
    <t>27:0004:000084</t>
  </si>
  <si>
    <t>27:0004:000084:0003:0001:00</t>
  </si>
  <si>
    <t>KA-09-090:HMC</t>
  </si>
  <si>
    <t>27:0012:000083</t>
  </si>
  <si>
    <t>27:0004:000085</t>
  </si>
  <si>
    <t>27:0004:000085:0003:0001:00</t>
  </si>
  <si>
    <t>KA-09-091:HMC</t>
  </si>
  <si>
    <t>27:0012:000084</t>
  </si>
  <si>
    <t>27:0004:000086</t>
  </si>
  <si>
    <t>27:0004:000086:0003:0001:00</t>
  </si>
  <si>
    <t>KA-09-092:HMC</t>
  </si>
  <si>
    <t>27:0012:000085</t>
  </si>
  <si>
    <t>27:0004:000087</t>
  </si>
  <si>
    <t>27:0004:000087:0003:0001:00</t>
  </si>
  <si>
    <t>KA-09-094:HMC</t>
  </si>
  <si>
    <t>27:0012:000086</t>
  </si>
  <si>
    <t>27:0004:000089</t>
  </si>
  <si>
    <t>27:0004:000089:0003:0001:00</t>
  </si>
  <si>
    <t>KA-09-095:HMC</t>
  </si>
  <si>
    <t>27:0012:000087</t>
  </si>
  <si>
    <t>27:0004:000090</t>
  </si>
  <si>
    <t>27:0004:000090:0003:0001:00</t>
  </si>
  <si>
    <t>KA-09-096:HMC</t>
  </si>
  <si>
    <t>27:0012:000088</t>
  </si>
  <si>
    <t>27:0004:000091</t>
  </si>
  <si>
    <t>27:0004:000091:0003:0001:00</t>
  </si>
  <si>
    <t>KA-09-097:HMC</t>
  </si>
  <si>
    <t>27:0012:000089</t>
  </si>
  <si>
    <t>27:0004:000092</t>
  </si>
  <si>
    <t>27:0004:000092:0003:0001:00</t>
  </si>
  <si>
    <t>KA-09-098:HMC</t>
  </si>
  <si>
    <t>27:0012:000090</t>
  </si>
  <si>
    <t>27:0004:000093</t>
  </si>
  <si>
    <t>27:0004:000093:0003:0001:00</t>
  </si>
  <si>
    <t>KA-09-099:HMC</t>
  </si>
  <si>
    <t>27:0012:000091</t>
  </si>
  <si>
    <t>27:0004:000094</t>
  </si>
  <si>
    <t>27:0004:000094:0003:0001:00</t>
  </si>
  <si>
    <t>KA-09-100:HMC</t>
  </si>
  <si>
    <t>27:0012:000092</t>
  </si>
  <si>
    <t>27:0004:000095</t>
  </si>
  <si>
    <t>27:0004:000095:0003:0001:00</t>
  </si>
  <si>
    <t>JMR02:HMC</t>
  </si>
  <si>
    <t>27:0017:000001</t>
  </si>
  <si>
    <t>27:0009:000002</t>
  </si>
  <si>
    <t>27:0009:000002:0003:0001:00</t>
  </si>
  <si>
    <t>JMR03:HMC</t>
  </si>
  <si>
    <t>27:0017:000002</t>
  </si>
  <si>
    <t>27:0009:000003</t>
  </si>
  <si>
    <t>27:0009:000003:0003:0001:00</t>
  </si>
  <si>
    <t>JMR04:HMC</t>
  </si>
  <si>
    <t>27:0017:000003</t>
  </si>
  <si>
    <t>27:0009:000004</t>
  </si>
  <si>
    <t>27:0009:000004:0003:0001:00</t>
  </si>
  <si>
    <t>JMR05:HMC</t>
  </si>
  <si>
    <t>27:0017:000004</t>
  </si>
  <si>
    <t>27:0009:000005</t>
  </si>
  <si>
    <t>27:0009:000005:0003:0001:00</t>
  </si>
  <si>
    <t>JMR06:HMC</t>
  </si>
  <si>
    <t>27:0017:000005</t>
  </si>
  <si>
    <t>27:0009:000006</t>
  </si>
  <si>
    <t>27:0009:000006:0003:0001:00</t>
  </si>
  <si>
    <t>JMR07:HMC</t>
  </si>
  <si>
    <t>27:0017:000006</t>
  </si>
  <si>
    <t>27:0009:000007</t>
  </si>
  <si>
    <t>27:0009:000007:0003:0001:00</t>
  </si>
  <si>
    <t>JMR08:HMC</t>
  </si>
  <si>
    <t>27:0017:000007</t>
  </si>
  <si>
    <t>27:0009:000008</t>
  </si>
  <si>
    <t>27:0009:000008:0003:0001:00</t>
  </si>
  <si>
    <t>JMR09:HMC</t>
  </si>
  <si>
    <t>27:0017:000008</t>
  </si>
  <si>
    <t>27:0009:000009</t>
  </si>
  <si>
    <t>27:0009:000009:0003:0001:00</t>
  </si>
  <si>
    <t>JMR10:HMC</t>
  </si>
  <si>
    <t>27:0017:000009</t>
  </si>
  <si>
    <t>27:0009:000010</t>
  </si>
  <si>
    <t>27:0009:000010:0003:0001:00</t>
  </si>
  <si>
    <t>JMR11:HMC</t>
  </si>
  <si>
    <t>27:0017:000010</t>
  </si>
  <si>
    <t>27:0009:000011</t>
  </si>
  <si>
    <t>27:0009:000011:0003:0001:00</t>
  </si>
  <si>
    <t>JMR12:HMC</t>
  </si>
  <si>
    <t>27:0017:000011</t>
  </si>
  <si>
    <t>27:0009:000012</t>
  </si>
  <si>
    <t>27:0009:000012:0003:0001:00</t>
  </si>
  <si>
    <t>JMR13:HMC</t>
  </si>
  <si>
    <t>27:0017:000012</t>
  </si>
  <si>
    <t>27:0009:000013</t>
  </si>
  <si>
    <t>27:0009:000013:0003:0001:00</t>
  </si>
  <si>
    <t>21854 HMC</t>
  </si>
  <si>
    <t>31:0014:000001</t>
  </si>
  <si>
    <t>31:0003:000001</t>
  </si>
  <si>
    <t>31:0003:000001:0003:0002:00</t>
  </si>
  <si>
    <t>21962 HMC</t>
  </si>
  <si>
    <t>31:0014:000002</t>
  </si>
  <si>
    <t>31:0003:000002</t>
  </si>
  <si>
    <t>31:0003:000002:0003:0002:00</t>
  </si>
  <si>
    <t>21963 HMC</t>
  </si>
  <si>
    <t>31:0014:000003</t>
  </si>
  <si>
    <t>31:0003:000003</t>
  </si>
  <si>
    <t>31:0003:000003:0003:0002:00</t>
  </si>
  <si>
    <t>21964 HMC</t>
  </si>
  <si>
    <t>31:0014:000004</t>
  </si>
  <si>
    <t>31:0003:000004</t>
  </si>
  <si>
    <t>31:0003:000004:0003:0002:00</t>
  </si>
  <si>
    <t>21965 HMC</t>
  </si>
  <si>
    <t>31:0014:000005</t>
  </si>
  <si>
    <t>31:0003:000005</t>
  </si>
  <si>
    <t>31:0003:000005:0003:0002:00</t>
  </si>
  <si>
    <t>21966 HMC</t>
  </si>
  <si>
    <t>31:0014:000006</t>
  </si>
  <si>
    <t>31:0003:000006</t>
  </si>
  <si>
    <t>31:0003:000006:0003:0002:00</t>
  </si>
  <si>
    <t>21967 HMC</t>
  </si>
  <si>
    <t>31:0014:000007</t>
  </si>
  <si>
    <t>31:0003:000007</t>
  </si>
  <si>
    <t>31:0003:000007:0003:0002:00</t>
  </si>
  <si>
    <t>21968 HMC</t>
  </si>
  <si>
    <t>31:0014:000008</t>
  </si>
  <si>
    <t>31:0003:000008</t>
  </si>
  <si>
    <t>31:0003:000008:0003:0002:00</t>
  </si>
  <si>
    <t>21969 HMC</t>
  </si>
  <si>
    <t>31:0014:000009</t>
  </si>
  <si>
    <t>31:0003:000009</t>
  </si>
  <si>
    <t>31:0003:000009:0003:0002:00</t>
  </si>
  <si>
    <t>21970 HMC</t>
  </si>
  <si>
    <t>31:0014:000010</t>
  </si>
  <si>
    <t>31:0003:000010</t>
  </si>
  <si>
    <t>31:0003:000010:0003:0002:00</t>
  </si>
  <si>
    <t>21971 HMC</t>
  </si>
  <si>
    <t>31:0014:000011</t>
  </si>
  <si>
    <t>31:0003:000011</t>
  </si>
  <si>
    <t>31:0003:000011:0003:0002:00</t>
  </si>
  <si>
    <t>21972 HMC</t>
  </si>
  <si>
    <t>31:0014:000012</t>
  </si>
  <si>
    <t>31:0003:000012</t>
  </si>
  <si>
    <t>31:0003:000012:0003:0002:00</t>
  </si>
  <si>
    <t>21973 HMC</t>
  </si>
  <si>
    <t>31:0014:000013</t>
  </si>
  <si>
    <t>31:0003:000013</t>
  </si>
  <si>
    <t>31:0003:000013:0003:0002:00</t>
  </si>
  <si>
    <t>21974 HMC</t>
  </si>
  <si>
    <t>31:0014:000014</t>
  </si>
  <si>
    <t>31:0003:000014</t>
  </si>
  <si>
    <t>31:0003:000014:0003:0002:00</t>
  </si>
  <si>
    <t>21975 HMC</t>
  </si>
  <si>
    <t>31:0014:000015</t>
  </si>
  <si>
    <t>31:0003:000015</t>
  </si>
  <si>
    <t>31:0003:000015:0003:0002:00</t>
  </si>
  <si>
    <t>21857 HMC</t>
  </si>
  <si>
    <t>31:0014:000016</t>
  </si>
  <si>
    <t>31:0003:000016</t>
  </si>
  <si>
    <t>31:0003:000016:0003:0002:00</t>
  </si>
  <si>
    <t>21858 HMC</t>
  </si>
  <si>
    <t>31:0014:000017</t>
  </si>
  <si>
    <t>31:0003:000017</t>
  </si>
  <si>
    <t>31:0003:000017:0003:0002:00</t>
  </si>
  <si>
    <t>21859 HMC</t>
  </si>
  <si>
    <t>31:0014:000018</t>
  </si>
  <si>
    <t>31:0003:000018</t>
  </si>
  <si>
    <t>31:0003:000018:0003:0002:00</t>
  </si>
  <si>
    <t>21860 HMC</t>
  </si>
  <si>
    <t>31:0014:000019</t>
  </si>
  <si>
    <t>31:0003:000019</t>
  </si>
  <si>
    <t>31:0003:000019:0003:0002:00</t>
  </si>
  <si>
    <t>21862 HMC</t>
  </si>
  <si>
    <t>31:0014:000020</t>
  </si>
  <si>
    <t>31:0003:000020</t>
  </si>
  <si>
    <t>31:0003:000020:0003:0002:00</t>
  </si>
  <si>
    <t>21872 HMC</t>
  </si>
  <si>
    <t>31:0014:000021</t>
  </si>
  <si>
    <t>31:0003:000021</t>
  </si>
  <si>
    <t>31:0003:000021:0003:0002:00</t>
  </si>
  <si>
    <t>21863 HMC</t>
  </si>
  <si>
    <t>31:0014:000022</t>
  </si>
  <si>
    <t>31:0003:000022</t>
  </si>
  <si>
    <t>31:0003:000022:0003:0002:00</t>
  </si>
  <si>
    <t>21864 HMC</t>
  </si>
  <si>
    <t>31:0014:000023</t>
  </si>
  <si>
    <t>31:0003:000023</t>
  </si>
  <si>
    <t>31:0003:000023:0003:0002:00</t>
  </si>
  <si>
    <t>21865 HMC</t>
  </si>
  <si>
    <t>31:0014:000024</t>
  </si>
  <si>
    <t>31:0003:000024</t>
  </si>
  <si>
    <t>31:0003:000024:0003:0002:00</t>
  </si>
  <si>
    <t>21866 HMC</t>
  </si>
  <si>
    <t>31:0014:000025</t>
  </si>
  <si>
    <t>31:0003:000025</t>
  </si>
  <si>
    <t>31:0003:000025:0003:0002:00</t>
  </si>
  <si>
    <t>21867 HMC</t>
  </si>
  <si>
    <t>31:0014:000026</t>
  </si>
  <si>
    <t>31:0003:000026</t>
  </si>
  <si>
    <t>31:0003:000026:0003:0002:00</t>
  </si>
  <si>
    <t>21868 HMC</t>
  </si>
  <si>
    <t>31:0014:000027</t>
  </si>
  <si>
    <t>31:0003:000027</t>
  </si>
  <si>
    <t>31:0003:000027:0003:0002:00</t>
  </si>
  <si>
    <t>21869 HMC</t>
  </si>
  <si>
    <t>31:0014:000028</t>
  </si>
  <si>
    <t>31:0003:000028</t>
  </si>
  <si>
    <t>31:0003:000028:0003:0002:00</t>
  </si>
  <si>
    <t>21870 HMC</t>
  </si>
  <si>
    <t>31:0014:000029</t>
  </si>
  <si>
    <t>31:0003:000029</t>
  </si>
  <si>
    <t>31:0003:000029:0003:0002:00</t>
  </si>
  <si>
    <t>21871 HMC</t>
  </si>
  <si>
    <t>31:0014:000030</t>
  </si>
  <si>
    <t>31:0003:000030</t>
  </si>
  <si>
    <t>31:0003:000030:0003:0002:00</t>
  </si>
  <si>
    <t>21873 HMC</t>
  </si>
  <si>
    <t>31:0014:000031</t>
  </si>
  <si>
    <t>31:0003:000031</t>
  </si>
  <si>
    <t>31:0003:000031:0003:0002:00</t>
  </si>
  <si>
    <t>21874 HMC</t>
  </si>
  <si>
    <t>31:0014:000032</t>
  </si>
  <si>
    <t>31:0003:000032</t>
  </si>
  <si>
    <t>31:0003:000032:0003:0002:00</t>
  </si>
  <si>
    <t>21694 HMC</t>
  </si>
  <si>
    <t>31:0014:000033</t>
  </si>
  <si>
    <t>31:0003:000033</t>
  </si>
  <si>
    <t>31:0003:000033:0003:0002:00</t>
  </si>
  <si>
    <t>21695 HMC</t>
  </si>
  <si>
    <t>31:0014:000034</t>
  </si>
  <si>
    <t>31:0003:000034</t>
  </si>
  <si>
    <t>31:0003:000034:0003:0002:00</t>
  </si>
  <si>
    <t>21696 HMC</t>
  </si>
  <si>
    <t>31:0014:000035</t>
  </si>
  <si>
    <t>31:0003:000035</t>
  </si>
  <si>
    <t>31:0003:000035:0003:0002:00</t>
  </si>
  <si>
    <t>21697 HMC</t>
  </si>
  <si>
    <t>31:0014:000036</t>
  </si>
  <si>
    <t>31:0003:000036</t>
  </si>
  <si>
    <t>31:0003:000036:0003:0002:00</t>
  </si>
  <si>
    <t>21698 HMC</t>
  </si>
  <si>
    <t>31:0014:000037</t>
  </si>
  <si>
    <t>31:0003:000037</t>
  </si>
  <si>
    <t>31:0003:000037:0003:0002:00</t>
  </si>
  <si>
    <t>21699 HMC</t>
  </si>
  <si>
    <t>31:0014:000038</t>
  </si>
  <si>
    <t>31:0003:000038</t>
  </si>
  <si>
    <t>31:0003:000038:0003:0002:00</t>
  </si>
  <si>
    <t>21700 HMC</t>
  </si>
  <si>
    <t>31:0014:000039</t>
  </si>
  <si>
    <t>31:0003:000039</t>
  </si>
  <si>
    <t>31:0003:000039:0003:0002:00</t>
  </si>
  <si>
    <t>21602 HMC</t>
  </si>
  <si>
    <t>31:0014:000040</t>
  </si>
  <si>
    <t>31:0003:000040</t>
  </si>
  <si>
    <t>31:0003:000040:0003:0002:00</t>
  </si>
  <si>
    <t>21603 HMC</t>
  </si>
  <si>
    <t>31:0014:000041</t>
  </si>
  <si>
    <t>31:0003:000041</t>
  </si>
  <si>
    <t>31:0003:000041:0003:0002:00</t>
  </si>
  <si>
    <t>21801 HMC</t>
  </si>
  <si>
    <t>31:0014:000042</t>
  </si>
  <si>
    <t>31:0003:000042</t>
  </si>
  <si>
    <t>31:0003:000042:0003:0002:00</t>
  </si>
  <si>
    <t>21802 HMC</t>
  </si>
  <si>
    <t>31:0014:000043</t>
  </si>
  <si>
    <t>31:0003:000043</t>
  </si>
  <si>
    <t>31:0003:000043:0003:0002:00</t>
  </si>
  <si>
    <t>21803 HMC</t>
  </si>
  <si>
    <t>31:0014:000044</t>
  </si>
  <si>
    <t>31:0003:000044</t>
  </si>
  <si>
    <t>31:0003:000044:0003:0002:00</t>
  </si>
  <si>
    <t>21804 HMC</t>
  </si>
  <si>
    <t>31:0014:000045</t>
  </si>
  <si>
    <t>31:0003:000045</t>
  </si>
  <si>
    <t>31:0003:000045:0003:0002:00</t>
  </si>
  <si>
    <t>21805 HMC</t>
  </si>
  <si>
    <t>31:0014:000046</t>
  </si>
  <si>
    <t>31:0003:000046</t>
  </si>
  <si>
    <t>31:0003:000046:0003:0002:00</t>
  </si>
  <si>
    <t>21806 HMC</t>
  </si>
  <si>
    <t>31:0014:000047</t>
  </si>
  <si>
    <t>31:0003:000047</t>
  </si>
  <si>
    <t>31:0003:000047:0003:0002:00</t>
  </si>
  <si>
    <t>21807 HMC</t>
  </si>
  <si>
    <t>31:0014:000048</t>
  </si>
  <si>
    <t>31:0003:000048</t>
  </si>
  <si>
    <t>31:0003:000048:0003:0002:00</t>
  </si>
  <si>
    <t>21808 HMC</t>
  </si>
  <si>
    <t>31:0014:000049</t>
  </si>
  <si>
    <t>31:0003:000049</t>
  </si>
  <si>
    <t>31:0003:000049:0003:0002:00</t>
  </si>
  <si>
    <t>21809 HMC</t>
  </si>
  <si>
    <t>31:0014:000050</t>
  </si>
  <si>
    <t>31:0003:000050</t>
  </si>
  <si>
    <t>31:0003:000050:0003:0002:00</t>
  </si>
  <si>
    <t>21811 HMC</t>
  </si>
  <si>
    <t>31:0014:000051</t>
  </si>
  <si>
    <t>31:0003:000051</t>
  </si>
  <si>
    <t>31:0003:000051:0003:0002:00</t>
  </si>
  <si>
    <t>21812 HMC</t>
  </si>
  <si>
    <t>31:0014:000052</t>
  </si>
  <si>
    <t>31:0003:000052</t>
  </si>
  <si>
    <t>31:0003:000052:0003:0002:00</t>
  </si>
  <si>
    <t>21813 HMC</t>
  </si>
  <si>
    <t>31:0014:000053</t>
  </si>
  <si>
    <t>31:0003:000053</t>
  </si>
  <si>
    <t>31:0003:000053:0003:0002:00</t>
  </si>
  <si>
    <t>21814 HMC</t>
  </si>
  <si>
    <t>31:0014:000054</t>
  </si>
  <si>
    <t>31:0003:000054</t>
  </si>
  <si>
    <t>31:0003:000054:0003:0002:00</t>
  </si>
  <si>
    <t>21815 HMC</t>
  </si>
  <si>
    <t>31:0014:000055</t>
  </si>
  <si>
    <t>31:0003:000055</t>
  </si>
  <si>
    <t>31:0003:000055:0003:0002:00</t>
  </si>
  <si>
    <t>21816 HMC</t>
  </si>
  <si>
    <t>31:0014:000056</t>
  </si>
  <si>
    <t>31:0003:000056</t>
  </si>
  <si>
    <t>31:0003:000056:0003:0002:00</t>
  </si>
  <si>
    <t>21817 HMC</t>
  </si>
  <si>
    <t>31:0014:000057</t>
  </si>
  <si>
    <t>31:0003:000057</t>
  </si>
  <si>
    <t>31:0003:000057:0003:0002:00</t>
  </si>
  <si>
    <t>21818 HMC</t>
  </si>
  <si>
    <t>31:0014:000058</t>
  </si>
  <si>
    <t>31:0003:000058</t>
  </si>
  <si>
    <t>31:0003:000058:0003:0002:00</t>
  </si>
  <si>
    <t>21819 HMC</t>
  </si>
  <si>
    <t>31:0014:000059</t>
  </si>
  <si>
    <t>31:0003:000059</t>
  </si>
  <si>
    <t>31:0003:000059:0003:0002:00</t>
  </si>
  <si>
    <t>21820 HMC</t>
  </si>
  <si>
    <t>31:0014:000060</t>
  </si>
  <si>
    <t>31:0003:000060</t>
  </si>
  <si>
    <t>31:0003:000060:0003:0002:00</t>
  </si>
  <si>
    <t>21821 HMC</t>
  </si>
  <si>
    <t>31:0014:000061</t>
  </si>
  <si>
    <t>31:0003:000061</t>
  </si>
  <si>
    <t>31:0003:000061:0003:0002:00</t>
  </si>
  <si>
    <t>21822 HMC</t>
  </si>
  <si>
    <t>31:0014:000062</t>
  </si>
  <si>
    <t>31:0003:000062</t>
  </si>
  <si>
    <t>31:0003:000062:0003:0002:00</t>
  </si>
  <si>
    <t>21823 HMC</t>
  </si>
  <si>
    <t>31:0014:000063</t>
  </si>
  <si>
    <t>31:0003:000063</t>
  </si>
  <si>
    <t>31:0003:000063:0003:0002:00</t>
  </si>
  <si>
    <t>21824 HMC</t>
  </si>
  <si>
    <t>31:0014:000064</t>
  </si>
  <si>
    <t>31:0003:000064</t>
  </si>
  <si>
    <t>31:0003:000064:0003:0002:00</t>
  </si>
  <si>
    <t>21951 HMC</t>
  </si>
  <si>
    <t>31:0014:000065</t>
  </si>
  <si>
    <t>31:0003:000065</t>
  </si>
  <si>
    <t>31:0003:000065:0003:0002:00</t>
  </si>
  <si>
    <t>21952 HMC</t>
  </si>
  <si>
    <t>31:0014:000066</t>
  </si>
  <si>
    <t>31:0003:000066</t>
  </si>
  <si>
    <t>31:0003:000066:0003:0002:00</t>
  </si>
  <si>
    <t>21953 HMC</t>
  </si>
  <si>
    <t>31:0014:000067</t>
  </si>
  <si>
    <t>31:0003:000067</t>
  </si>
  <si>
    <t>31:0003:000067:0003:0002:00</t>
  </si>
  <si>
    <t>21954 HMC</t>
  </si>
  <si>
    <t>31:0014:000068</t>
  </si>
  <si>
    <t>31:0003:000068</t>
  </si>
  <si>
    <t>31:0003:000068:0003:0002:00</t>
  </si>
  <si>
    <t>21955 HMC</t>
  </si>
  <si>
    <t>31:0014:000069</t>
  </si>
  <si>
    <t>31:0003:000069</t>
  </si>
  <si>
    <t>31:0003:000069:0003:0002:00</t>
  </si>
  <si>
    <t>21956 HMC</t>
  </si>
  <si>
    <t>31:0014:000070</t>
  </si>
  <si>
    <t>31:0003:000070</t>
  </si>
  <si>
    <t>31:0003:000070:0003:0002:00</t>
  </si>
  <si>
    <t>21957 HMC</t>
  </si>
  <si>
    <t>31:0014:000071</t>
  </si>
  <si>
    <t>31:0003:000071</t>
  </si>
  <si>
    <t>31:0003:000071:0003:0002:00</t>
  </si>
  <si>
    <t>21958 HMC</t>
  </si>
  <si>
    <t>31:0014:000072</t>
  </si>
  <si>
    <t>31:0003:000072</t>
  </si>
  <si>
    <t>31:0003:000072:0003:0002:00</t>
  </si>
  <si>
    <t>21959 HMC</t>
  </si>
  <si>
    <t>31:0014:000073</t>
  </si>
  <si>
    <t>31:0003:000073</t>
  </si>
  <si>
    <t>31:0003:000073:0003:0002:00</t>
  </si>
  <si>
    <t>21961 HMC</t>
  </si>
  <si>
    <t>31:0014:000074</t>
  </si>
  <si>
    <t>31:0003:000074</t>
  </si>
  <si>
    <t>31:0003:000074:0003:0002:00</t>
  </si>
  <si>
    <t>21679 HMC</t>
  </si>
  <si>
    <t>31:0014:000075</t>
  </si>
  <si>
    <t>31:0003:000076</t>
  </si>
  <si>
    <t>31:0003:000076:0003:0002:00</t>
  </si>
  <si>
    <t>21680 HMC</t>
  </si>
  <si>
    <t>31:0014:000076</t>
  </si>
  <si>
    <t>31:0003:000077</t>
  </si>
  <si>
    <t>31:0003:000077:0003:0002:00</t>
  </si>
  <si>
    <t>21681 HMC</t>
  </si>
  <si>
    <t>31:0014:000077</t>
  </si>
  <si>
    <t>31:0003:000078</t>
  </si>
  <si>
    <t>31:0003:000078:0003:0002:00</t>
  </si>
  <si>
    <t>21682 HMC</t>
  </si>
  <si>
    <t>31:0014:000078</t>
  </si>
  <si>
    <t>31:0003:000079</t>
  </si>
  <si>
    <t>31:0003:000079:0003:0002:00</t>
  </si>
  <si>
    <t>21683 HMC</t>
  </si>
  <si>
    <t>31:0014:000079</t>
  </si>
  <si>
    <t>31:0003:000080</t>
  </si>
  <si>
    <t>31:0003:000080:0003:0002:00</t>
  </si>
  <si>
    <t>21684 HMC</t>
  </si>
  <si>
    <t>31:0014:000080</t>
  </si>
  <si>
    <t>31:0003:000081</t>
  </si>
  <si>
    <t>31:0003:000081:0003:0002:00</t>
  </si>
  <si>
    <t>21685 HMC</t>
  </si>
  <si>
    <t>31:0014:000081</t>
  </si>
  <si>
    <t>31:0003:000082</t>
  </si>
  <si>
    <t>31:0003:000082:0003:0002:00</t>
  </si>
  <si>
    <t>21686 HMC</t>
  </si>
  <si>
    <t>31:0014:000082</t>
  </si>
  <si>
    <t>31:0003:000083</t>
  </si>
  <si>
    <t>31:0003:000083:0003:0002:00</t>
  </si>
  <si>
    <t>21687 HMC</t>
  </si>
  <si>
    <t>31:0014:000083</t>
  </si>
  <si>
    <t>31:0003:000084</t>
  </si>
  <si>
    <t>31:0003:000084:0003:0002:00</t>
  </si>
  <si>
    <t>21688 HMC</t>
  </si>
  <si>
    <t>31:0014:000084</t>
  </si>
  <si>
    <t>31:0003:000085</t>
  </si>
  <si>
    <t>31:0003:000085:0003:0002:00</t>
  </si>
  <si>
    <t>21689 HMC</t>
  </si>
  <si>
    <t>31:0014:000085</t>
  </si>
  <si>
    <t>31:0003:000086</t>
  </si>
  <si>
    <t>31:0003:000086:0003:0002:00</t>
  </si>
  <si>
    <t>21690 HMC</t>
  </si>
  <si>
    <t>31:0014:000086</t>
  </si>
  <si>
    <t>31:0003:000087</t>
  </si>
  <si>
    <t>31:0003:000087:0003:0002:00</t>
  </si>
  <si>
    <t>21691 HMC</t>
  </si>
  <si>
    <t>31:0014:000087</t>
  </si>
  <si>
    <t>31:0003:000088</t>
  </si>
  <si>
    <t>31:0003:000088:0003:0002:00</t>
  </si>
  <si>
    <t>21692 HMC</t>
  </si>
  <si>
    <t>31:0014:000088</t>
  </si>
  <si>
    <t>31:0003:000089</t>
  </si>
  <si>
    <t>31:0003:000089:0003:0002:00</t>
  </si>
  <si>
    <t>21693 HMC</t>
  </si>
  <si>
    <t>31:0014:000089</t>
  </si>
  <si>
    <t>31:0003:000090</t>
  </si>
  <si>
    <t>31:0003:000090:0003:0002:00</t>
  </si>
  <si>
    <t>21604 HMC</t>
  </si>
  <si>
    <t>31:0014:000090</t>
  </si>
  <si>
    <t>31:0003:000091</t>
  </si>
  <si>
    <t>31:0003:000091:0003:0002:00</t>
  </si>
  <si>
    <t>21605 HMC</t>
  </si>
  <si>
    <t>31:0014:000091</t>
  </si>
  <si>
    <t>31:0003:000092</t>
  </si>
  <si>
    <t>31:0003:000092:0003:0002:00</t>
  </si>
  <si>
    <t>21606 HMC</t>
  </si>
  <si>
    <t>31:0014:000092</t>
  </si>
  <si>
    <t>31:0003:000093</t>
  </si>
  <si>
    <t>31:0003:000093:0003:0002:00</t>
  </si>
  <si>
    <t>21831 HMC</t>
  </si>
  <si>
    <t>31:0014:000093</t>
  </si>
  <si>
    <t>31:0003:000094</t>
  </si>
  <si>
    <t>31:0003:000094:0003:0002:00</t>
  </si>
  <si>
    <t>21832 HMC</t>
  </si>
  <si>
    <t>31:0014:000094</t>
  </si>
  <si>
    <t>31:0003:000095</t>
  </si>
  <si>
    <t>31:0003:000095:0003:0002:00</t>
  </si>
  <si>
    <t>21833 HMC</t>
  </si>
  <si>
    <t>31:0014:000095</t>
  </si>
  <si>
    <t>31:0003:000096</t>
  </si>
  <si>
    <t>31:0003:000096:0003:0002:00</t>
  </si>
  <si>
    <t>21834 HMC</t>
  </si>
  <si>
    <t>31:0014:000096</t>
  </si>
  <si>
    <t>31:0003:000097</t>
  </si>
  <si>
    <t>31:0003:000097:0003:0002:00</t>
  </si>
  <si>
    <t>21835 HMC</t>
  </si>
  <si>
    <t>31:0014:000097</t>
  </si>
  <si>
    <t>31:0003:000098</t>
  </si>
  <si>
    <t>31:0003:000098:0003:0002:00</t>
  </si>
  <si>
    <t>21836 HMC</t>
  </si>
  <si>
    <t>31:0014:000098</t>
  </si>
  <si>
    <t>31:0003:000099</t>
  </si>
  <si>
    <t>31:0003:000099:0003:0002:00</t>
  </si>
  <si>
    <t>21837 HMC</t>
  </si>
  <si>
    <t>31:0014:000099</t>
  </si>
  <si>
    <t>31:0003:000100</t>
  </si>
  <si>
    <t>31:0003:000100:0003:0002:00</t>
  </si>
  <si>
    <t>21838 HMC</t>
  </si>
  <si>
    <t>31:0014:000100</t>
  </si>
  <si>
    <t>31:0003:000101</t>
  </si>
  <si>
    <t>31:0003:000101:0003:0002:00</t>
  </si>
  <si>
    <t>21839 HMC</t>
  </si>
  <si>
    <t>31:0014:000101</t>
  </si>
  <si>
    <t>31:0003:000102</t>
  </si>
  <si>
    <t>31:0003:000102:0003:0002:00</t>
  </si>
  <si>
    <t>21840 HMC</t>
  </si>
  <si>
    <t>31:0014:000102</t>
  </si>
  <si>
    <t>31:0003:000103</t>
  </si>
  <si>
    <t>31:0003:000103:0003:0002:00</t>
  </si>
  <si>
    <t>21841 HMC</t>
  </si>
  <si>
    <t>31:0014:000103</t>
  </si>
  <si>
    <t>31:0003:000104</t>
  </si>
  <si>
    <t>31:0003:000104:0003:0002:00</t>
  </si>
  <si>
    <t>21842 HMC</t>
  </si>
  <si>
    <t>31:0014:000104</t>
  </si>
  <si>
    <t>31:0003:000105</t>
  </si>
  <si>
    <t>31:0003:000105:0003:0002:00</t>
  </si>
  <si>
    <t>21843 HMC</t>
  </si>
  <si>
    <t>31:0014:000105</t>
  </si>
  <si>
    <t>31:0003:000106</t>
  </si>
  <si>
    <t>31:0003:000106:0003:0002:00</t>
  </si>
  <si>
    <t>21844 HMC</t>
  </si>
  <si>
    <t>31:0014:000106</t>
  </si>
  <si>
    <t>31:0003:000107</t>
  </si>
  <si>
    <t>31:0003:000107:0003:0002:00</t>
  </si>
  <si>
    <t>21845 HMC</t>
  </si>
  <si>
    <t>31:0014:000107</t>
  </si>
  <si>
    <t>31:0003:000108</t>
  </si>
  <si>
    <t>31:0003:000108:0003:0002:00</t>
  </si>
  <si>
    <t>21846 HMC</t>
  </si>
  <si>
    <t>31:0014:000108</t>
  </si>
  <si>
    <t>31:0003:000109</t>
  </si>
  <si>
    <t>31:0003:000109:0003:0002:00</t>
  </si>
  <si>
    <t>21847 HMC</t>
  </si>
  <si>
    <t>31:0014:000109</t>
  </si>
  <si>
    <t>31:0003:000110</t>
  </si>
  <si>
    <t>31:0003:000110:0003:0002:00</t>
  </si>
  <si>
    <t>21848 HMC</t>
  </si>
  <si>
    <t>31:0014:000110</t>
  </si>
  <si>
    <t>31:0003:000111</t>
  </si>
  <si>
    <t>31:0003:000111:0003:0002:00</t>
  </si>
  <si>
    <t>21607 HMC</t>
  </si>
  <si>
    <t>31:0014:000111</t>
  </si>
  <si>
    <t>31:0003:000112</t>
  </si>
  <si>
    <t>31:0003:000112:0003:0002:00</t>
  </si>
  <si>
    <t>21608 HMC</t>
  </si>
  <si>
    <t>31:0014:000112</t>
  </si>
  <si>
    <t>31:0003:000113</t>
  </si>
  <si>
    <t>31:0003:000113:0003:0002:00</t>
  </si>
  <si>
    <t>21609 HMC</t>
  </si>
  <si>
    <t>31:0014:000113</t>
  </si>
  <si>
    <t>31:0003:000114</t>
  </si>
  <si>
    <t>31:0003:000114:0003:0002:00</t>
  </si>
  <si>
    <t>21610 HMC</t>
  </si>
  <si>
    <t>31:0014:000114</t>
  </si>
  <si>
    <t>31:0003:000115</t>
  </si>
  <si>
    <t>31:0003:000115:0003:0002:00</t>
  </si>
  <si>
    <t>21611 HMC</t>
  </si>
  <si>
    <t>31:0014:000115</t>
  </si>
  <si>
    <t>31:0003:000116</t>
  </si>
  <si>
    <t>31:0003:000116:0003:0002:00</t>
  </si>
  <si>
    <t>21612 HMC</t>
  </si>
  <si>
    <t>31:0014:000116</t>
  </si>
  <si>
    <t>31:0003:000117</t>
  </si>
  <si>
    <t>31:0003:000117:0003:0002:00</t>
  </si>
  <si>
    <t>21613 HMC</t>
  </si>
  <si>
    <t>31:0014:000117</t>
  </si>
  <si>
    <t>31:0003:000118</t>
  </si>
  <si>
    <t>31:0003:000118:0003:0002:00</t>
  </si>
  <si>
    <t>21614 HMC</t>
  </si>
  <si>
    <t>31:0014:000118</t>
  </si>
  <si>
    <t>31:0003:000119</t>
  </si>
  <si>
    <t>31:0003:000119:0003:0002:00</t>
  </si>
  <si>
    <t>21615 HMC</t>
  </si>
  <si>
    <t>31:0014:000119</t>
  </si>
  <si>
    <t>31:0003:000120</t>
  </si>
  <si>
    <t>31:0003:000120:0003:0002:00</t>
  </si>
  <si>
    <t>21616 HMC</t>
  </si>
  <si>
    <t>31:0014:000120</t>
  </si>
  <si>
    <t>31:0003:000121</t>
  </si>
  <si>
    <t>31:0003:000121:0003:0002:00</t>
  </si>
  <si>
    <t>21617 HMC</t>
  </si>
  <si>
    <t>31:0014:000121</t>
  </si>
  <si>
    <t>31:0003:000122</t>
  </si>
  <si>
    <t>31:0003:000122:0003:0002:00</t>
  </si>
  <si>
    <t>21618 HMC</t>
  </si>
  <si>
    <t>31:0014:000122</t>
  </si>
  <si>
    <t>31:0003:000123</t>
  </si>
  <si>
    <t>31:0003:000123:0003:0002:00</t>
  </si>
  <si>
    <t>21849 HMC</t>
  </si>
  <si>
    <t>31:0014:000123</t>
  </si>
  <si>
    <t>31:0003:000124</t>
  </si>
  <si>
    <t>31:0003:000124:0003:0002:00</t>
  </si>
  <si>
    <t>21850 HMC</t>
  </si>
  <si>
    <t>31:0014:000124</t>
  </si>
  <si>
    <t>31:0003:000125</t>
  </si>
  <si>
    <t>31:0003:000125:0003:0002:00</t>
  </si>
  <si>
    <t>21623 HMC</t>
  </si>
  <si>
    <t>31:0014:000125</t>
  </si>
  <si>
    <t>31:0003:000126</t>
  </si>
  <si>
    <t>31:0003:000126:0003:0002:00</t>
  </si>
  <si>
    <t>21622 HMC</t>
  </si>
  <si>
    <t>31:0014:000126</t>
  </si>
  <si>
    <t>31:0003:000127</t>
  </si>
  <si>
    <t>31:0003:000127:0003:0002:00</t>
  </si>
  <si>
    <t>21621 HMC</t>
  </si>
  <si>
    <t>31:0014:000127</t>
  </si>
  <si>
    <t>31:0003:000128</t>
  </si>
  <si>
    <t>31:0003:000128:0003:0002:00</t>
  </si>
  <si>
    <t>21620 HMC</t>
  </si>
  <si>
    <t>31:0014:000128</t>
  </si>
  <si>
    <t>31:0003:000129</t>
  </si>
  <si>
    <t>31:0003:000129:0003:0002:00</t>
  </si>
  <si>
    <t>21619 HMC</t>
  </si>
  <si>
    <t>31:0014:000129</t>
  </si>
  <si>
    <t>31:0003:000130</t>
  </si>
  <si>
    <t>31:0003:000130:0003:0002:00</t>
  </si>
  <si>
    <t>21710 HMC</t>
  </si>
  <si>
    <t>31:0014:000130</t>
  </si>
  <si>
    <t>31:0003:000131</t>
  </si>
  <si>
    <t>31:0003:000131:0003:0002:00</t>
  </si>
  <si>
    <t>21709 HMC</t>
  </si>
  <si>
    <t>31:0014:000131</t>
  </si>
  <si>
    <t>31:0003:000132</t>
  </si>
  <si>
    <t>31:0003:000132:0003:0002:00</t>
  </si>
  <si>
    <t>21708 HMC</t>
  </si>
  <si>
    <t>31:0014:000132</t>
  </si>
  <si>
    <t>31:0003:000133</t>
  </si>
  <si>
    <t>31:0003:000133:0003:0002:00</t>
  </si>
  <si>
    <t>21707 HMC</t>
  </si>
  <si>
    <t>31:0014:000133</t>
  </si>
  <si>
    <t>31:0003:000134</t>
  </si>
  <si>
    <t>31:0003:000134:0003:0002:00</t>
  </si>
  <si>
    <t>21706 HMC</t>
  </si>
  <si>
    <t>31:0014:000134</t>
  </si>
  <si>
    <t>31:0003:000135</t>
  </si>
  <si>
    <t>31:0003:000135:0003:0002:00</t>
  </si>
  <si>
    <t>21705 HMC</t>
  </si>
  <si>
    <t>31:0014:000135</t>
  </si>
  <si>
    <t>31:0003:000136</t>
  </si>
  <si>
    <t>31:0003:000136:0003:0002:00</t>
  </si>
  <si>
    <t>21704 HMC</t>
  </si>
  <si>
    <t>31:0014:000136</t>
  </si>
  <si>
    <t>31:0003:000137</t>
  </si>
  <si>
    <t>31:0003:000137:0003:0002:00</t>
  </si>
  <si>
    <t>21703 HMC</t>
  </si>
  <si>
    <t>31:0014:000137</t>
  </si>
  <si>
    <t>31:0003:000138</t>
  </si>
  <si>
    <t>31:0003:000138:0003:0002:00</t>
  </si>
  <si>
    <t>21702 HMC</t>
  </si>
  <si>
    <t>31:0014:000138</t>
  </si>
  <si>
    <t>31:0003:000139</t>
  </si>
  <si>
    <t>31:0003:000139:0003:0002:00</t>
  </si>
  <si>
    <t>21701 HMC</t>
  </si>
  <si>
    <t>31:0014:000139</t>
  </si>
  <si>
    <t>31:0003:000140</t>
  </si>
  <si>
    <t>31:0003:000140:0003:0002:00</t>
  </si>
  <si>
    <t>21825 HMC</t>
  </si>
  <si>
    <t>31:0014:000140</t>
  </si>
  <si>
    <t>31:0003:000141</t>
  </si>
  <si>
    <t>31:0003:000141:0003:0002:00</t>
  </si>
  <si>
    <t>21826 HMC</t>
  </si>
  <si>
    <t>31:0014:000141</t>
  </si>
  <si>
    <t>31:0003:000142</t>
  </si>
  <si>
    <t>31:0003:000142:0003:0002:00</t>
  </si>
  <si>
    <t>21827 HMC</t>
  </si>
  <si>
    <t>31:0014:000142</t>
  </si>
  <si>
    <t>31:0003:000143</t>
  </si>
  <si>
    <t>31:0003:000143:0003:0002:00</t>
  </si>
  <si>
    <t>21828 HMC</t>
  </si>
  <si>
    <t>31:0014:000143</t>
  </si>
  <si>
    <t>31:0003:000144</t>
  </si>
  <si>
    <t>31:0003:000144:0003:0002:00</t>
  </si>
  <si>
    <t>21830 HMC</t>
  </si>
  <si>
    <t>31:0014:000144</t>
  </si>
  <si>
    <t>31:0003:000145</t>
  </si>
  <si>
    <t>31:0003:000145:0003:0002:00</t>
  </si>
  <si>
    <t>21875 HMC</t>
  </si>
  <si>
    <t>31:0014:000145</t>
  </si>
  <si>
    <t>31:0003:000146</t>
  </si>
  <si>
    <t>31:0003:000146:0003:0002:00</t>
  </si>
  <si>
    <t>21676 HMC</t>
  </si>
  <si>
    <t>31:0014:000146</t>
  </si>
  <si>
    <t>31:0003:000147</t>
  </si>
  <si>
    <t>31:0003:000147:0003:0002:00</t>
  </si>
  <si>
    <t>21677 HMC</t>
  </si>
  <si>
    <t>31:0014:000147</t>
  </si>
  <si>
    <t>31:0003:000148</t>
  </si>
  <si>
    <t>31:0003:000148:0003:0002:00</t>
  </si>
  <si>
    <t>21678 HMC</t>
  </si>
  <si>
    <t>31:0014:000148</t>
  </si>
  <si>
    <t>31:0003:000149</t>
  </si>
  <si>
    <t>31:0003:000149:0003:0002:00</t>
  </si>
  <si>
    <t>21852 HMC</t>
  </si>
  <si>
    <t>31:0014:000149</t>
  </si>
  <si>
    <t>31:0003:000150</t>
  </si>
  <si>
    <t>31:0003:000150:0003:0002:00</t>
  </si>
  <si>
    <t>21853 HMC</t>
  </si>
  <si>
    <t>31:0014:000150</t>
  </si>
  <si>
    <t>31:0003:000151</t>
  </si>
  <si>
    <t>31:0003:000151:0003:0002:00</t>
  </si>
  <si>
    <t>21855 HMC</t>
  </si>
  <si>
    <t>31:0014:000151</t>
  </si>
  <si>
    <t>31:0003:000152</t>
  </si>
  <si>
    <t>31:0003:000152:0003:0002:00</t>
  </si>
  <si>
    <t>21856 HMC</t>
  </si>
  <si>
    <t>31:0014:000152</t>
  </si>
  <si>
    <t>31:0003:000153</t>
  </si>
  <si>
    <t>31:0003:000153:0003:0002:00</t>
  </si>
  <si>
    <t>21810 HMC</t>
  </si>
  <si>
    <t>31:0014:000153</t>
  </si>
  <si>
    <t>31:0003:000154</t>
  </si>
  <si>
    <t>31:0003:000154:0003:0002:00</t>
  </si>
  <si>
    <t>21861 HMC</t>
  </si>
  <si>
    <t>31:0014:000154</t>
  </si>
  <si>
    <t>31:0003:000155</t>
  </si>
  <si>
    <t>31:0003:000155:0003:0002:00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</si>
</sst>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CD1045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2" width="15.77734375" customWidth="1"/>
    <col min="13" max="82" width="14.77734375" customWidth="1"/>
  </cols>
  <sheetData>
    <row r="1" spans="1:82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2" t="s">
        <v>40</v>
      </c>
      <c r="AP1" s="2" t="s">
        <v>41</v>
      </c>
      <c r="AQ1" s="2" t="s">
        <v>42</v>
      </c>
      <c r="AR1" s="2" t="s">
        <v>43</v>
      </c>
      <c r="AS1" s="2" t="s">
        <v>44</v>
      </c>
      <c r="AT1" s="2" t="s">
        <v>45</v>
      </c>
      <c r="AU1" s="2" t="s">
        <v>46</v>
      </c>
      <c r="AV1" s="2" t="s">
        <v>47</v>
      </c>
      <c r="AW1" s="2" t="s">
        <v>48</v>
      </c>
      <c r="AX1" s="2" t="s">
        <v>49</v>
      </c>
      <c r="AY1" s="2" t="s">
        <v>50</v>
      </c>
      <c r="AZ1" s="2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2" t="s">
        <v>71</v>
      </c>
      <c r="BU1" s="2" t="s">
        <v>72</v>
      </c>
      <c r="BV1" s="2" t="s">
        <v>73</v>
      </c>
      <c r="BW1" s="2" t="s">
        <v>74</v>
      </c>
      <c r="BX1" s="2" t="s">
        <v>75</v>
      </c>
      <c r="BY1" s="2" t="s">
        <v>76</v>
      </c>
      <c r="BZ1" s="2" t="s">
        <v>77</v>
      </c>
      <c r="CA1" s="2" t="s">
        <v>78</v>
      </c>
      <c r="CB1" s="2" t="s">
        <v>79</v>
      </c>
      <c r="CC1" s="2" t="s">
        <v>80</v>
      </c>
      <c r="CD1" s="2" t="s">
        <v>81</v>
      </c>
    </row>
    <row r="2" spans="1:82" hidden="1" x14ac:dyDescent="0.3">
      <c r="A2" t="s">
        <v>82</v>
      </c>
      <c r="B2" t="s">
        <v>83</v>
      </c>
      <c r="C2" s="1" t="str">
        <f t="shared" ref="C2:C40" si="0">HYPERLINK("https://geochem.nrcan.gc.ca/cdogs/content/bdl/bdl211118_e.htm", "21:1118")</f>
        <v>21:1118</v>
      </c>
      <c r="D2" s="1" t="str">
        <f t="shared" ref="D2:D14" si="1">HYPERLINK("https://geochem.nrcan.gc.ca/cdogs/content/svy/svy210421_e.htm", "21:0421")</f>
        <v>21:0421</v>
      </c>
      <c r="E2" t="s">
        <v>84</v>
      </c>
      <c r="F2" t="s">
        <v>85</v>
      </c>
      <c r="H2">
        <v>55.912354800000003</v>
      </c>
      <c r="I2">
        <v>-64.086189700000006</v>
      </c>
      <c r="J2" s="1" t="str">
        <f t="shared" ref="J2:J14" si="2">HYPERLINK("https://geochem.nrcan.gc.ca/cdogs/content/kwd/kwd020044_e.htm", "Till")</f>
        <v>Till</v>
      </c>
      <c r="K2" s="1" t="str">
        <f t="shared" ref="K2:K14" si="3">HYPERLINK("https://geochem.nrcan.gc.ca/cdogs/content/kwd/kwd080049_e.htm", "HMC separation (ODM; details not reported)")</f>
        <v>HMC separation (ODM; details not reported)</v>
      </c>
      <c r="M2">
        <v>0</v>
      </c>
      <c r="V2">
        <v>0</v>
      </c>
      <c r="X2">
        <v>3</v>
      </c>
      <c r="Z2">
        <v>0</v>
      </c>
      <c r="AI2">
        <v>0</v>
      </c>
      <c r="AJ2">
        <v>0</v>
      </c>
      <c r="AK2">
        <v>6</v>
      </c>
      <c r="AL2">
        <v>0</v>
      </c>
      <c r="AM2">
        <v>0</v>
      </c>
      <c r="AS2">
        <v>0</v>
      </c>
      <c r="AV2">
        <v>0</v>
      </c>
      <c r="BE2">
        <v>0</v>
      </c>
      <c r="BI2">
        <v>0</v>
      </c>
      <c r="BK2">
        <v>50</v>
      </c>
      <c r="BL2">
        <v>0</v>
      </c>
      <c r="BR2">
        <v>0</v>
      </c>
      <c r="BS2">
        <v>0</v>
      </c>
      <c r="BU2">
        <v>0</v>
      </c>
      <c r="BV2">
        <v>0</v>
      </c>
      <c r="BY2">
        <v>0</v>
      </c>
      <c r="CA2">
        <v>2</v>
      </c>
      <c r="CB2">
        <v>0</v>
      </c>
      <c r="CC2">
        <v>0</v>
      </c>
    </row>
    <row r="3" spans="1:82" hidden="1" x14ac:dyDescent="0.3">
      <c r="A3" t="s">
        <v>86</v>
      </c>
      <c r="B3" t="s">
        <v>87</v>
      </c>
      <c r="C3" s="1" t="str">
        <f t="shared" si="0"/>
        <v>21:1118</v>
      </c>
      <c r="D3" s="1" t="str">
        <f t="shared" si="1"/>
        <v>21:0421</v>
      </c>
      <c r="E3" t="s">
        <v>88</v>
      </c>
      <c r="F3" t="s">
        <v>89</v>
      </c>
      <c r="H3">
        <v>55.969202000000003</v>
      </c>
      <c r="I3">
        <v>-64.575211699999997</v>
      </c>
      <c r="J3" s="1" t="str">
        <f t="shared" si="2"/>
        <v>Till</v>
      </c>
      <c r="K3" s="1" t="str">
        <f t="shared" si="3"/>
        <v>HMC separation (ODM; details not reported)</v>
      </c>
      <c r="M3">
        <v>0</v>
      </c>
      <c r="V3">
        <v>1</v>
      </c>
      <c r="X3">
        <v>40</v>
      </c>
      <c r="Z3">
        <v>2</v>
      </c>
      <c r="AI3">
        <v>0</v>
      </c>
      <c r="AJ3">
        <v>0</v>
      </c>
      <c r="AK3">
        <v>14</v>
      </c>
      <c r="AL3">
        <v>0</v>
      </c>
      <c r="AM3">
        <v>5</v>
      </c>
      <c r="AS3">
        <v>0</v>
      </c>
      <c r="AV3">
        <v>0</v>
      </c>
      <c r="BK3">
        <v>1</v>
      </c>
      <c r="BL3">
        <v>0</v>
      </c>
      <c r="BR3">
        <v>0</v>
      </c>
      <c r="BS3">
        <v>0</v>
      </c>
      <c r="BU3">
        <v>0</v>
      </c>
      <c r="CA3">
        <v>25</v>
      </c>
      <c r="CB3">
        <v>0</v>
      </c>
      <c r="CD3">
        <v>0</v>
      </c>
    </row>
    <row r="4" spans="1:82" hidden="1" x14ac:dyDescent="0.3">
      <c r="A4" t="s">
        <v>90</v>
      </c>
      <c r="B4" t="s">
        <v>91</v>
      </c>
      <c r="C4" s="1" t="str">
        <f t="shared" si="0"/>
        <v>21:1118</v>
      </c>
      <c r="D4" s="1" t="str">
        <f t="shared" si="1"/>
        <v>21:0421</v>
      </c>
      <c r="E4" t="s">
        <v>92</v>
      </c>
      <c r="F4" t="s">
        <v>93</v>
      </c>
      <c r="H4">
        <v>55.943578600000002</v>
      </c>
      <c r="I4">
        <v>-64.876918799999999</v>
      </c>
      <c r="J4" s="1" t="str">
        <f t="shared" si="2"/>
        <v>Till</v>
      </c>
      <c r="K4" s="1" t="str">
        <f t="shared" si="3"/>
        <v>HMC separation (ODM; details not reported)</v>
      </c>
      <c r="M4">
        <v>0</v>
      </c>
      <c r="V4">
        <v>0</v>
      </c>
      <c r="X4">
        <v>2</v>
      </c>
      <c r="Z4">
        <v>0</v>
      </c>
      <c r="AI4">
        <v>0</v>
      </c>
      <c r="AJ4">
        <v>0</v>
      </c>
      <c r="AK4">
        <v>1</v>
      </c>
      <c r="AL4">
        <v>0</v>
      </c>
      <c r="AM4">
        <v>0</v>
      </c>
      <c r="AS4">
        <v>0</v>
      </c>
      <c r="AV4">
        <v>0</v>
      </c>
      <c r="BE4">
        <v>0</v>
      </c>
      <c r="BF4">
        <v>0</v>
      </c>
      <c r="BI4">
        <v>0</v>
      </c>
      <c r="BJ4">
        <v>0</v>
      </c>
      <c r="BK4">
        <v>0</v>
      </c>
      <c r="BL4">
        <v>0</v>
      </c>
      <c r="BM4">
        <v>0</v>
      </c>
      <c r="BR4">
        <v>0</v>
      </c>
      <c r="BS4">
        <v>0</v>
      </c>
      <c r="BU4">
        <v>0</v>
      </c>
      <c r="BV4">
        <v>0</v>
      </c>
      <c r="BY4">
        <v>0</v>
      </c>
      <c r="BZ4">
        <v>0</v>
      </c>
      <c r="CB4">
        <v>0</v>
      </c>
      <c r="CC4">
        <v>5</v>
      </c>
      <c r="CD4">
        <v>0</v>
      </c>
    </row>
    <row r="5" spans="1:82" hidden="1" x14ac:dyDescent="0.3">
      <c r="A5" t="s">
        <v>94</v>
      </c>
      <c r="B5" t="s">
        <v>95</v>
      </c>
      <c r="C5" s="1" t="str">
        <f t="shared" si="0"/>
        <v>21:1118</v>
      </c>
      <c r="D5" s="1" t="str">
        <f t="shared" si="1"/>
        <v>21:0421</v>
      </c>
      <c r="E5" t="s">
        <v>96</v>
      </c>
      <c r="F5" t="s">
        <v>97</v>
      </c>
      <c r="H5">
        <v>54.781553299999999</v>
      </c>
      <c r="I5">
        <v>-65.487947300000002</v>
      </c>
      <c r="J5" s="1" t="str">
        <f t="shared" si="2"/>
        <v>Till</v>
      </c>
      <c r="K5" s="1" t="str">
        <f t="shared" si="3"/>
        <v>HMC separation (ODM; details not reported)</v>
      </c>
      <c r="M5">
        <v>5</v>
      </c>
      <c r="V5">
        <v>2</v>
      </c>
      <c r="X5">
        <v>10</v>
      </c>
      <c r="Z5">
        <v>12</v>
      </c>
      <c r="AI5">
        <v>0</v>
      </c>
      <c r="AJ5">
        <v>0</v>
      </c>
      <c r="AK5">
        <v>30</v>
      </c>
      <c r="AL5">
        <v>0</v>
      </c>
      <c r="AM5">
        <v>3</v>
      </c>
      <c r="AS5">
        <v>0</v>
      </c>
      <c r="BF5">
        <v>3</v>
      </c>
      <c r="BK5">
        <v>0</v>
      </c>
      <c r="BL5">
        <v>0</v>
      </c>
      <c r="BR5">
        <v>0</v>
      </c>
      <c r="BS5">
        <v>0</v>
      </c>
      <c r="BU5">
        <v>0</v>
      </c>
      <c r="BY5">
        <v>0</v>
      </c>
      <c r="BZ5">
        <v>0</v>
      </c>
      <c r="CA5">
        <v>15</v>
      </c>
      <c r="CB5">
        <v>0</v>
      </c>
      <c r="CD5">
        <v>0</v>
      </c>
    </row>
    <row r="6" spans="1:82" hidden="1" x14ac:dyDescent="0.3">
      <c r="A6" t="s">
        <v>98</v>
      </c>
      <c r="B6" t="s">
        <v>99</v>
      </c>
      <c r="C6" s="1" t="str">
        <f t="shared" si="0"/>
        <v>21:1118</v>
      </c>
      <c r="D6" s="1" t="str">
        <f t="shared" si="1"/>
        <v>21:0421</v>
      </c>
      <c r="E6" t="s">
        <v>100</v>
      </c>
      <c r="F6" t="s">
        <v>101</v>
      </c>
      <c r="H6">
        <v>54.415718499999997</v>
      </c>
      <c r="I6">
        <v>-65.938852100000005</v>
      </c>
      <c r="J6" s="1" t="str">
        <f t="shared" si="2"/>
        <v>Till</v>
      </c>
      <c r="K6" s="1" t="str">
        <f t="shared" si="3"/>
        <v>HMC separation (ODM; details not reported)</v>
      </c>
      <c r="M6">
        <v>0</v>
      </c>
      <c r="V6">
        <v>0</v>
      </c>
      <c r="X6">
        <v>2</v>
      </c>
      <c r="Z6">
        <v>6</v>
      </c>
      <c r="AI6">
        <v>0</v>
      </c>
      <c r="AJ6">
        <v>0</v>
      </c>
      <c r="AK6">
        <v>4</v>
      </c>
      <c r="AL6">
        <v>0</v>
      </c>
      <c r="AM6">
        <v>0</v>
      </c>
      <c r="AS6">
        <v>3</v>
      </c>
      <c r="AV6">
        <v>0</v>
      </c>
      <c r="BE6">
        <v>0</v>
      </c>
      <c r="BF6">
        <v>15</v>
      </c>
      <c r="BL6">
        <v>0</v>
      </c>
      <c r="BR6">
        <v>0</v>
      </c>
      <c r="BS6">
        <v>0</v>
      </c>
      <c r="BU6">
        <v>0</v>
      </c>
      <c r="BV6">
        <v>0</v>
      </c>
      <c r="BZ6">
        <v>0</v>
      </c>
      <c r="CC6">
        <v>0</v>
      </c>
      <c r="CD6">
        <v>0</v>
      </c>
    </row>
    <row r="7" spans="1:82" hidden="1" x14ac:dyDescent="0.3">
      <c r="A7" t="s">
        <v>102</v>
      </c>
      <c r="B7" t="s">
        <v>103</v>
      </c>
      <c r="C7" s="1" t="str">
        <f t="shared" si="0"/>
        <v>21:1118</v>
      </c>
      <c r="D7" s="1" t="str">
        <f t="shared" si="1"/>
        <v>21:0421</v>
      </c>
      <c r="E7" t="s">
        <v>104</v>
      </c>
      <c r="F7" t="s">
        <v>105</v>
      </c>
      <c r="H7">
        <v>55.2448294</v>
      </c>
      <c r="I7">
        <v>-65.771726599999994</v>
      </c>
      <c r="J7" s="1" t="str">
        <f t="shared" si="2"/>
        <v>Till</v>
      </c>
      <c r="K7" s="1" t="str">
        <f t="shared" si="3"/>
        <v>HMC separation (ODM; details not reported)</v>
      </c>
      <c r="M7">
        <v>0</v>
      </c>
      <c r="V7">
        <v>0</v>
      </c>
      <c r="X7">
        <v>13</v>
      </c>
      <c r="Z7">
        <v>8</v>
      </c>
      <c r="AJ7">
        <v>0</v>
      </c>
      <c r="AK7">
        <v>50</v>
      </c>
      <c r="AM7">
        <v>1</v>
      </c>
      <c r="AS7">
        <v>0</v>
      </c>
      <c r="AV7">
        <v>0</v>
      </c>
      <c r="BE7">
        <v>0</v>
      </c>
      <c r="BF7">
        <v>20</v>
      </c>
      <c r="BL7">
        <v>0</v>
      </c>
      <c r="BS7">
        <v>0</v>
      </c>
      <c r="BY7">
        <v>0</v>
      </c>
      <c r="BZ7">
        <v>0</v>
      </c>
      <c r="CA7">
        <v>10</v>
      </c>
      <c r="CB7">
        <v>0</v>
      </c>
      <c r="CC7">
        <v>0</v>
      </c>
      <c r="CD7">
        <v>0</v>
      </c>
    </row>
    <row r="8" spans="1:82" hidden="1" x14ac:dyDescent="0.3">
      <c r="A8" t="s">
        <v>106</v>
      </c>
      <c r="B8" t="s">
        <v>107</v>
      </c>
      <c r="C8" s="1" t="str">
        <f t="shared" si="0"/>
        <v>21:1118</v>
      </c>
      <c r="D8" s="1" t="str">
        <f t="shared" si="1"/>
        <v>21:0421</v>
      </c>
      <c r="E8" t="s">
        <v>108</v>
      </c>
      <c r="F8" t="s">
        <v>109</v>
      </c>
      <c r="H8">
        <v>55.3625021</v>
      </c>
      <c r="I8">
        <v>-65.654439199999999</v>
      </c>
      <c r="J8" s="1" t="str">
        <f t="shared" si="2"/>
        <v>Till</v>
      </c>
      <c r="K8" s="1" t="str">
        <f t="shared" si="3"/>
        <v>HMC separation (ODM; details not reported)</v>
      </c>
      <c r="M8">
        <v>0</v>
      </c>
      <c r="V8">
        <v>10</v>
      </c>
      <c r="X8">
        <v>40</v>
      </c>
      <c r="Z8">
        <v>40</v>
      </c>
      <c r="AI8">
        <v>0</v>
      </c>
      <c r="AJ8">
        <v>0</v>
      </c>
      <c r="AK8">
        <v>150</v>
      </c>
      <c r="AL8">
        <v>0</v>
      </c>
      <c r="AM8">
        <v>1</v>
      </c>
      <c r="AS8">
        <v>0</v>
      </c>
      <c r="AV8">
        <v>0</v>
      </c>
      <c r="BF8">
        <v>5</v>
      </c>
      <c r="BL8">
        <v>0</v>
      </c>
      <c r="BM8">
        <v>0</v>
      </c>
      <c r="BR8">
        <v>0</v>
      </c>
      <c r="BS8">
        <v>0</v>
      </c>
      <c r="BU8">
        <v>0</v>
      </c>
      <c r="BY8">
        <v>0</v>
      </c>
      <c r="BZ8">
        <v>0</v>
      </c>
      <c r="CA8">
        <v>5</v>
      </c>
      <c r="CB8">
        <v>0</v>
      </c>
      <c r="CC8">
        <v>0</v>
      </c>
      <c r="CD8">
        <v>0</v>
      </c>
    </row>
    <row r="9" spans="1:82" hidden="1" x14ac:dyDescent="0.3">
      <c r="A9" t="s">
        <v>110</v>
      </c>
      <c r="B9" t="s">
        <v>111</v>
      </c>
      <c r="C9" s="1" t="str">
        <f t="shared" si="0"/>
        <v>21:1118</v>
      </c>
      <c r="D9" s="1" t="str">
        <f t="shared" si="1"/>
        <v>21:0421</v>
      </c>
      <c r="E9" t="s">
        <v>112</v>
      </c>
      <c r="F9" t="s">
        <v>113</v>
      </c>
      <c r="H9">
        <v>55.396326299999998</v>
      </c>
      <c r="I9">
        <v>-65.799588600000007</v>
      </c>
      <c r="J9" s="1" t="str">
        <f t="shared" si="2"/>
        <v>Till</v>
      </c>
      <c r="K9" s="1" t="str">
        <f t="shared" si="3"/>
        <v>HMC separation (ODM; details not reported)</v>
      </c>
      <c r="M9">
        <v>0</v>
      </c>
      <c r="V9">
        <v>0</v>
      </c>
      <c r="X9">
        <v>21</v>
      </c>
      <c r="Z9">
        <v>17</v>
      </c>
      <c r="AI9">
        <v>0</v>
      </c>
      <c r="AJ9">
        <v>0</v>
      </c>
      <c r="AK9">
        <v>200</v>
      </c>
      <c r="AL9">
        <v>0</v>
      </c>
      <c r="AM9">
        <v>2</v>
      </c>
      <c r="AS9">
        <v>0</v>
      </c>
      <c r="AV9">
        <v>0</v>
      </c>
      <c r="BE9">
        <v>0</v>
      </c>
      <c r="BF9">
        <v>5</v>
      </c>
      <c r="BL9">
        <v>0</v>
      </c>
      <c r="BR9">
        <v>0</v>
      </c>
      <c r="BS9">
        <v>0</v>
      </c>
      <c r="BU9">
        <v>0</v>
      </c>
      <c r="BY9">
        <v>0</v>
      </c>
      <c r="BZ9">
        <v>0</v>
      </c>
      <c r="CA9">
        <v>10</v>
      </c>
      <c r="CB9">
        <v>0</v>
      </c>
      <c r="CC9">
        <v>0</v>
      </c>
      <c r="CD9">
        <v>0</v>
      </c>
    </row>
    <row r="10" spans="1:82" hidden="1" x14ac:dyDescent="0.3">
      <c r="A10" t="s">
        <v>114</v>
      </c>
      <c r="B10" t="s">
        <v>115</v>
      </c>
      <c r="C10" s="1" t="str">
        <f t="shared" si="0"/>
        <v>21:1118</v>
      </c>
      <c r="D10" s="1" t="str">
        <f t="shared" si="1"/>
        <v>21:0421</v>
      </c>
      <c r="E10" t="s">
        <v>116</v>
      </c>
      <c r="F10" t="s">
        <v>117</v>
      </c>
      <c r="H10">
        <v>54.336572599999997</v>
      </c>
      <c r="I10">
        <v>-65.543590600000002</v>
      </c>
      <c r="J10" s="1" t="str">
        <f t="shared" si="2"/>
        <v>Till</v>
      </c>
      <c r="K10" s="1" t="str">
        <f t="shared" si="3"/>
        <v>HMC separation (ODM; details not reported)</v>
      </c>
      <c r="M10">
        <v>0</v>
      </c>
      <c r="V10">
        <v>1</v>
      </c>
      <c r="X10">
        <v>0</v>
      </c>
      <c r="Z10">
        <v>40</v>
      </c>
      <c r="AI10">
        <v>0</v>
      </c>
      <c r="AJ10">
        <v>0</v>
      </c>
      <c r="AK10">
        <v>9</v>
      </c>
      <c r="AL10">
        <v>0</v>
      </c>
      <c r="AM10">
        <v>2</v>
      </c>
      <c r="AS10">
        <v>0</v>
      </c>
      <c r="AV10">
        <v>0</v>
      </c>
      <c r="BF10">
        <v>4</v>
      </c>
      <c r="BL10">
        <v>0</v>
      </c>
      <c r="BM10">
        <v>0</v>
      </c>
      <c r="BR10">
        <v>0</v>
      </c>
      <c r="BS10">
        <v>0</v>
      </c>
      <c r="BU10">
        <v>0</v>
      </c>
      <c r="BZ10">
        <v>0</v>
      </c>
      <c r="CA10">
        <v>3</v>
      </c>
      <c r="CB10">
        <v>0</v>
      </c>
      <c r="CC10">
        <v>0</v>
      </c>
      <c r="CD10">
        <v>0</v>
      </c>
    </row>
    <row r="11" spans="1:82" hidden="1" x14ac:dyDescent="0.3">
      <c r="A11" t="s">
        <v>118</v>
      </c>
      <c r="B11" t="s">
        <v>119</v>
      </c>
      <c r="C11" s="1" t="str">
        <f t="shared" si="0"/>
        <v>21:1118</v>
      </c>
      <c r="D11" s="1" t="str">
        <f t="shared" si="1"/>
        <v>21:0421</v>
      </c>
      <c r="E11" t="s">
        <v>120</v>
      </c>
      <c r="F11" t="s">
        <v>121</v>
      </c>
      <c r="H11">
        <v>54.1456692</v>
      </c>
      <c r="I11">
        <v>-65.135350299999999</v>
      </c>
      <c r="J11" s="1" t="str">
        <f t="shared" si="2"/>
        <v>Till</v>
      </c>
      <c r="K11" s="1" t="str">
        <f t="shared" si="3"/>
        <v>HMC separation (ODM; details not reported)</v>
      </c>
      <c r="M11">
        <v>0</v>
      </c>
      <c r="V11">
        <v>0</v>
      </c>
      <c r="X11">
        <v>11</v>
      </c>
      <c r="Z11">
        <v>40</v>
      </c>
      <c r="AI11">
        <v>0</v>
      </c>
      <c r="AJ11">
        <v>0</v>
      </c>
      <c r="AK11">
        <v>19</v>
      </c>
      <c r="AL11">
        <v>0</v>
      </c>
      <c r="AM11">
        <v>2</v>
      </c>
      <c r="AS11">
        <v>0</v>
      </c>
      <c r="AV11">
        <v>0</v>
      </c>
      <c r="BE11">
        <v>0</v>
      </c>
      <c r="BL11">
        <v>0</v>
      </c>
      <c r="BM11">
        <v>0</v>
      </c>
      <c r="BR11">
        <v>0</v>
      </c>
      <c r="BS11">
        <v>0</v>
      </c>
      <c r="BU11">
        <v>0</v>
      </c>
      <c r="BY11">
        <v>0</v>
      </c>
      <c r="BZ11">
        <v>0</v>
      </c>
      <c r="CA11">
        <v>20</v>
      </c>
      <c r="CB11">
        <v>0</v>
      </c>
      <c r="CC11">
        <v>0</v>
      </c>
      <c r="CD11">
        <v>0</v>
      </c>
    </row>
    <row r="12" spans="1:82" hidden="1" x14ac:dyDescent="0.3">
      <c r="A12" t="s">
        <v>122</v>
      </c>
      <c r="B12" t="s">
        <v>123</v>
      </c>
      <c r="C12" s="1" t="str">
        <f t="shared" si="0"/>
        <v>21:1118</v>
      </c>
      <c r="D12" s="1" t="str">
        <f t="shared" si="1"/>
        <v>21:0421</v>
      </c>
      <c r="E12" t="s">
        <v>124</v>
      </c>
      <c r="F12" t="s">
        <v>125</v>
      </c>
      <c r="H12">
        <v>54.7370096</v>
      </c>
      <c r="I12">
        <v>-65.758334899999994</v>
      </c>
      <c r="J12" s="1" t="str">
        <f t="shared" si="2"/>
        <v>Till</v>
      </c>
      <c r="K12" s="1" t="str">
        <f t="shared" si="3"/>
        <v>HMC separation (ODM; details not reported)</v>
      </c>
      <c r="M12">
        <v>0</v>
      </c>
      <c r="V12">
        <v>0</v>
      </c>
      <c r="X12">
        <v>6</v>
      </c>
      <c r="Z12">
        <v>7</v>
      </c>
      <c r="AI12">
        <v>0</v>
      </c>
      <c r="AJ12">
        <v>0</v>
      </c>
      <c r="AK12">
        <v>15</v>
      </c>
      <c r="AL12">
        <v>0</v>
      </c>
      <c r="AM12">
        <v>0</v>
      </c>
      <c r="AS12">
        <v>0</v>
      </c>
      <c r="AV12">
        <v>0</v>
      </c>
      <c r="BE12">
        <v>0</v>
      </c>
      <c r="BF12">
        <v>4</v>
      </c>
      <c r="BL12">
        <v>0</v>
      </c>
      <c r="BM12">
        <v>0</v>
      </c>
      <c r="BR12">
        <v>0</v>
      </c>
      <c r="BS12">
        <v>0</v>
      </c>
      <c r="BU12">
        <v>0</v>
      </c>
      <c r="BV12">
        <v>0</v>
      </c>
      <c r="BZ12">
        <v>0</v>
      </c>
      <c r="CA12">
        <v>1</v>
      </c>
      <c r="CB12">
        <v>0</v>
      </c>
      <c r="CC12">
        <v>1</v>
      </c>
      <c r="CD12">
        <v>0</v>
      </c>
    </row>
    <row r="13" spans="1:82" hidden="1" x14ac:dyDescent="0.3">
      <c r="A13" t="s">
        <v>126</v>
      </c>
      <c r="B13" t="s">
        <v>127</v>
      </c>
      <c r="C13" s="1" t="str">
        <f t="shared" si="0"/>
        <v>21:1118</v>
      </c>
      <c r="D13" s="1" t="str">
        <f t="shared" si="1"/>
        <v>21:0421</v>
      </c>
      <c r="E13" t="s">
        <v>128</v>
      </c>
      <c r="F13" t="s">
        <v>129</v>
      </c>
      <c r="H13">
        <v>54.8536407</v>
      </c>
      <c r="I13">
        <v>-65.816997599999993</v>
      </c>
      <c r="J13" s="1" t="str">
        <f t="shared" si="2"/>
        <v>Till</v>
      </c>
      <c r="K13" s="1" t="str">
        <f t="shared" si="3"/>
        <v>HMC separation (ODM; details not reported)</v>
      </c>
      <c r="M13">
        <v>6</v>
      </c>
      <c r="V13">
        <v>2</v>
      </c>
      <c r="X13">
        <v>6</v>
      </c>
      <c r="Z13">
        <v>40</v>
      </c>
      <c r="AI13">
        <v>0</v>
      </c>
      <c r="AJ13">
        <v>0</v>
      </c>
      <c r="AK13">
        <v>40</v>
      </c>
      <c r="AL13">
        <v>0</v>
      </c>
      <c r="AM13">
        <v>5</v>
      </c>
      <c r="AS13">
        <v>0</v>
      </c>
      <c r="BF13">
        <v>10</v>
      </c>
      <c r="BL13">
        <v>0</v>
      </c>
      <c r="BR13">
        <v>0</v>
      </c>
      <c r="BS13">
        <v>0</v>
      </c>
      <c r="BU13">
        <v>0</v>
      </c>
      <c r="BZ13">
        <v>0</v>
      </c>
      <c r="CA13">
        <v>0.5</v>
      </c>
      <c r="CB13">
        <v>0</v>
      </c>
      <c r="CC13">
        <v>0</v>
      </c>
      <c r="CD13">
        <v>0</v>
      </c>
    </row>
    <row r="14" spans="1:82" hidden="1" x14ac:dyDescent="0.3">
      <c r="A14" t="s">
        <v>130</v>
      </c>
      <c r="B14" t="s">
        <v>131</v>
      </c>
      <c r="C14" s="1" t="str">
        <f t="shared" si="0"/>
        <v>21:1118</v>
      </c>
      <c r="D14" s="1" t="str">
        <f t="shared" si="1"/>
        <v>21:0421</v>
      </c>
      <c r="E14" t="s">
        <v>132</v>
      </c>
      <c r="F14" t="s">
        <v>133</v>
      </c>
      <c r="H14">
        <v>54.744241299999999</v>
      </c>
      <c r="I14">
        <v>-64.042477000000005</v>
      </c>
      <c r="J14" s="1" t="str">
        <f t="shared" si="2"/>
        <v>Till</v>
      </c>
      <c r="K14" s="1" t="str">
        <f t="shared" si="3"/>
        <v>HMC separation (ODM; details not reported)</v>
      </c>
      <c r="M14">
        <v>0</v>
      </c>
      <c r="V14">
        <v>2</v>
      </c>
      <c r="X14">
        <v>1</v>
      </c>
      <c r="Z14">
        <v>1</v>
      </c>
      <c r="AI14">
        <v>1</v>
      </c>
      <c r="AJ14">
        <v>0</v>
      </c>
      <c r="AK14">
        <v>6</v>
      </c>
      <c r="AL14">
        <v>0</v>
      </c>
      <c r="AM14">
        <v>1</v>
      </c>
      <c r="AS14">
        <v>0</v>
      </c>
      <c r="AV14">
        <v>0</v>
      </c>
      <c r="BL14">
        <v>0</v>
      </c>
      <c r="BM14">
        <v>0</v>
      </c>
      <c r="BS14">
        <v>0</v>
      </c>
      <c r="BU14">
        <v>0</v>
      </c>
      <c r="BZ14">
        <v>2</v>
      </c>
      <c r="CA14">
        <v>15</v>
      </c>
      <c r="CB14">
        <v>0</v>
      </c>
      <c r="CC14">
        <v>1</v>
      </c>
      <c r="CD14">
        <v>0</v>
      </c>
    </row>
    <row r="15" spans="1:82" hidden="1" x14ac:dyDescent="0.3">
      <c r="A15" t="s">
        <v>134</v>
      </c>
      <c r="B15" t="s">
        <v>135</v>
      </c>
      <c r="C15" s="1" t="str">
        <f t="shared" si="0"/>
        <v>21:1118</v>
      </c>
      <c r="D15" s="1" t="str">
        <f>HYPERLINK("https://geochem.nrcan.gc.ca/cdogs/content/svy/svy_e.htm", "")</f>
        <v/>
      </c>
      <c r="G15" s="1" t="str">
        <f>HYPERLINK("https://geochem.nrcan.gc.ca/cdogs/content/cr_/cr_00241_e.htm", "241")</f>
        <v>241</v>
      </c>
      <c r="J15" t="s">
        <v>136</v>
      </c>
      <c r="K15" t="s">
        <v>137</v>
      </c>
      <c r="M15">
        <v>0</v>
      </c>
      <c r="V15">
        <v>0</v>
      </c>
      <c r="X15">
        <v>0</v>
      </c>
      <c r="Z15">
        <v>0</v>
      </c>
      <c r="AI15">
        <v>0</v>
      </c>
      <c r="AJ15">
        <v>0</v>
      </c>
      <c r="AK15">
        <v>0</v>
      </c>
      <c r="AL15">
        <v>0</v>
      </c>
      <c r="AM15">
        <v>0</v>
      </c>
      <c r="AS15">
        <v>0</v>
      </c>
      <c r="AV15">
        <v>0</v>
      </c>
      <c r="BE15">
        <v>0</v>
      </c>
      <c r="BF15">
        <v>0</v>
      </c>
      <c r="BI15">
        <v>0</v>
      </c>
      <c r="BJ15">
        <v>0</v>
      </c>
      <c r="BK15">
        <v>0</v>
      </c>
      <c r="BL15">
        <v>0</v>
      </c>
      <c r="BM15">
        <v>0</v>
      </c>
      <c r="BR15">
        <v>0</v>
      </c>
      <c r="BS15">
        <v>0</v>
      </c>
      <c r="BT15">
        <v>0</v>
      </c>
      <c r="BU15">
        <v>0</v>
      </c>
      <c r="BV15">
        <v>0</v>
      </c>
      <c r="BY15">
        <v>0</v>
      </c>
      <c r="BZ15">
        <v>0</v>
      </c>
      <c r="CA15">
        <v>0</v>
      </c>
      <c r="CB15">
        <v>0</v>
      </c>
      <c r="CC15">
        <v>0</v>
      </c>
      <c r="CD15">
        <v>0</v>
      </c>
    </row>
    <row r="16" spans="1:82" hidden="1" x14ac:dyDescent="0.3">
      <c r="A16" t="s">
        <v>138</v>
      </c>
      <c r="B16" t="s">
        <v>139</v>
      </c>
      <c r="C16" s="1" t="str">
        <f t="shared" si="0"/>
        <v>21:1118</v>
      </c>
      <c r="D16" s="1" t="str">
        <f t="shared" ref="D16:D23" si="4">HYPERLINK("https://geochem.nrcan.gc.ca/cdogs/content/svy/svy210421_e.htm", "21:0421")</f>
        <v>21:0421</v>
      </c>
      <c r="E16" t="s">
        <v>140</v>
      </c>
      <c r="F16" t="s">
        <v>141</v>
      </c>
      <c r="H16">
        <v>55.962686900000001</v>
      </c>
      <c r="I16">
        <v>-65.795750999999996</v>
      </c>
      <c r="J16" s="1" t="str">
        <f t="shared" ref="J16:J23" si="5">HYPERLINK("https://geochem.nrcan.gc.ca/cdogs/content/kwd/kwd020044_e.htm", "Till")</f>
        <v>Till</v>
      </c>
      <c r="K16" s="1" t="str">
        <f t="shared" ref="K16:K23" si="6">HYPERLINK("https://geochem.nrcan.gc.ca/cdogs/content/kwd/kwd080049_e.htm", "HMC separation (ODM; details not reported)")</f>
        <v>HMC separation (ODM; details not reported)</v>
      </c>
      <c r="M16">
        <v>0</v>
      </c>
      <c r="V16">
        <v>1</v>
      </c>
      <c r="X16">
        <v>50</v>
      </c>
      <c r="Z16">
        <v>8</v>
      </c>
      <c r="AI16">
        <v>1</v>
      </c>
      <c r="AJ16">
        <v>0</v>
      </c>
      <c r="AK16">
        <v>30</v>
      </c>
      <c r="AL16">
        <v>0</v>
      </c>
      <c r="AM16">
        <v>8</v>
      </c>
      <c r="AS16">
        <v>0</v>
      </c>
      <c r="AV16">
        <v>0</v>
      </c>
      <c r="BF16">
        <v>0</v>
      </c>
      <c r="BL16">
        <v>0</v>
      </c>
      <c r="BM16">
        <v>0</v>
      </c>
      <c r="BS16">
        <v>0</v>
      </c>
      <c r="BU16">
        <v>0</v>
      </c>
      <c r="BY16">
        <v>0</v>
      </c>
      <c r="BZ16">
        <v>0</v>
      </c>
      <c r="CA16">
        <v>30</v>
      </c>
      <c r="CB16">
        <v>0</v>
      </c>
      <c r="CC16">
        <v>1</v>
      </c>
    </row>
    <row r="17" spans="1:82" hidden="1" x14ac:dyDescent="0.3">
      <c r="A17" t="s">
        <v>142</v>
      </c>
      <c r="B17" t="s">
        <v>143</v>
      </c>
      <c r="C17" s="1" t="str">
        <f t="shared" si="0"/>
        <v>21:1118</v>
      </c>
      <c r="D17" s="1" t="str">
        <f t="shared" si="4"/>
        <v>21:0421</v>
      </c>
      <c r="E17" t="s">
        <v>144</v>
      </c>
      <c r="F17" t="s">
        <v>145</v>
      </c>
      <c r="H17">
        <v>55.957967600000003</v>
      </c>
      <c r="I17">
        <v>-65.4694097</v>
      </c>
      <c r="J17" s="1" t="str">
        <f t="shared" si="5"/>
        <v>Till</v>
      </c>
      <c r="K17" s="1" t="str">
        <f t="shared" si="6"/>
        <v>HMC separation (ODM; details not reported)</v>
      </c>
      <c r="M17">
        <v>0</v>
      </c>
      <c r="V17">
        <v>3</v>
      </c>
      <c r="X17">
        <v>40</v>
      </c>
      <c r="Z17">
        <v>2</v>
      </c>
      <c r="AI17">
        <v>0</v>
      </c>
      <c r="AJ17">
        <v>0</v>
      </c>
      <c r="AK17">
        <v>0</v>
      </c>
      <c r="AL17">
        <v>0</v>
      </c>
      <c r="AM17">
        <v>3</v>
      </c>
      <c r="AS17">
        <v>0</v>
      </c>
      <c r="AV17">
        <v>0</v>
      </c>
      <c r="BF17">
        <v>0</v>
      </c>
      <c r="BL17">
        <v>0</v>
      </c>
      <c r="BM17">
        <v>0</v>
      </c>
      <c r="BR17">
        <v>0</v>
      </c>
      <c r="BS17">
        <v>0</v>
      </c>
      <c r="BT17">
        <v>0</v>
      </c>
      <c r="BU17">
        <v>0</v>
      </c>
      <c r="BY17">
        <v>0</v>
      </c>
      <c r="BZ17">
        <v>0</v>
      </c>
      <c r="CA17">
        <v>20</v>
      </c>
      <c r="CB17">
        <v>0</v>
      </c>
      <c r="CC17">
        <v>5</v>
      </c>
    </row>
    <row r="18" spans="1:82" hidden="1" x14ac:dyDescent="0.3">
      <c r="A18" t="s">
        <v>146</v>
      </c>
      <c r="B18" t="s">
        <v>147</v>
      </c>
      <c r="C18" s="1" t="str">
        <f t="shared" si="0"/>
        <v>21:1118</v>
      </c>
      <c r="D18" s="1" t="str">
        <f t="shared" si="4"/>
        <v>21:0421</v>
      </c>
      <c r="E18" t="s">
        <v>148</v>
      </c>
      <c r="F18" t="s">
        <v>149</v>
      </c>
      <c r="H18">
        <v>55.813923000000003</v>
      </c>
      <c r="I18">
        <v>-65.260539199999997</v>
      </c>
      <c r="J18" s="1" t="str">
        <f t="shared" si="5"/>
        <v>Till</v>
      </c>
      <c r="K18" s="1" t="str">
        <f t="shared" si="6"/>
        <v>HMC separation (ODM; details not reported)</v>
      </c>
      <c r="M18">
        <v>0</v>
      </c>
      <c r="V18">
        <v>0</v>
      </c>
      <c r="X18">
        <v>300</v>
      </c>
      <c r="Z18">
        <v>4</v>
      </c>
      <c r="AI18">
        <v>0</v>
      </c>
      <c r="AJ18">
        <v>0</v>
      </c>
      <c r="AK18">
        <v>4</v>
      </c>
      <c r="AL18">
        <v>0</v>
      </c>
      <c r="AM18">
        <v>10</v>
      </c>
      <c r="AS18">
        <v>0</v>
      </c>
      <c r="AV18">
        <v>0</v>
      </c>
      <c r="BE18">
        <v>0</v>
      </c>
      <c r="BF18">
        <v>0</v>
      </c>
      <c r="BL18">
        <v>0</v>
      </c>
      <c r="BR18">
        <v>0</v>
      </c>
      <c r="BS18">
        <v>0</v>
      </c>
      <c r="BU18">
        <v>0</v>
      </c>
      <c r="BY18">
        <v>0</v>
      </c>
      <c r="BZ18">
        <v>0</v>
      </c>
      <c r="CA18">
        <v>50</v>
      </c>
      <c r="CB18">
        <v>0</v>
      </c>
      <c r="CC18">
        <v>3</v>
      </c>
    </row>
    <row r="19" spans="1:82" hidden="1" x14ac:dyDescent="0.3">
      <c r="A19" t="s">
        <v>150</v>
      </c>
      <c r="B19" t="s">
        <v>151</v>
      </c>
      <c r="C19" s="1" t="str">
        <f t="shared" si="0"/>
        <v>21:1118</v>
      </c>
      <c r="D19" s="1" t="str">
        <f t="shared" si="4"/>
        <v>21:0421</v>
      </c>
      <c r="E19" t="s">
        <v>152</v>
      </c>
      <c r="F19" t="s">
        <v>153</v>
      </c>
      <c r="H19">
        <v>55.566458900000001</v>
      </c>
      <c r="I19">
        <v>-65.219177299999998</v>
      </c>
      <c r="J19" s="1" t="str">
        <f t="shared" si="5"/>
        <v>Till</v>
      </c>
      <c r="K19" s="1" t="str">
        <f t="shared" si="6"/>
        <v>HMC separation (ODM; details not reported)</v>
      </c>
      <c r="M19">
        <v>0</v>
      </c>
      <c r="V19">
        <v>4</v>
      </c>
      <c r="X19">
        <v>400</v>
      </c>
      <c r="Z19">
        <v>1</v>
      </c>
      <c r="AI19">
        <v>0</v>
      </c>
      <c r="AJ19">
        <v>0</v>
      </c>
      <c r="AK19">
        <v>2000</v>
      </c>
      <c r="AL19">
        <v>1</v>
      </c>
      <c r="AM19">
        <v>4</v>
      </c>
      <c r="AS19">
        <v>0</v>
      </c>
      <c r="AV19">
        <v>0</v>
      </c>
      <c r="BK19">
        <v>2</v>
      </c>
      <c r="BL19">
        <v>0</v>
      </c>
      <c r="BM19">
        <v>0</v>
      </c>
      <c r="BR19">
        <v>0</v>
      </c>
      <c r="BS19">
        <v>0</v>
      </c>
      <c r="BT19">
        <v>2</v>
      </c>
      <c r="BY19">
        <v>0</v>
      </c>
      <c r="BZ19">
        <v>0</v>
      </c>
      <c r="CA19">
        <v>30</v>
      </c>
      <c r="CB19">
        <v>0</v>
      </c>
      <c r="CC19">
        <v>2</v>
      </c>
      <c r="CD19">
        <v>0</v>
      </c>
    </row>
    <row r="20" spans="1:82" hidden="1" x14ac:dyDescent="0.3">
      <c r="A20" t="s">
        <v>154</v>
      </c>
      <c r="B20" t="s">
        <v>155</v>
      </c>
      <c r="C20" s="1" t="str">
        <f t="shared" si="0"/>
        <v>21:1118</v>
      </c>
      <c r="D20" s="1" t="str">
        <f t="shared" si="4"/>
        <v>21:0421</v>
      </c>
      <c r="E20" t="s">
        <v>156</v>
      </c>
      <c r="F20" t="s">
        <v>157</v>
      </c>
      <c r="H20">
        <v>55.626452</v>
      </c>
      <c r="I20">
        <v>-65.400583299999994</v>
      </c>
      <c r="J20" s="1" t="str">
        <f t="shared" si="5"/>
        <v>Till</v>
      </c>
      <c r="K20" s="1" t="str">
        <f t="shared" si="6"/>
        <v>HMC separation (ODM; details not reported)</v>
      </c>
      <c r="M20">
        <v>0</v>
      </c>
      <c r="V20">
        <v>0</v>
      </c>
      <c r="X20">
        <v>60</v>
      </c>
      <c r="Z20">
        <v>0</v>
      </c>
      <c r="AI20">
        <v>0</v>
      </c>
      <c r="AJ20">
        <v>0</v>
      </c>
      <c r="AK20">
        <v>3000</v>
      </c>
      <c r="AL20">
        <v>0</v>
      </c>
      <c r="AM20">
        <v>0</v>
      </c>
      <c r="AS20">
        <v>0</v>
      </c>
      <c r="AV20">
        <v>0</v>
      </c>
      <c r="BE20">
        <v>0</v>
      </c>
      <c r="BF20">
        <v>0</v>
      </c>
      <c r="BI20">
        <v>0</v>
      </c>
      <c r="BL20">
        <v>0</v>
      </c>
      <c r="BR20">
        <v>0</v>
      </c>
      <c r="BS20">
        <v>0</v>
      </c>
      <c r="BT20">
        <v>5</v>
      </c>
      <c r="BU20">
        <v>0</v>
      </c>
      <c r="BV20">
        <v>0</v>
      </c>
      <c r="BY20">
        <v>0</v>
      </c>
      <c r="BZ20">
        <v>0</v>
      </c>
      <c r="CA20">
        <v>40</v>
      </c>
      <c r="CB20">
        <v>0</v>
      </c>
    </row>
    <row r="21" spans="1:82" hidden="1" x14ac:dyDescent="0.3">
      <c r="A21" t="s">
        <v>158</v>
      </c>
      <c r="B21" t="s">
        <v>159</v>
      </c>
      <c r="C21" s="1" t="str">
        <f t="shared" si="0"/>
        <v>21:1118</v>
      </c>
      <c r="D21" s="1" t="str">
        <f t="shared" si="4"/>
        <v>21:0421</v>
      </c>
      <c r="E21" t="s">
        <v>160</v>
      </c>
      <c r="F21" t="s">
        <v>161</v>
      </c>
      <c r="H21">
        <v>55.292532100000003</v>
      </c>
      <c r="I21">
        <v>-64.281455899999997</v>
      </c>
      <c r="J21" s="1" t="str">
        <f t="shared" si="5"/>
        <v>Till</v>
      </c>
      <c r="K21" s="1" t="str">
        <f t="shared" si="6"/>
        <v>HMC separation (ODM; details not reported)</v>
      </c>
      <c r="M21">
        <v>0</v>
      </c>
      <c r="V21">
        <v>0</v>
      </c>
      <c r="X21">
        <v>0</v>
      </c>
      <c r="Z21">
        <v>0</v>
      </c>
      <c r="AI21">
        <v>0</v>
      </c>
      <c r="AJ21">
        <v>0</v>
      </c>
      <c r="AK21">
        <v>0</v>
      </c>
      <c r="AL21">
        <v>0</v>
      </c>
      <c r="AM21">
        <v>0</v>
      </c>
      <c r="AS21">
        <v>0</v>
      </c>
      <c r="AV21">
        <v>0</v>
      </c>
      <c r="BE21">
        <v>0</v>
      </c>
      <c r="BI21">
        <v>0</v>
      </c>
      <c r="BL21">
        <v>0</v>
      </c>
      <c r="BM21">
        <v>0</v>
      </c>
      <c r="BR21">
        <v>0</v>
      </c>
      <c r="BS21">
        <v>0</v>
      </c>
      <c r="BT21">
        <v>0</v>
      </c>
      <c r="BU21">
        <v>0</v>
      </c>
      <c r="BV21">
        <v>0</v>
      </c>
      <c r="BZ21">
        <v>0</v>
      </c>
      <c r="CA21">
        <v>8</v>
      </c>
      <c r="CB21">
        <v>0</v>
      </c>
      <c r="CC21">
        <v>1</v>
      </c>
      <c r="CD21">
        <v>0</v>
      </c>
    </row>
    <row r="22" spans="1:82" hidden="1" x14ac:dyDescent="0.3">
      <c r="A22" t="s">
        <v>162</v>
      </c>
      <c r="B22" t="s">
        <v>163</v>
      </c>
      <c r="C22" s="1" t="str">
        <f t="shared" si="0"/>
        <v>21:1118</v>
      </c>
      <c r="D22" s="1" t="str">
        <f t="shared" si="4"/>
        <v>21:0421</v>
      </c>
      <c r="E22" t="s">
        <v>164</v>
      </c>
      <c r="F22" t="s">
        <v>165</v>
      </c>
      <c r="H22">
        <v>55.168896699999998</v>
      </c>
      <c r="I22">
        <v>-64.089528200000004</v>
      </c>
      <c r="J22" s="1" t="str">
        <f t="shared" si="5"/>
        <v>Till</v>
      </c>
      <c r="K22" s="1" t="str">
        <f t="shared" si="6"/>
        <v>HMC separation (ODM; details not reported)</v>
      </c>
      <c r="M22">
        <v>0</v>
      </c>
      <c r="V22">
        <v>0</v>
      </c>
      <c r="X22">
        <v>3</v>
      </c>
      <c r="Z22">
        <v>1</v>
      </c>
      <c r="AI22">
        <v>0</v>
      </c>
      <c r="AJ22">
        <v>0</v>
      </c>
      <c r="AK22">
        <v>6</v>
      </c>
      <c r="AL22">
        <v>0</v>
      </c>
      <c r="AM22">
        <v>6</v>
      </c>
      <c r="AS22">
        <v>0</v>
      </c>
      <c r="AV22">
        <v>0</v>
      </c>
      <c r="BE22">
        <v>0</v>
      </c>
      <c r="BJ22">
        <v>0</v>
      </c>
      <c r="BL22">
        <v>0</v>
      </c>
      <c r="BM22">
        <v>0</v>
      </c>
      <c r="BR22">
        <v>0</v>
      </c>
      <c r="BS22">
        <v>0</v>
      </c>
      <c r="BU22">
        <v>0</v>
      </c>
      <c r="BZ22">
        <v>0</v>
      </c>
      <c r="CA22">
        <v>15</v>
      </c>
      <c r="CB22">
        <v>0</v>
      </c>
      <c r="CD22">
        <v>0</v>
      </c>
    </row>
    <row r="23" spans="1:82" hidden="1" x14ac:dyDescent="0.3">
      <c r="A23" t="s">
        <v>166</v>
      </c>
      <c r="B23" t="s">
        <v>167</v>
      </c>
      <c r="C23" s="1" t="str">
        <f t="shared" si="0"/>
        <v>21:1118</v>
      </c>
      <c r="D23" s="1" t="str">
        <f t="shared" si="4"/>
        <v>21:0421</v>
      </c>
      <c r="E23" t="s">
        <v>168</v>
      </c>
      <c r="F23" t="s">
        <v>169</v>
      </c>
      <c r="H23">
        <v>55.0673922</v>
      </c>
      <c r="I23">
        <v>-64.300873800000005</v>
      </c>
      <c r="J23" s="1" t="str">
        <f t="shared" si="5"/>
        <v>Till</v>
      </c>
      <c r="K23" s="1" t="str">
        <f t="shared" si="6"/>
        <v>HMC separation (ODM; details not reported)</v>
      </c>
      <c r="M23">
        <v>0</v>
      </c>
      <c r="V23">
        <v>0</v>
      </c>
      <c r="X23">
        <v>5</v>
      </c>
      <c r="Z23">
        <v>0</v>
      </c>
      <c r="AI23">
        <v>0</v>
      </c>
      <c r="AJ23">
        <v>0</v>
      </c>
      <c r="AK23">
        <v>5</v>
      </c>
      <c r="AL23">
        <v>0</v>
      </c>
      <c r="AM23">
        <v>1</v>
      </c>
      <c r="AS23">
        <v>0</v>
      </c>
      <c r="AV23">
        <v>0</v>
      </c>
      <c r="BE23">
        <v>0</v>
      </c>
      <c r="BI23">
        <v>0</v>
      </c>
      <c r="BJ23">
        <v>0</v>
      </c>
      <c r="BL23">
        <v>0</v>
      </c>
      <c r="BM23">
        <v>0</v>
      </c>
      <c r="BR23">
        <v>0</v>
      </c>
      <c r="BS23">
        <v>0</v>
      </c>
      <c r="BU23">
        <v>0</v>
      </c>
      <c r="BZ23">
        <v>0</v>
      </c>
      <c r="CA23">
        <v>30</v>
      </c>
      <c r="CB23">
        <v>0</v>
      </c>
      <c r="CC23">
        <v>2</v>
      </c>
      <c r="CD23">
        <v>0</v>
      </c>
    </row>
    <row r="24" spans="1:82" hidden="1" x14ac:dyDescent="0.3">
      <c r="A24" t="s">
        <v>170</v>
      </c>
      <c r="B24" t="s">
        <v>171</v>
      </c>
      <c r="C24" s="1" t="str">
        <f t="shared" si="0"/>
        <v>21:1118</v>
      </c>
      <c r="D24" s="1" t="str">
        <f>HYPERLINK("https://geochem.nrcan.gc.ca/cdogs/content/svy/svy_e.htm", "")</f>
        <v/>
      </c>
      <c r="G24" s="1" t="str">
        <f>HYPERLINK("https://geochem.nrcan.gc.ca/cdogs/content/cr_/cr_00241_e.htm", "241")</f>
        <v>241</v>
      </c>
      <c r="J24" t="s">
        <v>136</v>
      </c>
      <c r="K24" t="s">
        <v>137</v>
      </c>
      <c r="M24">
        <v>0</v>
      </c>
      <c r="V24">
        <v>0</v>
      </c>
      <c r="X24">
        <v>0</v>
      </c>
      <c r="Z24">
        <v>0</v>
      </c>
      <c r="AI24">
        <v>0</v>
      </c>
      <c r="AJ24">
        <v>0</v>
      </c>
      <c r="AK24">
        <v>0</v>
      </c>
      <c r="AL24">
        <v>0</v>
      </c>
      <c r="AM24">
        <v>0</v>
      </c>
      <c r="AS24">
        <v>0</v>
      </c>
      <c r="AV24">
        <v>0</v>
      </c>
      <c r="BE24">
        <v>0</v>
      </c>
      <c r="BI24">
        <v>0</v>
      </c>
      <c r="BJ24">
        <v>0</v>
      </c>
      <c r="BK24">
        <v>0</v>
      </c>
      <c r="BL24">
        <v>0</v>
      </c>
      <c r="BM24">
        <v>0</v>
      </c>
      <c r="BR24">
        <v>0</v>
      </c>
      <c r="BS24">
        <v>0</v>
      </c>
      <c r="BT24">
        <v>0</v>
      </c>
      <c r="BU24">
        <v>0</v>
      </c>
      <c r="BV24">
        <v>0</v>
      </c>
      <c r="BY24">
        <v>0</v>
      </c>
      <c r="BZ24">
        <v>0</v>
      </c>
      <c r="CA24">
        <v>0</v>
      </c>
      <c r="CB24">
        <v>0</v>
      </c>
      <c r="CC24">
        <v>0</v>
      </c>
      <c r="CD24">
        <v>0</v>
      </c>
    </row>
    <row r="25" spans="1:82" hidden="1" x14ac:dyDescent="0.3">
      <c r="A25" t="s">
        <v>172</v>
      </c>
      <c r="B25" t="s">
        <v>173</v>
      </c>
      <c r="C25" s="1" t="str">
        <f t="shared" si="0"/>
        <v>21:1118</v>
      </c>
      <c r="D25" s="1" t="str">
        <f t="shared" ref="D25:D40" si="7">HYPERLINK("https://geochem.nrcan.gc.ca/cdogs/content/svy/svy210421_e.htm", "21:0421")</f>
        <v>21:0421</v>
      </c>
      <c r="E25" t="s">
        <v>174</v>
      </c>
      <c r="F25" t="s">
        <v>175</v>
      </c>
      <c r="H25">
        <v>54.988804600000002</v>
      </c>
      <c r="I25">
        <v>-64.770911600000005</v>
      </c>
      <c r="J25" s="1" t="str">
        <f t="shared" ref="J25:J39" si="8">HYPERLINK("https://geochem.nrcan.gc.ca/cdogs/content/kwd/kwd020044_e.htm", "Till")</f>
        <v>Till</v>
      </c>
      <c r="K25" s="1" t="str">
        <f t="shared" ref="K25:K55" si="9">HYPERLINK("https://geochem.nrcan.gc.ca/cdogs/content/kwd/kwd080049_e.htm", "HMC separation (ODM; details not reported)")</f>
        <v>HMC separation (ODM; details not reported)</v>
      </c>
      <c r="M25">
        <v>0</v>
      </c>
      <c r="V25">
        <v>0</v>
      </c>
      <c r="X25">
        <v>3</v>
      </c>
      <c r="Z25">
        <v>9</v>
      </c>
      <c r="AI25">
        <v>0</v>
      </c>
      <c r="AJ25">
        <v>0</v>
      </c>
      <c r="AK25">
        <v>12</v>
      </c>
      <c r="AL25">
        <v>0</v>
      </c>
      <c r="AM25">
        <v>9</v>
      </c>
      <c r="AS25">
        <v>0</v>
      </c>
      <c r="AV25">
        <v>0</v>
      </c>
      <c r="BE25">
        <v>0</v>
      </c>
      <c r="BJ25">
        <v>0</v>
      </c>
      <c r="BL25">
        <v>0</v>
      </c>
      <c r="BM25">
        <v>0</v>
      </c>
      <c r="BR25">
        <v>0</v>
      </c>
      <c r="BS25">
        <v>0</v>
      </c>
      <c r="BU25">
        <v>0</v>
      </c>
      <c r="BZ25">
        <v>0</v>
      </c>
      <c r="CA25">
        <v>60</v>
      </c>
      <c r="CB25">
        <v>0</v>
      </c>
      <c r="CD25">
        <v>0</v>
      </c>
    </row>
    <row r="26" spans="1:82" hidden="1" x14ac:dyDescent="0.3">
      <c r="A26" t="s">
        <v>176</v>
      </c>
      <c r="B26" t="s">
        <v>177</v>
      </c>
      <c r="C26" s="1" t="str">
        <f t="shared" si="0"/>
        <v>21:1118</v>
      </c>
      <c r="D26" s="1" t="str">
        <f t="shared" si="7"/>
        <v>21:0421</v>
      </c>
      <c r="E26" t="s">
        <v>178</v>
      </c>
      <c r="F26" t="s">
        <v>179</v>
      </c>
      <c r="H26">
        <v>55.105054299999999</v>
      </c>
      <c r="I26">
        <v>-65.543638200000004</v>
      </c>
      <c r="J26" s="1" t="str">
        <f t="shared" si="8"/>
        <v>Till</v>
      </c>
      <c r="K26" s="1" t="str">
        <f t="shared" si="9"/>
        <v>HMC separation (ODM; details not reported)</v>
      </c>
      <c r="M26">
        <v>0</v>
      </c>
      <c r="V26">
        <v>0</v>
      </c>
      <c r="X26">
        <v>19</v>
      </c>
      <c r="Z26">
        <v>14</v>
      </c>
      <c r="AI26">
        <v>0</v>
      </c>
      <c r="AJ26">
        <v>0</v>
      </c>
      <c r="AK26">
        <v>40</v>
      </c>
      <c r="AL26">
        <v>0</v>
      </c>
      <c r="AM26">
        <v>1</v>
      </c>
      <c r="AS26">
        <v>0</v>
      </c>
      <c r="AV26">
        <v>0</v>
      </c>
      <c r="BE26">
        <v>0</v>
      </c>
      <c r="BJ26">
        <v>1</v>
      </c>
      <c r="BL26">
        <v>0</v>
      </c>
      <c r="BR26">
        <v>0</v>
      </c>
      <c r="BS26">
        <v>0</v>
      </c>
      <c r="BU26">
        <v>0</v>
      </c>
      <c r="BZ26">
        <v>0</v>
      </c>
      <c r="CA26">
        <v>30</v>
      </c>
      <c r="CB26">
        <v>0</v>
      </c>
      <c r="CC26">
        <v>1</v>
      </c>
      <c r="CD26">
        <v>0</v>
      </c>
    </row>
    <row r="27" spans="1:82" hidden="1" x14ac:dyDescent="0.3">
      <c r="A27" t="s">
        <v>180</v>
      </c>
      <c r="B27" t="s">
        <v>181</v>
      </c>
      <c r="C27" s="1" t="str">
        <f t="shared" si="0"/>
        <v>21:1118</v>
      </c>
      <c r="D27" s="1" t="str">
        <f t="shared" si="7"/>
        <v>21:0421</v>
      </c>
      <c r="E27" t="s">
        <v>182</v>
      </c>
      <c r="F27" t="s">
        <v>183</v>
      </c>
      <c r="H27">
        <v>55.0618409</v>
      </c>
      <c r="I27">
        <v>-65.730787500000005</v>
      </c>
      <c r="J27" s="1" t="str">
        <f t="shared" si="8"/>
        <v>Till</v>
      </c>
      <c r="K27" s="1" t="str">
        <f t="shared" si="9"/>
        <v>HMC separation (ODM; details not reported)</v>
      </c>
      <c r="M27">
        <v>0</v>
      </c>
      <c r="V27">
        <v>0</v>
      </c>
      <c r="X27">
        <v>11</v>
      </c>
      <c r="Z27">
        <v>0</v>
      </c>
      <c r="AI27">
        <v>0</v>
      </c>
      <c r="AJ27">
        <v>0</v>
      </c>
      <c r="AK27">
        <v>80</v>
      </c>
      <c r="AL27">
        <v>0</v>
      </c>
      <c r="AM27">
        <v>4</v>
      </c>
      <c r="AS27">
        <v>0</v>
      </c>
      <c r="AV27">
        <v>0</v>
      </c>
      <c r="BE27">
        <v>0</v>
      </c>
      <c r="BF27">
        <v>1</v>
      </c>
      <c r="BI27">
        <v>0</v>
      </c>
      <c r="BL27">
        <v>0</v>
      </c>
      <c r="BM27">
        <v>0</v>
      </c>
      <c r="BR27">
        <v>0</v>
      </c>
      <c r="BS27">
        <v>0</v>
      </c>
      <c r="BU27">
        <v>0</v>
      </c>
      <c r="BZ27">
        <v>0</v>
      </c>
      <c r="CA27">
        <v>10</v>
      </c>
      <c r="CB27">
        <v>0</v>
      </c>
      <c r="CD27">
        <v>0</v>
      </c>
    </row>
    <row r="28" spans="1:82" hidden="1" x14ac:dyDescent="0.3">
      <c r="A28" t="s">
        <v>184</v>
      </c>
      <c r="B28" t="s">
        <v>185</v>
      </c>
      <c r="C28" s="1" t="str">
        <f t="shared" si="0"/>
        <v>21:1118</v>
      </c>
      <c r="D28" s="1" t="str">
        <f t="shared" si="7"/>
        <v>21:0421</v>
      </c>
      <c r="E28" t="s">
        <v>186</v>
      </c>
      <c r="F28" t="s">
        <v>187</v>
      </c>
      <c r="H28">
        <v>55.740991999999999</v>
      </c>
      <c r="I28">
        <v>-64.729557700000001</v>
      </c>
      <c r="J28" s="1" t="str">
        <f t="shared" si="8"/>
        <v>Till</v>
      </c>
      <c r="K28" s="1" t="str">
        <f t="shared" si="9"/>
        <v>HMC separation (ODM; details not reported)</v>
      </c>
      <c r="M28">
        <v>0</v>
      </c>
      <c r="V28">
        <v>0</v>
      </c>
      <c r="X28">
        <v>150</v>
      </c>
      <c r="Z28">
        <v>0</v>
      </c>
      <c r="AI28">
        <v>0</v>
      </c>
      <c r="AJ28">
        <v>0</v>
      </c>
      <c r="AK28">
        <v>800</v>
      </c>
      <c r="AL28">
        <v>0</v>
      </c>
      <c r="AM28">
        <v>0</v>
      </c>
      <c r="AS28">
        <v>0</v>
      </c>
      <c r="AV28">
        <v>0</v>
      </c>
      <c r="BE28">
        <v>0</v>
      </c>
      <c r="BI28">
        <v>0</v>
      </c>
      <c r="BL28">
        <v>0</v>
      </c>
      <c r="BM28">
        <v>0</v>
      </c>
      <c r="BR28">
        <v>0</v>
      </c>
      <c r="BS28">
        <v>0</v>
      </c>
      <c r="BT28">
        <v>1</v>
      </c>
      <c r="BU28">
        <v>0</v>
      </c>
      <c r="BV28">
        <v>0</v>
      </c>
      <c r="BZ28">
        <v>0</v>
      </c>
      <c r="CA28">
        <v>15</v>
      </c>
      <c r="CB28">
        <v>0</v>
      </c>
      <c r="CD28">
        <v>0</v>
      </c>
    </row>
    <row r="29" spans="1:82" hidden="1" x14ac:dyDescent="0.3">
      <c r="A29" t="s">
        <v>188</v>
      </c>
      <c r="B29" t="s">
        <v>189</v>
      </c>
      <c r="C29" s="1" t="str">
        <f t="shared" si="0"/>
        <v>21:1118</v>
      </c>
      <c r="D29" s="1" t="str">
        <f t="shared" si="7"/>
        <v>21:0421</v>
      </c>
      <c r="E29" t="s">
        <v>190</v>
      </c>
      <c r="F29" t="s">
        <v>191</v>
      </c>
      <c r="H29">
        <v>55.780041599999997</v>
      </c>
      <c r="I29">
        <v>-65.016062000000005</v>
      </c>
      <c r="J29" s="1" t="str">
        <f t="shared" si="8"/>
        <v>Till</v>
      </c>
      <c r="K29" s="1" t="str">
        <f t="shared" si="9"/>
        <v>HMC separation (ODM; details not reported)</v>
      </c>
      <c r="M29">
        <v>0</v>
      </c>
      <c r="V29">
        <v>0</v>
      </c>
      <c r="X29">
        <v>120</v>
      </c>
      <c r="Z29">
        <v>2</v>
      </c>
      <c r="AI29">
        <v>0</v>
      </c>
      <c r="AJ29">
        <v>0</v>
      </c>
      <c r="AK29">
        <v>120</v>
      </c>
      <c r="AL29">
        <v>0</v>
      </c>
      <c r="AM29">
        <v>2</v>
      </c>
      <c r="AS29">
        <v>0</v>
      </c>
      <c r="AV29">
        <v>0</v>
      </c>
      <c r="BE29">
        <v>0</v>
      </c>
      <c r="BL29">
        <v>0</v>
      </c>
      <c r="BM29">
        <v>0</v>
      </c>
      <c r="BR29">
        <v>0</v>
      </c>
      <c r="BS29">
        <v>0</v>
      </c>
      <c r="BU29">
        <v>0</v>
      </c>
      <c r="BY29">
        <v>0</v>
      </c>
      <c r="BZ29">
        <v>0</v>
      </c>
      <c r="CA29">
        <v>40</v>
      </c>
      <c r="CB29">
        <v>0</v>
      </c>
      <c r="CD29">
        <v>0</v>
      </c>
    </row>
    <row r="30" spans="1:82" hidden="1" x14ac:dyDescent="0.3">
      <c r="A30" t="s">
        <v>192</v>
      </c>
      <c r="B30" t="s">
        <v>193</v>
      </c>
      <c r="C30" s="1" t="str">
        <f t="shared" si="0"/>
        <v>21:1118</v>
      </c>
      <c r="D30" s="1" t="str">
        <f t="shared" si="7"/>
        <v>21:0421</v>
      </c>
      <c r="E30" t="s">
        <v>194</v>
      </c>
      <c r="F30" t="s">
        <v>195</v>
      </c>
      <c r="H30">
        <v>55.925224399999998</v>
      </c>
      <c r="I30">
        <v>-65.059850499999996</v>
      </c>
      <c r="J30" s="1" t="str">
        <f t="shared" si="8"/>
        <v>Till</v>
      </c>
      <c r="K30" s="1" t="str">
        <f t="shared" si="9"/>
        <v>HMC separation (ODM; details not reported)</v>
      </c>
      <c r="M30">
        <v>0</v>
      </c>
      <c r="V30">
        <v>0</v>
      </c>
      <c r="X30">
        <v>0</v>
      </c>
      <c r="Z30">
        <v>0</v>
      </c>
      <c r="AI30">
        <v>0</v>
      </c>
      <c r="AJ30">
        <v>0</v>
      </c>
      <c r="AK30">
        <v>0</v>
      </c>
      <c r="AL30">
        <v>0</v>
      </c>
      <c r="AM30">
        <v>1</v>
      </c>
      <c r="AS30">
        <v>0</v>
      </c>
      <c r="AV30">
        <v>0</v>
      </c>
      <c r="BE30">
        <v>0</v>
      </c>
      <c r="BF30">
        <v>0</v>
      </c>
      <c r="BI30">
        <v>0</v>
      </c>
      <c r="BJ30">
        <v>0</v>
      </c>
      <c r="BK30">
        <v>0</v>
      </c>
      <c r="BL30">
        <v>0</v>
      </c>
      <c r="BM30">
        <v>0</v>
      </c>
      <c r="BR30">
        <v>0</v>
      </c>
      <c r="BS30">
        <v>0</v>
      </c>
      <c r="BT30">
        <v>0</v>
      </c>
      <c r="BU30">
        <v>0</v>
      </c>
      <c r="BY30">
        <v>0</v>
      </c>
      <c r="BZ30">
        <v>0</v>
      </c>
      <c r="CA30">
        <v>1</v>
      </c>
      <c r="CB30">
        <v>0</v>
      </c>
      <c r="CD30">
        <v>0</v>
      </c>
    </row>
    <row r="31" spans="1:82" hidden="1" x14ac:dyDescent="0.3">
      <c r="A31" t="s">
        <v>196</v>
      </c>
      <c r="B31" t="s">
        <v>197</v>
      </c>
      <c r="C31" s="1" t="str">
        <f t="shared" si="0"/>
        <v>21:1118</v>
      </c>
      <c r="D31" s="1" t="str">
        <f t="shared" si="7"/>
        <v>21:0421</v>
      </c>
      <c r="E31" t="s">
        <v>198</v>
      </c>
      <c r="F31" t="s">
        <v>199</v>
      </c>
      <c r="H31">
        <v>54.844937199999997</v>
      </c>
      <c r="I31">
        <v>-65.058998500000001</v>
      </c>
      <c r="J31" s="1" t="str">
        <f t="shared" si="8"/>
        <v>Till</v>
      </c>
      <c r="K31" s="1" t="str">
        <f t="shared" si="9"/>
        <v>HMC separation (ODM; details not reported)</v>
      </c>
      <c r="M31">
        <v>0</v>
      </c>
      <c r="V31">
        <v>0</v>
      </c>
      <c r="X31">
        <v>4</v>
      </c>
      <c r="Z31">
        <v>12</v>
      </c>
      <c r="AI31">
        <v>0</v>
      </c>
      <c r="AJ31">
        <v>0</v>
      </c>
      <c r="AK31">
        <v>60</v>
      </c>
      <c r="AL31">
        <v>0</v>
      </c>
      <c r="AM31">
        <v>6</v>
      </c>
      <c r="AS31">
        <v>0</v>
      </c>
      <c r="AV31">
        <v>0</v>
      </c>
      <c r="BE31">
        <v>0</v>
      </c>
      <c r="BJ31">
        <v>0</v>
      </c>
      <c r="BL31">
        <v>0</v>
      </c>
      <c r="BM31">
        <v>0</v>
      </c>
      <c r="BR31">
        <v>0</v>
      </c>
      <c r="BS31">
        <v>0</v>
      </c>
      <c r="BU31">
        <v>0</v>
      </c>
      <c r="BZ31">
        <v>0</v>
      </c>
      <c r="CA31">
        <v>70</v>
      </c>
      <c r="CB31">
        <v>0</v>
      </c>
      <c r="CD31">
        <v>0</v>
      </c>
    </row>
    <row r="32" spans="1:82" hidden="1" x14ac:dyDescent="0.3">
      <c r="A32" t="s">
        <v>200</v>
      </c>
      <c r="B32" t="s">
        <v>201</v>
      </c>
      <c r="C32" s="1" t="str">
        <f t="shared" si="0"/>
        <v>21:1118</v>
      </c>
      <c r="D32" s="1" t="str">
        <f t="shared" si="7"/>
        <v>21:0421</v>
      </c>
      <c r="E32" t="s">
        <v>202</v>
      </c>
      <c r="F32" t="s">
        <v>203</v>
      </c>
      <c r="H32">
        <v>54.339413399999998</v>
      </c>
      <c r="I32">
        <v>-64.339357300000003</v>
      </c>
      <c r="J32" s="1" t="str">
        <f t="shared" si="8"/>
        <v>Till</v>
      </c>
      <c r="K32" s="1" t="str">
        <f t="shared" si="9"/>
        <v>HMC separation (ODM; details not reported)</v>
      </c>
      <c r="M32">
        <v>0</v>
      </c>
      <c r="V32">
        <v>0</v>
      </c>
      <c r="X32">
        <v>4</v>
      </c>
      <c r="Z32">
        <v>0</v>
      </c>
      <c r="AI32">
        <v>0</v>
      </c>
      <c r="AJ32">
        <v>0</v>
      </c>
      <c r="AK32">
        <v>3</v>
      </c>
      <c r="AL32">
        <v>0</v>
      </c>
      <c r="AM32">
        <v>3</v>
      </c>
      <c r="AS32">
        <v>0</v>
      </c>
      <c r="AV32">
        <v>0</v>
      </c>
      <c r="BE32">
        <v>0</v>
      </c>
      <c r="BF32">
        <v>0</v>
      </c>
      <c r="BI32">
        <v>0</v>
      </c>
      <c r="BJ32">
        <v>0</v>
      </c>
      <c r="BL32">
        <v>0</v>
      </c>
      <c r="BM32">
        <v>0</v>
      </c>
      <c r="BR32">
        <v>0</v>
      </c>
      <c r="BS32">
        <v>0</v>
      </c>
      <c r="BU32">
        <v>0</v>
      </c>
      <c r="BY32">
        <v>0</v>
      </c>
      <c r="BZ32">
        <v>0.5</v>
      </c>
      <c r="CA32">
        <v>30</v>
      </c>
      <c r="CB32">
        <v>0</v>
      </c>
      <c r="CC32">
        <v>0</v>
      </c>
    </row>
    <row r="33" spans="1:82" hidden="1" x14ac:dyDescent="0.3">
      <c r="A33" t="s">
        <v>204</v>
      </c>
      <c r="B33" t="s">
        <v>205</v>
      </c>
      <c r="C33" s="1" t="str">
        <f t="shared" si="0"/>
        <v>21:1118</v>
      </c>
      <c r="D33" s="1" t="str">
        <f t="shared" si="7"/>
        <v>21:0421</v>
      </c>
      <c r="E33" t="s">
        <v>206</v>
      </c>
      <c r="F33" t="s">
        <v>207</v>
      </c>
      <c r="H33">
        <v>54.282816099999998</v>
      </c>
      <c r="I33">
        <v>-64.098195399999994</v>
      </c>
      <c r="J33" s="1" t="str">
        <f t="shared" si="8"/>
        <v>Till</v>
      </c>
      <c r="K33" s="1" t="str">
        <f t="shared" si="9"/>
        <v>HMC separation (ODM; details not reported)</v>
      </c>
      <c r="M33">
        <v>1</v>
      </c>
      <c r="V33">
        <v>0</v>
      </c>
      <c r="X33">
        <v>2</v>
      </c>
      <c r="Z33">
        <v>0</v>
      </c>
      <c r="AI33">
        <v>0</v>
      </c>
      <c r="AJ33">
        <v>0</v>
      </c>
      <c r="AK33">
        <v>0</v>
      </c>
      <c r="AL33">
        <v>0</v>
      </c>
      <c r="AM33">
        <v>1</v>
      </c>
      <c r="AS33">
        <v>0</v>
      </c>
      <c r="BE33">
        <v>0</v>
      </c>
      <c r="BF33">
        <v>0</v>
      </c>
      <c r="BI33">
        <v>0</v>
      </c>
      <c r="BK33">
        <v>0</v>
      </c>
      <c r="BL33">
        <v>0</v>
      </c>
      <c r="BM33">
        <v>0</v>
      </c>
      <c r="BR33">
        <v>0</v>
      </c>
      <c r="BS33">
        <v>0</v>
      </c>
      <c r="BT33">
        <v>0</v>
      </c>
      <c r="BU33">
        <v>0</v>
      </c>
      <c r="BY33">
        <v>0</v>
      </c>
      <c r="BZ33">
        <v>25</v>
      </c>
      <c r="CA33">
        <v>25</v>
      </c>
      <c r="CB33">
        <v>0</v>
      </c>
      <c r="CC33">
        <v>0</v>
      </c>
    </row>
    <row r="34" spans="1:82" hidden="1" x14ac:dyDescent="0.3">
      <c r="A34" t="s">
        <v>208</v>
      </c>
      <c r="B34" t="s">
        <v>209</v>
      </c>
      <c r="C34" s="1" t="str">
        <f t="shared" si="0"/>
        <v>21:1118</v>
      </c>
      <c r="D34" s="1" t="str">
        <f t="shared" si="7"/>
        <v>21:0421</v>
      </c>
      <c r="E34" t="s">
        <v>210</v>
      </c>
      <c r="F34" t="s">
        <v>211</v>
      </c>
      <c r="H34">
        <v>54.239931200000001</v>
      </c>
      <c r="I34">
        <v>-64.220000299999995</v>
      </c>
      <c r="J34" s="1" t="str">
        <f t="shared" si="8"/>
        <v>Till</v>
      </c>
      <c r="K34" s="1" t="str">
        <f t="shared" si="9"/>
        <v>HMC separation (ODM; details not reported)</v>
      </c>
      <c r="M34">
        <v>0</v>
      </c>
      <c r="V34">
        <v>0</v>
      </c>
      <c r="X34">
        <v>1</v>
      </c>
      <c r="Z34">
        <v>3</v>
      </c>
      <c r="AI34">
        <v>0</v>
      </c>
      <c r="AJ34">
        <v>0</v>
      </c>
      <c r="AK34">
        <v>1</v>
      </c>
      <c r="AL34">
        <v>0</v>
      </c>
      <c r="AM34">
        <v>2</v>
      </c>
      <c r="AS34">
        <v>0</v>
      </c>
      <c r="AV34">
        <v>0</v>
      </c>
      <c r="BE34">
        <v>0</v>
      </c>
      <c r="BL34">
        <v>0</v>
      </c>
      <c r="BM34">
        <v>0</v>
      </c>
      <c r="BR34">
        <v>0</v>
      </c>
      <c r="BS34">
        <v>0</v>
      </c>
      <c r="BU34">
        <v>0</v>
      </c>
      <c r="CA34">
        <v>60</v>
      </c>
      <c r="CB34">
        <v>0</v>
      </c>
    </row>
    <row r="35" spans="1:82" hidden="1" x14ac:dyDescent="0.3">
      <c r="A35" t="s">
        <v>212</v>
      </c>
      <c r="B35" t="s">
        <v>213</v>
      </c>
      <c r="C35" s="1" t="str">
        <f t="shared" si="0"/>
        <v>21:1118</v>
      </c>
      <c r="D35" s="1" t="str">
        <f t="shared" si="7"/>
        <v>21:0421</v>
      </c>
      <c r="E35" t="s">
        <v>214</v>
      </c>
      <c r="F35" t="s">
        <v>215</v>
      </c>
      <c r="H35">
        <v>54.053107599999997</v>
      </c>
      <c r="I35">
        <v>-64.233324600000003</v>
      </c>
      <c r="J35" s="1" t="str">
        <f t="shared" si="8"/>
        <v>Till</v>
      </c>
      <c r="K35" s="1" t="str">
        <f t="shared" si="9"/>
        <v>HMC separation (ODM; details not reported)</v>
      </c>
      <c r="M35">
        <v>0</v>
      </c>
      <c r="V35">
        <v>1</v>
      </c>
      <c r="X35">
        <v>0</v>
      </c>
      <c r="Z35">
        <v>1</v>
      </c>
      <c r="AI35">
        <v>0</v>
      </c>
      <c r="AJ35">
        <v>0</v>
      </c>
      <c r="AK35">
        <v>0</v>
      </c>
      <c r="AL35">
        <v>0</v>
      </c>
      <c r="AM35">
        <v>0</v>
      </c>
      <c r="AS35">
        <v>0</v>
      </c>
      <c r="AV35">
        <v>0</v>
      </c>
      <c r="BF35">
        <v>5</v>
      </c>
      <c r="BL35">
        <v>0</v>
      </c>
      <c r="BR35">
        <v>0</v>
      </c>
      <c r="BS35">
        <v>0</v>
      </c>
      <c r="BT35">
        <v>0</v>
      </c>
      <c r="BU35">
        <v>0</v>
      </c>
      <c r="BV35">
        <v>0</v>
      </c>
      <c r="BY35">
        <v>0</v>
      </c>
      <c r="BZ35">
        <v>4</v>
      </c>
      <c r="CA35">
        <v>5</v>
      </c>
      <c r="CB35">
        <v>0</v>
      </c>
    </row>
    <row r="36" spans="1:82" hidden="1" x14ac:dyDescent="0.3">
      <c r="A36" t="s">
        <v>216</v>
      </c>
      <c r="B36" t="s">
        <v>217</v>
      </c>
      <c r="C36" s="1" t="str">
        <f t="shared" si="0"/>
        <v>21:1118</v>
      </c>
      <c r="D36" s="1" t="str">
        <f t="shared" si="7"/>
        <v>21:0421</v>
      </c>
      <c r="E36" t="s">
        <v>218</v>
      </c>
      <c r="F36" t="s">
        <v>219</v>
      </c>
      <c r="H36">
        <v>54.062992399999999</v>
      </c>
      <c r="I36">
        <v>-64.477609299999997</v>
      </c>
      <c r="J36" s="1" t="str">
        <f t="shared" si="8"/>
        <v>Till</v>
      </c>
      <c r="K36" s="1" t="str">
        <f t="shared" si="9"/>
        <v>HMC separation (ODM; details not reported)</v>
      </c>
      <c r="M36">
        <v>0</v>
      </c>
      <c r="V36">
        <v>0</v>
      </c>
      <c r="X36">
        <v>1</v>
      </c>
      <c r="Z36">
        <v>6</v>
      </c>
      <c r="AI36">
        <v>0</v>
      </c>
      <c r="AJ36">
        <v>0</v>
      </c>
      <c r="AK36">
        <v>4</v>
      </c>
      <c r="AL36">
        <v>0</v>
      </c>
      <c r="AM36">
        <v>2</v>
      </c>
      <c r="AS36">
        <v>1</v>
      </c>
      <c r="AV36">
        <v>0</v>
      </c>
      <c r="BE36">
        <v>0</v>
      </c>
      <c r="BF36">
        <v>0</v>
      </c>
      <c r="BL36">
        <v>0</v>
      </c>
      <c r="BR36">
        <v>0</v>
      </c>
      <c r="BS36">
        <v>0</v>
      </c>
      <c r="BU36">
        <v>0</v>
      </c>
      <c r="BY36">
        <v>0</v>
      </c>
      <c r="CA36">
        <v>25</v>
      </c>
      <c r="CC36">
        <v>0</v>
      </c>
    </row>
    <row r="37" spans="1:82" hidden="1" x14ac:dyDescent="0.3">
      <c r="A37" t="s">
        <v>220</v>
      </c>
      <c r="B37" t="s">
        <v>221</v>
      </c>
      <c r="C37" s="1" t="str">
        <f t="shared" si="0"/>
        <v>21:1118</v>
      </c>
      <c r="D37" s="1" t="str">
        <f t="shared" si="7"/>
        <v>21:0421</v>
      </c>
      <c r="E37" t="s">
        <v>222</v>
      </c>
      <c r="F37" t="s">
        <v>223</v>
      </c>
      <c r="H37">
        <v>54.099536899999997</v>
      </c>
      <c r="I37">
        <v>-64.701710899999995</v>
      </c>
      <c r="J37" s="1" t="str">
        <f t="shared" si="8"/>
        <v>Till</v>
      </c>
      <c r="K37" s="1" t="str">
        <f t="shared" si="9"/>
        <v>HMC separation (ODM; details not reported)</v>
      </c>
      <c r="M37">
        <v>0</v>
      </c>
      <c r="V37">
        <v>3</v>
      </c>
      <c r="X37">
        <v>0</v>
      </c>
      <c r="Z37">
        <v>7</v>
      </c>
      <c r="AI37">
        <v>0</v>
      </c>
      <c r="AJ37">
        <v>0</v>
      </c>
      <c r="AK37">
        <v>1</v>
      </c>
      <c r="AL37">
        <v>0</v>
      </c>
      <c r="AM37">
        <v>5</v>
      </c>
      <c r="AS37">
        <v>0</v>
      </c>
      <c r="AV37">
        <v>0</v>
      </c>
      <c r="BF37">
        <v>4</v>
      </c>
      <c r="BL37">
        <v>0</v>
      </c>
      <c r="BR37">
        <v>0</v>
      </c>
      <c r="BS37">
        <v>0</v>
      </c>
      <c r="BU37">
        <v>0</v>
      </c>
      <c r="BY37">
        <v>0</v>
      </c>
      <c r="BZ37">
        <v>0</v>
      </c>
      <c r="CA37">
        <v>8</v>
      </c>
      <c r="CB37">
        <v>0</v>
      </c>
      <c r="CC37">
        <v>1</v>
      </c>
    </row>
    <row r="38" spans="1:82" hidden="1" x14ac:dyDescent="0.3">
      <c r="A38" t="s">
        <v>224</v>
      </c>
      <c r="B38" t="s">
        <v>225</v>
      </c>
      <c r="C38" s="1" t="str">
        <f t="shared" si="0"/>
        <v>21:1118</v>
      </c>
      <c r="D38" s="1" t="str">
        <f t="shared" si="7"/>
        <v>21:0421</v>
      </c>
      <c r="E38" t="s">
        <v>226</v>
      </c>
      <c r="F38" t="s">
        <v>227</v>
      </c>
      <c r="H38">
        <v>55.8381276</v>
      </c>
      <c r="I38">
        <v>-64.731632300000001</v>
      </c>
      <c r="J38" s="1" t="str">
        <f t="shared" si="8"/>
        <v>Till</v>
      </c>
      <c r="K38" s="1" t="str">
        <f t="shared" si="9"/>
        <v>HMC separation (ODM; details not reported)</v>
      </c>
      <c r="M38">
        <v>0</v>
      </c>
      <c r="V38">
        <v>0</v>
      </c>
      <c r="X38">
        <v>17</v>
      </c>
      <c r="Z38">
        <v>0</v>
      </c>
      <c r="AI38">
        <v>0</v>
      </c>
      <c r="AJ38">
        <v>0</v>
      </c>
      <c r="AK38">
        <v>6</v>
      </c>
      <c r="AL38">
        <v>0</v>
      </c>
      <c r="AM38">
        <v>0</v>
      </c>
      <c r="AS38">
        <v>0</v>
      </c>
      <c r="AV38">
        <v>0</v>
      </c>
      <c r="BE38">
        <v>0</v>
      </c>
      <c r="BI38">
        <v>0</v>
      </c>
      <c r="BL38">
        <v>0</v>
      </c>
      <c r="BR38">
        <v>0</v>
      </c>
      <c r="BS38">
        <v>0</v>
      </c>
      <c r="BU38">
        <v>0</v>
      </c>
      <c r="BV38">
        <v>0</v>
      </c>
      <c r="BZ38">
        <v>0</v>
      </c>
      <c r="CA38">
        <v>15</v>
      </c>
      <c r="CB38">
        <v>0</v>
      </c>
      <c r="CC38">
        <v>2</v>
      </c>
    </row>
    <row r="39" spans="1:82" hidden="1" x14ac:dyDescent="0.3">
      <c r="A39" t="s">
        <v>228</v>
      </c>
      <c r="B39" t="s">
        <v>229</v>
      </c>
      <c r="C39" s="1" t="str">
        <f t="shared" si="0"/>
        <v>21:1118</v>
      </c>
      <c r="D39" s="1" t="str">
        <f t="shared" si="7"/>
        <v>21:0421</v>
      </c>
      <c r="E39" t="s">
        <v>230</v>
      </c>
      <c r="F39" t="s">
        <v>231</v>
      </c>
      <c r="H39">
        <v>55.221380799999999</v>
      </c>
      <c r="I39">
        <v>-65.487152899999998</v>
      </c>
      <c r="J39" s="1" t="str">
        <f t="shared" si="8"/>
        <v>Till</v>
      </c>
      <c r="K39" s="1" t="str">
        <f t="shared" si="9"/>
        <v>HMC separation (ODM; details not reported)</v>
      </c>
      <c r="M39">
        <v>0</v>
      </c>
      <c r="V39">
        <v>2</v>
      </c>
      <c r="X39">
        <v>25</v>
      </c>
      <c r="Z39">
        <v>8</v>
      </c>
      <c r="AI39">
        <v>0</v>
      </c>
      <c r="AJ39">
        <v>0</v>
      </c>
      <c r="AK39">
        <v>400</v>
      </c>
      <c r="AL39">
        <v>0</v>
      </c>
      <c r="AM39">
        <v>0</v>
      </c>
      <c r="AS39">
        <v>0</v>
      </c>
      <c r="AV39">
        <v>0</v>
      </c>
      <c r="BK39">
        <v>0</v>
      </c>
      <c r="BL39">
        <v>0</v>
      </c>
      <c r="BM39">
        <v>0</v>
      </c>
      <c r="BR39">
        <v>0</v>
      </c>
      <c r="BS39">
        <v>0</v>
      </c>
      <c r="BT39">
        <v>1</v>
      </c>
      <c r="BU39">
        <v>0</v>
      </c>
      <c r="BV39">
        <v>0</v>
      </c>
      <c r="BZ39">
        <v>0</v>
      </c>
      <c r="CA39">
        <v>25</v>
      </c>
      <c r="CB39">
        <v>0</v>
      </c>
      <c r="CC39">
        <v>0</v>
      </c>
      <c r="CD39">
        <v>0</v>
      </c>
    </row>
    <row r="40" spans="1:82" hidden="1" x14ac:dyDescent="0.3">
      <c r="A40" t="s">
        <v>232</v>
      </c>
      <c r="B40" t="s">
        <v>233</v>
      </c>
      <c r="C40" s="1" t="str">
        <f t="shared" si="0"/>
        <v>21:1118</v>
      </c>
      <c r="D40" s="1" t="str">
        <f t="shared" si="7"/>
        <v>21:0421</v>
      </c>
      <c r="E40" t="s">
        <v>234</v>
      </c>
      <c r="F40" t="s">
        <v>235</v>
      </c>
      <c r="H40">
        <v>54.309162899999997</v>
      </c>
      <c r="I40">
        <v>-64.963945699999996</v>
      </c>
      <c r="J40" s="1" t="str">
        <f>HYPERLINK("https://geochem.nrcan.gc.ca/cdogs/content/kwd/kwd020080_e.htm", "Beach sand")</f>
        <v>Beach sand</v>
      </c>
      <c r="K40" s="1" t="str">
        <f t="shared" si="9"/>
        <v>HMC separation (ODM; details not reported)</v>
      </c>
      <c r="M40">
        <v>0</v>
      </c>
      <c r="V40">
        <v>0</v>
      </c>
      <c r="X40">
        <v>6</v>
      </c>
      <c r="Z40">
        <v>14</v>
      </c>
      <c r="AI40">
        <v>0</v>
      </c>
      <c r="AJ40">
        <v>0</v>
      </c>
      <c r="AK40">
        <v>16</v>
      </c>
      <c r="AL40">
        <v>0</v>
      </c>
      <c r="AM40">
        <v>6</v>
      </c>
      <c r="AS40">
        <v>0</v>
      </c>
      <c r="AV40">
        <v>0</v>
      </c>
      <c r="BE40">
        <v>0</v>
      </c>
      <c r="BL40">
        <v>0</v>
      </c>
      <c r="BR40">
        <v>0</v>
      </c>
      <c r="BS40">
        <v>0</v>
      </c>
      <c r="BU40">
        <v>0</v>
      </c>
      <c r="BZ40">
        <v>0</v>
      </c>
      <c r="CA40">
        <v>60</v>
      </c>
      <c r="CB40">
        <v>0</v>
      </c>
      <c r="CD40">
        <v>0</v>
      </c>
    </row>
    <row r="41" spans="1:82" hidden="1" x14ac:dyDescent="0.3">
      <c r="A41" t="s">
        <v>236</v>
      </c>
      <c r="B41" t="s">
        <v>237</v>
      </c>
      <c r="C41" s="1" t="str">
        <f t="shared" ref="C41:C59" si="10">HYPERLINK("https://geochem.nrcan.gc.ca/cdogs/content/bdl/bdl211119_e.htm", "21:1119")</f>
        <v>21:1119</v>
      </c>
      <c r="D41" s="1" t="str">
        <f t="shared" ref="D41:D55" si="11">HYPERLINK("https://geochem.nrcan.gc.ca/cdogs/content/svy/svy220012_e.htm", "22:0012")</f>
        <v>22:0012</v>
      </c>
      <c r="E41" t="s">
        <v>238</v>
      </c>
      <c r="F41" t="s">
        <v>239</v>
      </c>
      <c r="H41">
        <v>56.076212300000002</v>
      </c>
      <c r="I41">
        <v>-64.650643599999995</v>
      </c>
      <c r="J41" s="1" t="str">
        <f>HYPERLINK("https://geochem.nrcan.gc.ca/cdogs/content/kwd/kwd020044_e.htm", "Till")</f>
        <v>Till</v>
      </c>
      <c r="K41" s="1" t="str">
        <f t="shared" si="9"/>
        <v>HMC separation (ODM; details not reported)</v>
      </c>
      <c r="M41">
        <v>0</v>
      </c>
      <c r="V41">
        <v>0</v>
      </c>
      <c r="X41">
        <v>0</v>
      </c>
      <c r="Z41">
        <v>1</v>
      </c>
      <c r="AI41">
        <v>0</v>
      </c>
      <c r="AJ41">
        <v>0</v>
      </c>
      <c r="AK41">
        <v>3</v>
      </c>
      <c r="AL41">
        <v>0</v>
      </c>
      <c r="AM41">
        <v>0</v>
      </c>
      <c r="AS41">
        <v>0</v>
      </c>
      <c r="AV41">
        <v>0</v>
      </c>
      <c r="BE41">
        <v>0</v>
      </c>
      <c r="BF41">
        <v>0</v>
      </c>
      <c r="BL41">
        <v>0</v>
      </c>
      <c r="BM41">
        <v>0</v>
      </c>
      <c r="BR41">
        <v>0</v>
      </c>
      <c r="BS41">
        <v>0</v>
      </c>
      <c r="BU41">
        <v>0</v>
      </c>
      <c r="BV41">
        <v>0</v>
      </c>
      <c r="BZ41">
        <v>0</v>
      </c>
      <c r="CA41">
        <v>0</v>
      </c>
      <c r="CB41">
        <v>0</v>
      </c>
      <c r="CC41">
        <v>1</v>
      </c>
      <c r="CD41">
        <v>0</v>
      </c>
    </row>
    <row r="42" spans="1:82" hidden="1" x14ac:dyDescent="0.3">
      <c r="A42" t="s">
        <v>240</v>
      </c>
      <c r="B42" t="s">
        <v>241</v>
      </c>
      <c r="C42" s="1" t="str">
        <f t="shared" si="10"/>
        <v>21:1119</v>
      </c>
      <c r="D42" s="1" t="str">
        <f t="shared" si="11"/>
        <v>22:0012</v>
      </c>
      <c r="E42" t="s">
        <v>242</v>
      </c>
      <c r="F42" t="s">
        <v>243</v>
      </c>
      <c r="H42">
        <v>56.180056700000002</v>
      </c>
      <c r="I42">
        <v>-64.361491200000003</v>
      </c>
      <c r="J42" s="1" t="str">
        <f>HYPERLINK("https://geochem.nrcan.gc.ca/cdogs/content/kwd/kwd020044_e.htm", "Till")</f>
        <v>Till</v>
      </c>
      <c r="K42" s="1" t="str">
        <f t="shared" si="9"/>
        <v>HMC separation (ODM; details not reported)</v>
      </c>
      <c r="M42">
        <v>0</v>
      </c>
      <c r="V42">
        <v>0</v>
      </c>
      <c r="X42">
        <v>5</v>
      </c>
      <c r="Z42">
        <v>0</v>
      </c>
      <c r="AI42">
        <v>0</v>
      </c>
      <c r="AJ42">
        <v>0</v>
      </c>
      <c r="AK42">
        <v>1</v>
      </c>
      <c r="AL42">
        <v>0</v>
      </c>
      <c r="AM42">
        <v>1</v>
      </c>
      <c r="AS42">
        <v>0</v>
      </c>
      <c r="AV42">
        <v>0</v>
      </c>
      <c r="BE42">
        <v>0</v>
      </c>
      <c r="BF42">
        <v>0</v>
      </c>
      <c r="BI42">
        <v>0</v>
      </c>
      <c r="BL42">
        <v>0</v>
      </c>
      <c r="BR42">
        <v>0</v>
      </c>
      <c r="BS42">
        <v>0</v>
      </c>
      <c r="BU42">
        <v>0</v>
      </c>
      <c r="BZ42">
        <v>0</v>
      </c>
      <c r="CA42">
        <v>0</v>
      </c>
      <c r="CB42">
        <v>0</v>
      </c>
      <c r="CC42">
        <v>5</v>
      </c>
    </row>
    <row r="43" spans="1:82" hidden="1" x14ac:dyDescent="0.3">
      <c r="A43" t="s">
        <v>244</v>
      </c>
      <c r="B43" t="s">
        <v>245</v>
      </c>
      <c r="C43" s="1" t="str">
        <f t="shared" si="10"/>
        <v>21:1119</v>
      </c>
      <c r="D43" s="1" t="str">
        <f t="shared" si="11"/>
        <v>22:0012</v>
      </c>
      <c r="E43" t="s">
        <v>246</v>
      </c>
      <c r="F43" t="s">
        <v>247</v>
      </c>
      <c r="H43">
        <v>57.145575000000001</v>
      </c>
      <c r="I43">
        <v>-64.749081399999994</v>
      </c>
      <c r="J43" s="1" t="str">
        <f>HYPERLINK("https://geochem.nrcan.gc.ca/cdogs/content/kwd/kwd020076_e.htm", "Sand")</f>
        <v>Sand</v>
      </c>
      <c r="K43" s="1" t="str">
        <f t="shared" si="9"/>
        <v>HMC separation (ODM; details not reported)</v>
      </c>
      <c r="M43">
        <v>0</v>
      </c>
      <c r="V43">
        <v>5</v>
      </c>
      <c r="X43">
        <v>0</v>
      </c>
      <c r="Z43">
        <v>0</v>
      </c>
      <c r="AI43">
        <v>0</v>
      </c>
      <c r="AJ43">
        <v>0</v>
      </c>
      <c r="AK43">
        <v>0</v>
      </c>
      <c r="AL43">
        <v>0</v>
      </c>
      <c r="AM43">
        <v>0</v>
      </c>
      <c r="AS43">
        <v>0</v>
      </c>
      <c r="AV43">
        <v>0</v>
      </c>
      <c r="BI43">
        <v>0</v>
      </c>
      <c r="BK43">
        <v>3</v>
      </c>
      <c r="BL43">
        <v>0</v>
      </c>
      <c r="BM43">
        <v>0</v>
      </c>
      <c r="BR43">
        <v>0</v>
      </c>
      <c r="BS43">
        <v>0</v>
      </c>
      <c r="BT43">
        <v>0</v>
      </c>
      <c r="BU43">
        <v>0</v>
      </c>
      <c r="BV43">
        <v>0</v>
      </c>
      <c r="BY43">
        <v>0</v>
      </c>
      <c r="BZ43">
        <v>0</v>
      </c>
      <c r="CA43">
        <v>5</v>
      </c>
      <c r="CB43">
        <v>0</v>
      </c>
      <c r="CD43">
        <v>0</v>
      </c>
    </row>
    <row r="44" spans="1:82" hidden="1" x14ac:dyDescent="0.3">
      <c r="A44" t="s">
        <v>248</v>
      </c>
      <c r="B44" t="s">
        <v>249</v>
      </c>
      <c r="C44" s="1" t="str">
        <f t="shared" si="10"/>
        <v>21:1119</v>
      </c>
      <c r="D44" s="1" t="str">
        <f t="shared" si="11"/>
        <v>22:0012</v>
      </c>
      <c r="E44" t="s">
        <v>250</v>
      </c>
      <c r="F44" t="s">
        <v>251</v>
      </c>
      <c r="H44">
        <v>57.7195672</v>
      </c>
      <c r="I44">
        <v>-64.652053899999999</v>
      </c>
      <c r="J44" s="1" t="str">
        <f t="shared" ref="J44:J55" si="12">HYPERLINK("https://geochem.nrcan.gc.ca/cdogs/content/kwd/kwd020044_e.htm", "Till")</f>
        <v>Till</v>
      </c>
      <c r="K44" s="1" t="str">
        <f t="shared" si="9"/>
        <v>HMC separation (ODM; details not reported)</v>
      </c>
      <c r="M44">
        <v>2</v>
      </c>
      <c r="V44">
        <v>6</v>
      </c>
      <c r="X44">
        <v>4</v>
      </c>
      <c r="Z44">
        <v>2</v>
      </c>
      <c r="AI44">
        <v>0</v>
      </c>
      <c r="AJ44">
        <v>0</v>
      </c>
      <c r="AK44">
        <v>0</v>
      </c>
      <c r="AL44">
        <v>1</v>
      </c>
      <c r="AM44">
        <v>17</v>
      </c>
      <c r="AS44">
        <v>0</v>
      </c>
      <c r="BF44">
        <v>0</v>
      </c>
      <c r="BK44">
        <v>10</v>
      </c>
      <c r="BL44">
        <v>0</v>
      </c>
      <c r="BR44">
        <v>0</v>
      </c>
      <c r="BS44">
        <v>0</v>
      </c>
      <c r="BT44">
        <v>0</v>
      </c>
      <c r="BY44">
        <v>0</v>
      </c>
      <c r="BZ44">
        <v>0</v>
      </c>
      <c r="CA44">
        <v>30</v>
      </c>
      <c r="CB44">
        <v>0</v>
      </c>
      <c r="CC44">
        <v>5</v>
      </c>
    </row>
    <row r="45" spans="1:82" hidden="1" x14ac:dyDescent="0.3">
      <c r="A45" t="s">
        <v>252</v>
      </c>
      <c r="B45" t="s">
        <v>253</v>
      </c>
      <c r="C45" s="1" t="str">
        <f t="shared" si="10"/>
        <v>21:1119</v>
      </c>
      <c r="D45" s="1" t="str">
        <f t="shared" si="11"/>
        <v>22:0012</v>
      </c>
      <c r="E45" t="s">
        <v>254</v>
      </c>
      <c r="F45" t="s">
        <v>255</v>
      </c>
      <c r="H45">
        <v>56.9024061</v>
      </c>
      <c r="I45">
        <v>-63.448818699999997</v>
      </c>
      <c r="J45" s="1" t="str">
        <f t="shared" si="12"/>
        <v>Till</v>
      </c>
      <c r="K45" s="1" t="str">
        <f t="shared" si="9"/>
        <v>HMC separation (ODM; details not reported)</v>
      </c>
      <c r="M45">
        <v>0</v>
      </c>
      <c r="V45">
        <v>0</v>
      </c>
      <c r="X45">
        <v>0</v>
      </c>
      <c r="Z45">
        <v>0</v>
      </c>
      <c r="AI45">
        <v>0</v>
      </c>
      <c r="AJ45">
        <v>0</v>
      </c>
      <c r="AK45">
        <v>0</v>
      </c>
      <c r="AL45">
        <v>0</v>
      </c>
      <c r="AM45">
        <v>1</v>
      </c>
      <c r="AS45">
        <v>0</v>
      </c>
      <c r="AV45">
        <v>0</v>
      </c>
      <c r="BE45">
        <v>0</v>
      </c>
      <c r="BF45">
        <v>0</v>
      </c>
      <c r="BI45">
        <v>0</v>
      </c>
      <c r="BK45">
        <v>3</v>
      </c>
      <c r="BL45">
        <v>0</v>
      </c>
      <c r="BR45">
        <v>0</v>
      </c>
      <c r="BS45">
        <v>0</v>
      </c>
      <c r="BT45">
        <v>0</v>
      </c>
      <c r="BU45">
        <v>0</v>
      </c>
      <c r="BY45">
        <v>0</v>
      </c>
      <c r="BZ45">
        <v>0</v>
      </c>
      <c r="CA45">
        <v>10</v>
      </c>
      <c r="CB45">
        <v>0</v>
      </c>
      <c r="CC45">
        <v>20</v>
      </c>
    </row>
    <row r="46" spans="1:82" hidden="1" x14ac:dyDescent="0.3">
      <c r="A46" t="s">
        <v>256</v>
      </c>
      <c r="B46" t="s">
        <v>257</v>
      </c>
      <c r="C46" s="1" t="str">
        <f t="shared" si="10"/>
        <v>21:1119</v>
      </c>
      <c r="D46" s="1" t="str">
        <f t="shared" si="11"/>
        <v>22:0012</v>
      </c>
      <c r="E46" t="s">
        <v>258</v>
      </c>
      <c r="F46" t="s">
        <v>259</v>
      </c>
      <c r="H46">
        <v>57.718406299999998</v>
      </c>
      <c r="I46">
        <v>-64.567417500000005</v>
      </c>
      <c r="J46" s="1" t="str">
        <f t="shared" si="12"/>
        <v>Till</v>
      </c>
      <c r="K46" s="1" t="str">
        <f t="shared" si="9"/>
        <v>HMC separation (ODM; details not reported)</v>
      </c>
      <c r="M46">
        <v>0</v>
      </c>
      <c r="V46">
        <v>3</v>
      </c>
      <c r="X46">
        <v>1</v>
      </c>
      <c r="Z46">
        <v>2</v>
      </c>
      <c r="AI46">
        <v>0</v>
      </c>
      <c r="AJ46">
        <v>0</v>
      </c>
      <c r="AK46">
        <v>1</v>
      </c>
      <c r="AL46">
        <v>2</v>
      </c>
      <c r="AM46">
        <v>12</v>
      </c>
      <c r="AS46">
        <v>0</v>
      </c>
      <c r="AV46">
        <v>0</v>
      </c>
      <c r="BK46">
        <v>3</v>
      </c>
      <c r="BL46">
        <v>0</v>
      </c>
      <c r="BR46">
        <v>0</v>
      </c>
      <c r="BS46">
        <v>0</v>
      </c>
      <c r="BY46">
        <v>0</v>
      </c>
      <c r="BZ46">
        <v>0</v>
      </c>
      <c r="CA46">
        <v>30</v>
      </c>
      <c r="CB46">
        <v>0</v>
      </c>
      <c r="CC46">
        <v>8</v>
      </c>
    </row>
    <row r="47" spans="1:82" hidden="1" x14ac:dyDescent="0.3">
      <c r="A47" t="s">
        <v>260</v>
      </c>
      <c r="B47" t="s">
        <v>261</v>
      </c>
      <c r="C47" s="1" t="str">
        <f t="shared" si="10"/>
        <v>21:1119</v>
      </c>
      <c r="D47" s="1" t="str">
        <f t="shared" si="11"/>
        <v>22:0012</v>
      </c>
      <c r="E47" t="s">
        <v>262</v>
      </c>
      <c r="F47" t="s">
        <v>263</v>
      </c>
      <c r="H47">
        <v>57.719199000000003</v>
      </c>
      <c r="I47">
        <v>-64.559241799999995</v>
      </c>
      <c r="J47" s="1" t="str">
        <f t="shared" si="12"/>
        <v>Till</v>
      </c>
      <c r="K47" s="1" t="str">
        <f t="shared" si="9"/>
        <v>HMC separation (ODM; details not reported)</v>
      </c>
      <c r="M47">
        <v>3</v>
      </c>
      <c r="V47">
        <v>0</v>
      </c>
      <c r="X47">
        <v>3</v>
      </c>
      <c r="Z47">
        <v>9</v>
      </c>
      <c r="AI47">
        <v>0</v>
      </c>
      <c r="AJ47">
        <v>0</v>
      </c>
      <c r="AK47">
        <v>1</v>
      </c>
      <c r="AL47">
        <v>2</v>
      </c>
      <c r="AM47">
        <v>19</v>
      </c>
      <c r="AS47">
        <v>0</v>
      </c>
      <c r="BE47">
        <v>0</v>
      </c>
      <c r="BF47">
        <v>0</v>
      </c>
      <c r="BK47">
        <v>8</v>
      </c>
      <c r="BL47">
        <v>0</v>
      </c>
      <c r="BM47">
        <v>0</v>
      </c>
      <c r="BR47">
        <v>0</v>
      </c>
      <c r="BS47">
        <v>0</v>
      </c>
      <c r="BY47">
        <v>0</v>
      </c>
      <c r="BZ47">
        <v>0</v>
      </c>
      <c r="CA47">
        <v>30</v>
      </c>
      <c r="CB47">
        <v>0</v>
      </c>
      <c r="CC47">
        <v>6</v>
      </c>
    </row>
    <row r="48" spans="1:82" hidden="1" x14ac:dyDescent="0.3">
      <c r="A48" t="s">
        <v>264</v>
      </c>
      <c r="B48" t="s">
        <v>265</v>
      </c>
      <c r="C48" s="1" t="str">
        <f t="shared" si="10"/>
        <v>21:1119</v>
      </c>
      <c r="D48" s="1" t="str">
        <f t="shared" si="11"/>
        <v>22:0012</v>
      </c>
      <c r="E48" t="s">
        <v>266</v>
      </c>
      <c r="F48" t="s">
        <v>267</v>
      </c>
      <c r="H48">
        <v>57.7332964</v>
      </c>
      <c r="I48">
        <v>-64.548847100000003</v>
      </c>
      <c r="J48" s="1" t="str">
        <f t="shared" si="12"/>
        <v>Till</v>
      </c>
      <c r="K48" s="1" t="str">
        <f t="shared" si="9"/>
        <v>HMC separation (ODM; details not reported)</v>
      </c>
      <c r="M48">
        <v>0</v>
      </c>
      <c r="V48">
        <v>2</v>
      </c>
      <c r="X48">
        <v>2</v>
      </c>
      <c r="Z48">
        <v>4</v>
      </c>
      <c r="AI48">
        <v>0</v>
      </c>
      <c r="AJ48">
        <v>0</v>
      </c>
      <c r="AK48">
        <v>1</v>
      </c>
      <c r="AL48">
        <v>0</v>
      </c>
      <c r="AM48">
        <v>16</v>
      </c>
      <c r="AS48">
        <v>0</v>
      </c>
      <c r="AV48">
        <v>0</v>
      </c>
      <c r="BK48">
        <v>5</v>
      </c>
      <c r="BL48">
        <v>0</v>
      </c>
      <c r="BM48">
        <v>0</v>
      </c>
      <c r="BR48">
        <v>0</v>
      </c>
      <c r="BS48">
        <v>0</v>
      </c>
      <c r="BU48">
        <v>0</v>
      </c>
      <c r="BY48">
        <v>0</v>
      </c>
      <c r="BZ48">
        <v>0</v>
      </c>
      <c r="CA48">
        <v>15</v>
      </c>
      <c r="CB48">
        <v>0</v>
      </c>
      <c r="CC48">
        <v>5</v>
      </c>
      <c r="CD48">
        <v>0.5</v>
      </c>
    </row>
    <row r="49" spans="1:82" hidden="1" x14ac:dyDescent="0.3">
      <c r="A49" t="s">
        <v>268</v>
      </c>
      <c r="B49" t="s">
        <v>269</v>
      </c>
      <c r="C49" s="1" t="str">
        <f t="shared" si="10"/>
        <v>21:1119</v>
      </c>
      <c r="D49" s="1" t="str">
        <f t="shared" si="11"/>
        <v>22:0012</v>
      </c>
      <c r="E49" t="s">
        <v>270</v>
      </c>
      <c r="F49" t="s">
        <v>271</v>
      </c>
      <c r="H49">
        <v>57.716679999999997</v>
      </c>
      <c r="I49">
        <v>-64.579816500000007</v>
      </c>
      <c r="J49" s="1" t="str">
        <f t="shared" si="12"/>
        <v>Till</v>
      </c>
      <c r="K49" s="1" t="str">
        <f t="shared" si="9"/>
        <v>HMC separation (ODM; details not reported)</v>
      </c>
      <c r="M49">
        <v>0</v>
      </c>
      <c r="V49">
        <v>0</v>
      </c>
      <c r="X49">
        <v>3</v>
      </c>
      <c r="Z49">
        <v>2</v>
      </c>
      <c r="AI49">
        <v>0</v>
      </c>
      <c r="AJ49">
        <v>3</v>
      </c>
      <c r="AK49">
        <v>0</v>
      </c>
      <c r="AL49">
        <v>1</v>
      </c>
      <c r="AM49">
        <v>14</v>
      </c>
      <c r="AS49">
        <v>0</v>
      </c>
      <c r="AV49">
        <v>0</v>
      </c>
      <c r="BE49">
        <v>0</v>
      </c>
      <c r="BK49">
        <v>6</v>
      </c>
      <c r="BL49">
        <v>0</v>
      </c>
      <c r="BM49">
        <v>0</v>
      </c>
      <c r="BR49">
        <v>0</v>
      </c>
      <c r="BT49">
        <v>0</v>
      </c>
      <c r="BY49">
        <v>0</v>
      </c>
      <c r="BZ49">
        <v>0</v>
      </c>
      <c r="CA49">
        <v>15</v>
      </c>
      <c r="CB49">
        <v>0</v>
      </c>
      <c r="CC49">
        <v>10</v>
      </c>
    </row>
    <row r="50" spans="1:82" hidden="1" x14ac:dyDescent="0.3">
      <c r="A50" t="s">
        <v>272</v>
      </c>
      <c r="B50" t="s">
        <v>273</v>
      </c>
      <c r="C50" s="1" t="str">
        <f t="shared" si="10"/>
        <v>21:1119</v>
      </c>
      <c r="D50" s="1" t="str">
        <f t="shared" si="11"/>
        <v>22:0012</v>
      </c>
      <c r="E50" t="s">
        <v>274</v>
      </c>
      <c r="F50" t="s">
        <v>275</v>
      </c>
      <c r="H50">
        <v>57.726027600000002</v>
      </c>
      <c r="I50">
        <v>-64.618594999999999</v>
      </c>
      <c r="J50" s="1" t="str">
        <f t="shared" si="12"/>
        <v>Till</v>
      </c>
      <c r="K50" s="1" t="str">
        <f t="shared" si="9"/>
        <v>HMC separation (ODM; details not reported)</v>
      </c>
      <c r="M50">
        <v>0</v>
      </c>
      <c r="V50">
        <v>0</v>
      </c>
      <c r="X50">
        <v>2</v>
      </c>
      <c r="Z50">
        <v>18</v>
      </c>
      <c r="AI50">
        <v>0</v>
      </c>
      <c r="AJ50">
        <v>0</v>
      </c>
      <c r="AK50">
        <v>0</v>
      </c>
      <c r="AL50">
        <v>1</v>
      </c>
      <c r="AM50">
        <v>50</v>
      </c>
      <c r="AS50">
        <v>0</v>
      </c>
      <c r="AV50">
        <v>0</v>
      </c>
      <c r="BE50">
        <v>0</v>
      </c>
      <c r="BK50">
        <v>10</v>
      </c>
      <c r="BL50">
        <v>0</v>
      </c>
      <c r="BR50">
        <v>0</v>
      </c>
      <c r="BS50">
        <v>0</v>
      </c>
      <c r="BT50">
        <v>0</v>
      </c>
      <c r="BY50">
        <v>0</v>
      </c>
      <c r="BZ50">
        <v>0</v>
      </c>
      <c r="CA50">
        <v>5</v>
      </c>
      <c r="CB50">
        <v>0</v>
      </c>
      <c r="CC50">
        <v>5</v>
      </c>
    </row>
    <row r="51" spans="1:82" hidden="1" x14ac:dyDescent="0.3">
      <c r="A51" t="s">
        <v>276</v>
      </c>
      <c r="B51" t="s">
        <v>277</v>
      </c>
      <c r="C51" s="1" t="str">
        <f t="shared" si="10"/>
        <v>21:1119</v>
      </c>
      <c r="D51" s="1" t="str">
        <f t="shared" si="11"/>
        <v>22:0012</v>
      </c>
      <c r="E51" t="s">
        <v>278</v>
      </c>
      <c r="F51" t="s">
        <v>279</v>
      </c>
      <c r="H51">
        <v>57.735277400000001</v>
      </c>
      <c r="I51">
        <v>-64.603353400000003</v>
      </c>
      <c r="J51" s="1" t="str">
        <f t="shared" si="12"/>
        <v>Till</v>
      </c>
      <c r="K51" s="1" t="str">
        <f t="shared" si="9"/>
        <v>HMC separation (ODM; details not reported)</v>
      </c>
      <c r="M51">
        <v>1</v>
      </c>
      <c r="V51">
        <v>0</v>
      </c>
      <c r="X51">
        <v>1</v>
      </c>
      <c r="Z51">
        <v>0</v>
      </c>
      <c r="AI51">
        <v>0</v>
      </c>
      <c r="AJ51">
        <v>0</v>
      </c>
      <c r="AK51">
        <v>0</v>
      </c>
      <c r="AL51">
        <v>0</v>
      </c>
      <c r="AM51">
        <v>80</v>
      </c>
      <c r="AS51">
        <v>0</v>
      </c>
      <c r="BE51">
        <v>0</v>
      </c>
      <c r="BI51">
        <v>0</v>
      </c>
      <c r="BK51">
        <v>8</v>
      </c>
      <c r="BL51">
        <v>0</v>
      </c>
      <c r="BR51">
        <v>0</v>
      </c>
      <c r="BS51">
        <v>0</v>
      </c>
      <c r="BT51">
        <v>0</v>
      </c>
      <c r="BU51">
        <v>0</v>
      </c>
      <c r="BY51">
        <v>0</v>
      </c>
      <c r="BZ51">
        <v>0</v>
      </c>
      <c r="CA51">
        <v>5</v>
      </c>
      <c r="CB51">
        <v>0</v>
      </c>
      <c r="CC51">
        <v>2</v>
      </c>
    </row>
    <row r="52" spans="1:82" hidden="1" x14ac:dyDescent="0.3">
      <c r="A52" t="s">
        <v>280</v>
      </c>
      <c r="B52" t="s">
        <v>281</v>
      </c>
      <c r="C52" s="1" t="str">
        <f t="shared" si="10"/>
        <v>21:1119</v>
      </c>
      <c r="D52" s="1" t="str">
        <f t="shared" si="11"/>
        <v>22:0012</v>
      </c>
      <c r="E52" t="s">
        <v>282</v>
      </c>
      <c r="F52" t="s">
        <v>283</v>
      </c>
      <c r="H52">
        <v>57.736130199999998</v>
      </c>
      <c r="I52">
        <v>-64.632937699999999</v>
      </c>
      <c r="J52" s="1" t="str">
        <f t="shared" si="12"/>
        <v>Till</v>
      </c>
      <c r="K52" s="1" t="str">
        <f t="shared" si="9"/>
        <v>HMC separation (ODM; details not reported)</v>
      </c>
      <c r="M52">
        <v>1</v>
      </c>
      <c r="V52">
        <v>0</v>
      </c>
      <c r="X52">
        <v>1</v>
      </c>
      <c r="Z52">
        <v>5</v>
      </c>
      <c r="AI52">
        <v>0</v>
      </c>
      <c r="AJ52">
        <v>1</v>
      </c>
      <c r="AK52">
        <v>3</v>
      </c>
      <c r="AL52">
        <v>1</v>
      </c>
      <c r="AM52">
        <v>40</v>
      </c>
      <c r="AS52">
        <v>0</v>
      </c>
      <c r="BE52">
        <v>0</v>
      </c>
      <c r="BK52">
        <v>5</v>
      </c>
      <c r="BL52">
        <v>0</v>
      </c>
      <c r="BR52">
        <v>0</v>
      </c>
      <c r="BY52">
        <v>0</v>
      </c>
      <c r="BZ52">
        <v>0</v>
      </c>
      <c r="CA52">
        <v>5</v>
      </c>
      <c r="CB52">
        <v>0</v>
      </c>
      <c r="CC52">
        <v>5</v>
      </c>
    </row>
    <row r="53" spans="1:82" hidden="1" x14ac:dyDescent="0.3">
      <c r="A53" t="s">
        <v>284</v>
      </c>
      <c r="B53" t="s">
        <v>285</v>
      </c>
      <c r="C53" s="1" t="str">
        <f t="shared" si="10"/>
        <v>21:1119</v>
      </c>
      <c r="D53" s="1" t="str">
        <f t="shared" si="11"/>
        <v>22:0012</v>
      </c>
      <c r="E53" t="s">
        <v>286</v>
      </c>
      <c r="F53" t="s">
        <v>287</v>
      </c>
      <c r="H53">
        <v>57.103394299999998</v>
      </c>
      <c r="I53">
        <v>-66.533841100000004</v>
      </c>
      <c r="J53" s="1" t="str">
        <f t="shared" si="12"/>
        <v>Till</v>
      </c>
      <c r="K53" s="1" t="str">
        <f t="shared" si="9"/>
        <v>HMC separation (ODM; details not reported)</v>
      </c>
      <c r="M53">
        <v>0</v>
      </c>
      <c r="V53">
        <v>0</v>
      </c>
      <c r="X53">
        <v>0</v>
      </c>
      <c r="Z53">
        <v>0</v>
      </c>
      <c r="AI53">
        <v>0</v>
      </c>
      <c r="AJ53">
        <v>0</v>
      </c>
      <c r="AK53">
        <v>0</v>
      </c>
      <c r="AL53">
        <v>0</v>
      </c>
      <c r="AM53">
        <v>0</v>
      </c>
      <c r="AS53">
        <v>0</v>
      </c>
      <c r="AV53">
        <v>0</v>
      </c>
      <c r="BE53">
        <v>0</v>
      </c>
      <c r="BF53">
        <v>0</v>
      </c>
      <c r="BI53">
        <v>0</v>
      </c>
      <c r="BJ53">
        <v>0</v>
      </c>
      <c r="BL53">
        <v>0</v>
      </c>
      <c r="BR53">
        <v>0</v>
      </c>
      <c r="BS53">
        <v>0</v>
      </c>
      <c r="BT53">
        <v>0</v>
      </c>
      <c r="BU53">
        <v>0</v>
      </c>
      <c r="BV53">
        <v>0</v>
      </c>
      <c r="BY53">
        <v>0</v>
      </c>
      <c r="BZ53">
        <v>80</v>
      </c>
      <c r="CA53">
        <v>5</v>
      </c>
      <c r="CB53">
        <v>0</v>
      </c>
      <c r="CC53">
        <v>40</v>
      </c>
    </row>
    <row r="54" spans="1:82" hidden="1" x14ac:dyDescent="0.3">
      <c r="A54" t="s">
        <v>288</v>
      </c>
      <c r="B54" t="s">
        <v>289</v>
      </c>
      <c r="C54" s="1" t="str">
        <f t="shared" si="10"/>
        <v>21:1119</v>
      </c>
      <c r="D54" s="1" t="str">
        <f t="shared" si="11"/>
        <v>22:0012</v>
      </c>
      <c r="E54" t="s">
        <v>290</v>
      </c>
      <c r="F54" t="s">
        <v>291</v>
      </c>
      <c r="H54">
        <v>57.008336999999997</v>
      </c>
      <c r="I54">
        <v>-65.659660500000001</v>
      </c>
      <c r="J54" s="1" t="str">
        <f t="shared" si="12"/>
        <v>Till</v>
      </c>
      <c r="K54" s="1" t="str">
        <f t="shared" si="9"/>
        <v>HMC separation (ODM; details not reported)</v>
      </c>
      <c r="M54">
        <v>0</v>
      </c>
      <c r="V54">
        <v>0</v>
      </c>
      <c r="X54">
        <v>0</v>
      </c>
      <c r="Z54">
        <v>0</v>
      </c>
      <c r="AI54">
        <v>0</v>
      </c>
      <c r="AJ54">
        <v>0</v>
      </c>
      <c r="AK54">
        <v>0</v>
      </c>
      <c r="AL54">
        <v>0</v>
      </c>
      <c r="AM54">
        <v>0</v>
      </c>
      <c r="AS54">
        <v>0</v>
      </c>
      <c r="AV54">
        <v>0</v>
      </c>
      <c r="BE54">
        <v>0</v>
      </c>
      <c r="BI54">
        <v>0</v>
      </c>
      <c r="BK54">
        <v>2</v>
      </c>
      <c r="BL54">
        <v>0</v>
      </c>
      <c r="BR54">
        <v>0</v>
      </c>
      <c r="BS54">
        <v>0</v>
      </c>
      <c r="BT54">
        <v>0</v>
      </c>
      <c r="BU54">
        <v>0</v>
      </c>
      <c r="BV54">
        <v>0</v>
      </c>
      <c r="BY54">
        <v>0</v>
      </c>
      <c r="BZ54">
        <v>0</v>
      </c>
      <c r="CA54">
        <v>2</v>
      </c>
      <c r="CB54">
        <v>0</v>
      </c>
      <c r="CC54">
        <v>10</v>
      </c>
    </row>
    <row r="55" spans="1:82" hidden="1" x14ac:dyDescent="0.3">
      <c r="A55" t="s">
        <v>292</v>
      </c>
      <c r="B55" t="s">
        <v>293</v>
      </c>
      <c r="C55" s="1" t="str">
        <f t="shared" si="10"/>
        <v>21:1119</v>
      </c>
      <c r="D55" s="1" t="str">
        <f t="shared" si="11"/>
        <v>22:0012</v>
      </c>
      <c r="E55" t="s">
        <v>294</v>
      </c>
      <c r="F55" t="s">
        <v>295</v>
      </c>
      <c r="H55">
        <v>56.6972776</v>
      </c>
      <c r="I55">
        <v>-64.3043172</v>
      </c>
      <c r="J55" s="1" t="str">
        <f t="shared" si="12"/>
        <v>Till</v>
      </c>
      <c r="K55" s="1" t="str">
        <f t="shared" si="9"/>
        <v>HMC separation (ODM; details not reported)</v>
      </c>
      <c r="M55">
        <v>0</v>
      </c>
      <c r="V55">
        <v>0</v>
      </c>
      <c r="X55">
        <v>0</v>
      </c>
      <c r="Z55">
        <v>0</v>
      </c>
      <c r="AI55">
        <v>0</v>
      </c>
      <c r="AJ55">
        <v>0</v>
      </c>
      <c r="AK55">
        <v>0</v>
      </c>
      <c r="AL55">
        <v>0</v>
      </c>
      <c r="AM55">
        <v>0</v>
      </c>
      <c r="AS55">
        <v>0</v>
      </c>
      <c r="AV55">
        <v>0</v>
      </c>
      <c r="BE55">
        <v>0</v>
      </c>
      <c r="BI55">
        <v>0</v>
      </c>
      <c r="BK55">
        <v>98</v>
      </c>
      <c r="BM55">
        <v>0</v>
      </c>
      <c r="BR55">
        <v>0</v>
      </c>
      <c r="BS55">
        <v>0</v>
      </c>
      <c r="BT55">
        <v>0</v>
      </c>
      <c r="BU55">
        <v>0</v>
      </c>
      <c r="BV55">
        <v>0</v>
      </c>
      <c r="BY55">
        <v>0</v>
      </c>
      <c r="BZ55">
        <v>0</v>
      </c>
      <c r="CA55">
        <v>0</v>
      </c>
      <c r="CB55">
        <v>0</v>
      </c>
      <c r="CD55">
        <v>0</v>
      </c>
    </row>
    <row r="56" spans="1:82" hidden="1" x14ac:dyDescent="0.3">
      <c r="A56" t="s">
        <v>296</v>
      </c>
      <c r="B56" t="s">
        <v>297</v>
      </c>
      <c r="C56" s="1" t="str">
        <f t="shared" si="10"/>
        <v>21:1119</v>
      </c>
      <c r="D56" s="1" t="str">
        <f>HYPERLINK("https://geochem.nrcan.gc.ca/cdogs/content/svy/svy_e.htm", "")</f>
        <v/>
      </c>
      <c r="J56" s="1" t="str">
        <f>HYPERLINK("https://geochem.nrcan.gc.ca/cdogs/content/kwd/kwd020000_e.htm", "Null")</f>
        <v>Null</v>
      </c>
      <c r="K56" t="s">
        <v>137</v>
      </c>
      <c r="M56">
        <v>0</v>
      </c>
      <c r="V56">
        <v>0</v>
      </c>
      <c r="X56">
        <v>0</v>
      </c>
      <c r="Z56">
        <v>0</v>
      </c>
      <c r="AI56">
        <v>0</v>
      </c>
      <c r="AJ56">
        <v>0</v>
      </c>
      <c r="AK56">
        <v>0</v>
      </c>
      <c r="AL56">
        <v>0</v>
      </c>
      <c r="AM56">
        <v>4</v>
      </c>
      <c r="AS56">
        <v>0</v>
      </c>
      <c r="AV56">
        <v>0</v>
      </c>
      <c r="BE56">
        <v>0</v>
      </c>
      <c r="BI56">
        <v>0</v>
      </c>
      <c r="BK56">
        <v>2</v>
      </c>
      <c r="BR56">
        <v>0</v>
      </c>
      <c r="BS56">
        <v>0</v>
      </c>
      <c r="BT56">
        <v>0</v>
      </c>
      <c r="BU56">
        <v>0</v>
      </c>
      <c r="BY56">
        <v>0</v>
      </c>
      <c r="BZ56">
        <v>40</v>
      </c>
      <c r="CA56">
        <v>5</v>
      </c>
      <c r="CB56">
        <v>0</v>
      </c>
      <c r="CC56">
        <v>5</v>
      </c>
    </row>
    <row r="57" spans="1:82" hidden="1" x14ac:dyDescent="0.3">
      <c r="A57" t="s">
        <v>298</v>
      </c>
      <c r="B57" t="s">
        <v>299</v>
      </c>
      <c r="C57" s="1" t="str">
        <f t="shared" si="10"/>
        <v>21:1119</v>
      </c>
      <c r="D57" s="1" t="str">
        <f>HYPERLINK("https://geochem.nrcan.gc.ca/cdogs/content/svy/svy220012_e.htm", "22:0012")</f>
        <v>22:0012</v>
      </c>
      <c r="E57" t="s">
        <v>300</v>
      </c>
      <c r="F57" t="s">
        <v>301</v>
      </c>
      <c r="H57">
        <v>56.464770799999997</v>
      </c>
      <c r="I57">
        <v>-64.046336299999993</v>
      </c>
      <c r="J57" s="1" t="str">
        <f>HYPERLINK("https://geochem.nrcan.gc.ca/cdogs/content/kwd/kwd020044_e.htm", "Till")</f>
        <v>Till</v>
      </c>
      <c r="K57" s="1" t="str">
        <f>HYPERLINK("https://geochem.nrcan.gc.ca/cdogs/content/kwd/kwd080049_e.htm", "HMC separation (ODM; details not reported)")</f>
        <v>HMC separation (ODM; details not reported)</v>
      </c>
      <c r="M57">
        <v>0</v>
      </c>
      <c r="V57">
        <v>0</v>
      </c>
      <c r="X57">
        <v>0</v>
      </c>
      <c r="Z57">
        <v>1</v>
      </c>
      <c r="AI57">
        <v>0</v>
      </c>
      <c r="AJ57">
        <v>0</v>
      </c>
      <c r="AK57">
        <v>1</v>
      </c>
      <c r="AL57">
        <v>0</v>
      </c>
      <c r="AM57">
        <v>2</v>
      </c>
      <c r="AS57">
        <v>0</v>
      </c>
      <c r="AV57">
        <v>0</v>
      </c>
      <c r="BE57">
        <v>0</v>
      </c>
      <c r="BK57">
        <v>2</v>
      </c>
      <c r="BR57">
        <v>0</v>
      </c>
      <c r="BS57">
        <v>0</v>
      </c>
      <c r="BU57">
        <v>0</v>
      </c>
      <c r="BY57">
        <v>0</v>
      </c>
      <c r="BZ57">
        <v>0</v>
      </c>
      <c r="CA57">
        <v>70</v>
      </c>
      <c r="CB57">
        <v>0</v>
      </c>
      <c r="CC57">
        <v>1</v>
      </c>
      <c r="CD57">
        <v>0</v>
      </c>
    </row>
    <row r="58" spans="1:82" hidden="1" x14ac:dyDescent="0.3">
      <c r="A58" t="s">
        <v>302</v>
      </c>
      <c r="B58" t="s">
        <v>303</v>
      </c>
      <c r="C58" s="1" t="str">
        <f t="shared" si="10"/>
        <v>21:1119</v>
      </c>
      <c r="D58" s="1" t="str">
        <f>HYPERLINK("https://geochem.nrcan.gc.ca/cdogs/content/svy/svy220012_e.htm", "22:0012")</f>
        <v>22:0012</v>
      </c>
      <c r="E58" t="s">
        <v>304</v>
      </c>
      <c r="F58" t="s">
        <v>305</v>
      </c>
      <c r="H58">
        <v>56.406868199999998</v>
      </c>
      <c r="I58">
        <v>-64.511257000000001</v>
      </c>
      <c r="J58" s="1" t="str">
        <f>HYPERLINK("https://geochem.nrcan.gc.ca/cdogs/content/kwd/kwd020044_e.htm", "Till")</f>
        <v>Till</v>
      </c>
      <c r="K58" s="1" t="str">
        <f>HYPERLINK("https://geochem.nrcan.gc.ca/cdogs/content/kwd/kwd080049_e.htm", "HMC separation (ODM; details not reported)")</f>
        <v>HMC separation (ODM; details not reported)</v>
      </c>
      <c r="M58">
        <v>0</v>
      </c>
      <c r="V58">
        <v>0</v>
      </c>
      <c r="X58">
        <v>0</v>
      </c>
      <c r="Z58">
        <v>0</v>
      </c>
      <c r="AI58">
        <v>0</v>
      </c>
      <c r="AJ58">
        <v>0</v>
      </c>
      <c r="AK58">
        <v>0</v>
      </c>
      <c r="AL58">
        <v>0</v>
      </c>
      <c r="AM58">
        <v>0</v>
      </c>
      <c r="AS58">
        <v>0</v>
      </c>
      <c r="AV58">
        <v>0</v>
      </c>
      <c r="BE58">
        <v>0</v>
      </c>
      <c r="BF58">
        <v>0</v>
      </c>
      <c r="BI58">
        <v>0</v>
      </c>
      <c r="BL58">
        <v>0</v>
      </c>
      <c r="BM58">
        <v>40</v>
      </c>
      <c r="BR58">
        <v>0</v>
      </c>
      <c r="BS58">
        <v>0</v>
      </c>
      <c r="BT58">
        <v>0</v>
      </c>
      <c r="BU58">
        <v>0</v>
      </c>
      <c r="BV58">
        <v>0</v>
      </c>
      <c r="BY58">
        <v>0</v>
      </c>
      <c r="BZ58">
        <v>0</v>
      </c>
      <c r="CA58">
        <v>0</v>
      </c>
      <c r="CB58">
        <v>0</v>
      </c>
      <c r="CC58">
        <v>5</v>
      </c>
      <c r="CD58">
        <v>0</v>
      </c>
    </row>
    <row r="59" spans="1:82" hidden="1" x14ac:dyDescent="0.3">
      <c r="A59" t="s">
        <v>306</v>
      </c>
      <c r="B59" t="s">
        <v>307</v>
      </c>
      <c r="C59" s="1" t="str">
        <f t="shared" si="10"/>
        <v>21:1119</v>
      </c>
      <c r="D59" s="1" t="str">
        <f>HYPERLINK("https://geochem.nrcan.gc.ca/cdogs/content/svy/svy_e.htm", "")</f>
        <v/>
      </c>
      <c r="G59" s="1" t="str">
        <f>HYPERLINK("https://geochem.nrcan.gc.ca/cdogs/content/cr_/cr_00241_e.htm", "241")</f>
        <v>241</v>
      </c>
      <c r="J59" t="s">
        <v>136</v>
      </c>
      <c r="K59" t="s">
        <v>137</v>
      </c>
      <c r="M59">
        <v>0</v>
      </c>
      <c r="V59">
        <v>0</v>
      </c>
      <c r="X59">
        <v>0</v>
      </c>
      <c r="Z59">
        <v>0</v>
      </c>
      <c r="AI59">
        <v>0</v>
      </c>
      <c r="AJ59">
        <v>0</v>
      </c>
      <c r="AK59">
        <v>0</v>
      </c>
      <c r="AL59">
        <v>0</v>
      </c>
      <c r="AM59">
        <v>0</v>
      </c>
      <c r="AS59">
        <v>0</v>
      </c>
      <c r="AV59">
        <v>0</v>
      </c>
      <c r="BE59">
        <v>0</v>
      </c>
      <c r="BI59">
        <v>0</v>
      </c>
      <c r="BJ59">
        <v>0</v>
      </c>
      <c r="BK59">
        <v>0</v>
      </c>
      <c r="BL59">
        <v>0</v>
      </c>
      <c r="BM59">
        <v>0</v>
      </c>
      <c r="BR59">
        <v>0</v>
      </c>
      <c r="BS59">
        <v>0</v>
      </c>
      <c r="BT59">
        <v>0</v>
      </c>
      <c r="BU59">
        <v>0</v>
      </c>
      <c r="BV59">
        <v>0</v>
      </c>
      <c r="BY59">
        <v>0</v>
      </c>
      <c r="BZ59">
        <v>0</v>
      </c>
      <c r="CA59">
        <v>0</v>
      </c>
      <c r="CB59">
        <v>0</v>
      </c>
      <c r="CC59">
        <v>0</v>
      </c>
      <c r="CD59">
        <v>0</v>
      </c>
    </row>
    <row r="60" spans="1:82" hidden="1" x14ac:dyDescent="0.3">
      <c r="A60" t="s">
        <v>308</v>
      </c>
      <c r="B60" t="s">
        <v>309</v>
      </c>
      <c r="C60" s="1" t="str">
        <f t="shared" ref="C60:C91" si="13">HYPERLINK("https://geochem.nrcan.gc.ca/cdogs/content/bdl/bdl211144_e.htm", "21:1144")</f>
        <v>21:1144</v>
      </c>
      <c r="D60" s="1" t="str">
        <f>HYPERLINK("https://geochem.nrcan.gc.ca/cdogs/content/svy/svy_e.htm", "")</f>
        <v/>
      </c>
      <c r="J60" s="1" t="str">
        <f>HYPERLINK("https://geochem.nrcan.gc.ca/cdogs/content/kwd/kwd020000_e.htm", "Null")</f>
        <v>Null</v>
      </c>
      <c r="K60" t="s">
        <v>137</v>
      </c>
      <c r="M60">
        <v>0</v>
      </c>
      <c r="V60">
        <v>3</v>
      </c>
      <c r="X60">
        <v>6</v>
      </c>
      <c r="Z60">
        <v>0</v>
      </c>
      <c r="AK60">
        <v>9</v>
      </c>
      <c r="AM60">
        <v>2</v>
      </c>
      <c r="AS60">
        <v>0</v>
      </c>
      <c r="AV60">
        <v>0</v>
      </c>
      <c r="BI60">
        <v>0</v>
      </c>
      <c r="BL60">
        <v>0</v>
      </c>
      <c r="BY60">
        <v>0</v>
      </c>
      <c r="BZ60">
        <v>0</v>
      </c>
      <c r="CA60">
        <v>3</v>
      </c>
      <c r="CB60">
        <v>0</v>
      </c>
    </row>
    <row r="61" spans="1:82" hidden="1" x14ac:dyDescent="0.3">
      <c r="A61" t="s">
        <v>310</v>
      </c>
      <c r="B61" t="s">
        <v>311</v>
      </c>
      <c r="C61" s="1" t="str">
        <f t="shared" si="13"/>
        <v>21:1144</v>
      </c>
      <c r="D61" s="1" t="str">
        <f>HYPERLINK("https://geochem.nrcan.gc.ca/cdogs/content/svy/svy_e.htm", "")</f>
        <v/>
      </c>
      <c r="J61" s="1" t="str">
        <f>HYPERLINK("https://geochem.nrcan.gc.ca/cdogs/content/kwd/kwd020000_e.htm", "Null")</f>
        <v>Null</v>
      </c>
      <c r="K61" t="s">
        <v>137</v>
      </c>
      <c r="M61">
        <v>0</v>
      </c>
      <c r="V61">
        <v>0</v>
      </c>
      <c r="X61">
        <v>7</v>
      </c>
      <c r="Z61">
        <v>4</v>
      </c>
      <c r="AK61">
        <v>2</v>
      </c>
      <c r="AM61">
        <v>1</v>
      </c>
      <c r="AS61">
        <v>0</v>
      </c>
      <c r="AV61">
        <v>0</v>
      </c>
      <c r="BE61">
        <v>0</v>
      </c>
      <c r="BK61">
        <v>50</v>
      </c>
      <c r="BL61">
        <v>0</v>
      </c>
      <c r="BY61">
        <v>0</v>
      </c>
      <c r="BZ61">
        <v>0</v>
      </c>
      <c r="CA61">
        <v>1</v>
      </c>
      <c r="CB61">
        <v>0</v>
      </c>
      <c r="CC61">
        <v>4</v>
      </c>
    </row>
    <row r="62" spans="1:82" hidden="1" x14ac:dyDescent="0.3">
      <c r="A62" t="s">
        <v>312</v>
      </c>
      <c r="B62" t="s">
        <v>313</v>
      </c>
      <c r="C62" s="1" t="str">
        <f t="shared" si="13"/>
        <v>21:1144</v>
      </c>
      <c r="D62" s="1" t="str">
        <f>HYPERLINK("https://geochem.nrcan.gc.ca/cdogs/content/svy/svy_e.htm", "")</f>
        <v/>
      </c>
      <c r="G62" s="1" t="str">
        <f>HYPERLINK("https://geochem.nrcan.gc.ca/cdogs/content/cr_/cr_00156_e.htm", "156")</f>
        <v>156</v>
      </c>
      <c r="J62" t="s">
        <v>136</v>
      </c>
      <c r="K62" t="s">
        <v>137</v>
      </c>
      <c r="M62">
        <v>0</v>
      </c>
      <c r="V62">
        <v>3</v>
      </c>
      <c r="X62">
        <v>0</v>
      </c>
      <c r="Z62">
        <v>0</v>
      </c>
      <c r="AS62">
        <v>0</v>
      </c>
      <c r="AV62">
        <v>0</v>
      </c>
      <c r="BI62">
        <v>0</v>
      </c>
      <c r="BJ62">
        <v>0</v>
      </c>
      <c r="BK62">
        <v>0</v>
      </c>
      <c r="BL62">
        <v>0</v>
      </c>
      <c r="BM62">
        <v>0</v>
      </c>
      <c r="BY62">
        <v>0</v>
      </c>
      <c r="BZ62">
        <v>0</v>
      </c>
      <c r="CA62">
        <v>0</v>
      </c>
      <c r="CB62">
        <v>0</v>
      </c>
      <c r="CC62">
        <v>0</v>
      </c>
      <c r="CD62">
        <v>0</v>
      </c>
    </row>
    <row r="63" spans="1:82" hidden="1" x14ac:dyDescent="0.3">
      <c r="A63" t="s">
        <v>314</v>
      </c>
      <c r="B63" t="s">
        <v>315</v>
      </c>
      <c r="C63" s="1" t="str">
        <f t="shared" si="13"/>
        <v>21:1144</v>
      </c>
      <c r="D63" s="1" t="str">
        <f t="shared" ref="D63:D94" si="14">HYPERLINK("https://geochem.nrcan.gc.ca/cdogs/content/svy/svy210421_e.htm", "21:0421")</f>
        <v>21:0421</v>
      </c>
      <c r="E63" t="s">
        <v>316</v>
      </c>
      <c r="F63" t="s">
        <v>317</v>
      </c>
      <c r="H63">
        <v>55.673939300000001</v>
      </c>
      <c r="I63">
        <v>-65.914235399999995</v>
      </c>
      <c r="J63" s="1" t="str">
        <f t="shared" ref="J63:J94" si="15">HYPERLINK("https://geochem.nrcan.gc.ca/cdogs/content/kwd/kwd020044_e.htm", "Till")</f>
        <v>Till</v>
      </c>
      <c r="K63" s="1" t="str">
        <f t="shared" ref="K63:K94" si="16">HYPERLINK("https://geochem.nrcan.gc.ca/cdogs/content/kwd/kwd080049_e.htm", "HMC separation (ODM; details not reported)")</f>
        <v>HMC separation (ODM; details not reported)</v>
      </c>
      <c r="M63">
        <v>0</v>
      </c>
      <c r="V63">
        <v>0</v>
      </c>
      <c r="X63">
        <v>40</v>
      </c>
      <c r="Z63">
        <v>14</v>
      </c>
      <c r="AI63">
        <v>8</v>
      </c>
      <c r="AK63">
        <v>250</v>
      </c>
      <c r="AM63">
        <v>3</v>
      </c>
      <c r="AS63">
        <v>0</v>
      </c>
      <c r="AV63">
        <v>0</v>
      </c>
      <c r="BE63">
        <v>0</v>
      </c>
      <c r="BJ63">
        <v>20</v>
      </c>
      <c r="BL63">
        <v>0</v>
      </c>
      <c r="BT63">
        <v>1</v>
      </c>
      <c r="BY63">
        <v>0</v>
      </c>
      <c r="BZ63">
        <v>0</v>
      </c>
      <c r="CA63">
        <v>15</v>
      </c>
      <c r="CB63">
        <v>0</v>
      </c>
    </row>
    <row r="64" spans="1:82" hidden="1" x14ac:dyDescent="0.3">
      <c r="A64" t="s">
        <v>318</v>
      </c>
      <c r="B64" t="s">
        <v>319</v>
      </c>
      <c r="C64" s="1" t="str">
        <f t="shared" si="13"/>
        <v>21:1144</v>
      </c>
      <c r="D64" s="1" t="str">
        <f t="shared" si="14"/>
        <v>21:0421</v>
      </c>
      <c r="E64" t="s">
        <v>320</v>
      </c>
      <c r="F64" t="s">
        <v>321</v>
      </c>
      <c r="H64">
        <v>55.529986700000002</v>
      </c>
      <c r="I64">
        <v>-65.913480500000006</v>
      </c>
      <c r="J64" s="1" t="str">
        <f t="shared" si="15"/>
        <v>Till</v>
      </c>
      <c r="K64" s="1" t="str">
        <f t="shared" si="16"/>
        <v>HMC separation (ODM; details not reported)</v>
      </c>
      <c r="M64">
        <v>0</v>
      </c>
      <c r="V64">
        <v>0</v>
      </c>
      <c r="X64">
        <v>40</v>
      </c>
      <c r="Z64">
        <v>40</v>
      </c>
      <c r="AK64">
        <v>100</v>
      </c>
      <c r="AM64">
        <v>6</v>
      </c>
      <c r="AS64">
        <v>0</v>
      </c>
      <c r="AV64">
        <v>0</v>
      </c>
      <c r="BE64">
        <v>0</v>
      </c>
      <c r="BL64">
        <v>0</v>
      </c>
      <c r="BY64">
        <v>0</v>
      </c>
      <c r="BZ64">
        <v>0</v>
      </c>
      <c r="CA64">
        <v>15</v>
      </c>
      <c r="CB64">
        <v>0</v>
      </c>
      <c r="CC64">
        <v>2</v>
      </c>
    </row>
    <row r="65" spans="1:82" hidden="1" x14ac:dyDescent="0.3">
      <c r="A65" t="s">
        <v>322</v>
      </c>
      <c r="B65" t="s">
        <v>323</v>
      </c>
      <c r="C65" s="1" t="str">
        <f t="shared" si="13"/>
        <v>21:1144</v>
      </c>
      <c r="D65" s="1" t="str">
        <f t="shared" si="14"/>
        <v>21:0421</v>
      </c>
      <c r="E65" t="s">
        <v>324</v>
      </c>
      <c r="F65" t="s">
        <v>325</v>
      </c>
      <c r="H65">
        <v>55.741323700000002</v>
      </c>
      <c r="I65">
        <v>-65.775414799999993</v>
      </c>
      <c r="J65" s="1" t="str">
        <f t="shared" si="15"/>
        <v>Till</v>
      </c>
      <c r="K65" s="1" t="str">
        <f t="shared" si="16"/>
        <v>HMC separation (ODM; details not reported)</v>
      </c>
      <c r="M65">
        <v>0</v>
      </c>
      <c r="V65">
        <v>30</v>
      </c>
      <c r="X65">
        <v>40</v>
      </c>
      <c r="Z65">
        <v>3</v>
      </c>
      <c r="AK65">
        <v>100</v>
      </c>
      <c r="AM65">
        <v>2</v>
      </c>
      <c r="AS65">
        <v>0</v>
      </c>
      <c r="AV65">
        <v>0</v>
      </c>
      <c r="BE65">
        <v>0.1</v>
      </c>
      <c r="BJ65">
        <v>0</v>
      </c>
      <c r="BL65">
        <v>0</v>
      </c>
      <c r="BM65">
        <v>0</v>
      </c>
      <c r="BZ65">
        <v>0</v>
      </c>
      <c r="CA65">
        <v>20</v>
      </c>
      <c r="CB65">
        <v>0</v>
      </c>
      <c r="CC65">
        <v>1</v>
      </c>
      <c r="CD65">
        <v>0</v>
      </c>
    </row>
    <row r="66" spans="1:82" hidden="1" x14ac:dyDescent="0.3">
      <c r="A66" t="s">
        <v>326</v>
      </c>
      <c r="B66" t="s">
        <v>327</v>
      </c>
      <c r="C66" s="1" t="str">
        <f t="shared" si="13"/>
        <v>21:1144</v>
      </c>
      <c r="D66" s="1" t="str">
        <f t="shared" si="14"/>
        <v>21:0421</v>
      </c>
      <c r="E66" t="s">
        <v>328</v>
      </c>
      <c r="F66" t="s">
        <v>329</v>
      </c>
      <c r="H66">
        <v>55.806633599999998</v>
      </c>
      <c r="I66">
        <v>-65.940318199999993</v>
      </c>
      <c r="J66" s="1" t="str">
        <f t="shared" si="15"/>
        <v>Till</v>
      </c>
      <c r="K66" s="1" t="str">
        <f t="shared" si="16"/>
        <v>HMC separation (ODM; details not reported)</v>
      </c>
      <c r="M66">
        <v>0</v>
      </c>
      <c r="V66">
        <v>2</v>
      </c>
      <c r="X66">
        <v>150</v>
      </c>
      <c r="Z66">
        <v>8</v>
      </c>
      <c r="AK66">
        <v>100</v>
      </c>
      <c r="AM66">
        <v>6</v>
      </c>
      <c r="AS66">
        <v>0</v>
      </c>
      <c r="AV66">
        <v>0</v>
      </c>
      <c r="BJ66">
        <v>1</v>
      </c>
      <c r="BK66">
        <v>2</v>
      </c>
      <c r="BL66">
        <v>0</v>
      </c>
      <c r="BY66">
        <v>0</v>
      </c>
      <c r="BZ66">
        <v>0</v>
      </c>
      <c r="CA66">
        <v>30</v>
      </c>
      <c r="CB66">
        <v>0</v>
      </c>
      <c r="CC66">
        <v>0.5</v>
      </c>
      <c r="CD66">
        <v>0</v>
      </c>
    </row>
    <row r="67" spans="1:82" hidden="1" x14ac:dyDescent="0.3">
      <c r="A67" t="s">
        <v>330</v>
      </c>
      <c r="B67" t="s">
        <v>331</v>
      </c>
      <c r="C67" s="1" t="str">
        <f t="shared" si="13"/>
        <v>21:1144</v>
      </c>
      <c r="D67" s="1" t="str">
        <f t="shared" si="14"/>
        <v>21:0421</v>
      </c>
      <c r="E67" t="s">
        <v>332</v>
      </c>
      <c r="F67" t="s">
        <v>333</v>
      </c>
      <c r="H67">
        <v>55.836734800000002</v>
      </c>
      <c r="I67">
        <v>-65.889716199999995</v>
      </c>
      <c r="J67" s="1" t="str">
        <f t="shared" si="15"/>
        <v>Till</v>
      </c>
      <c r="K67" s="1" t="str">
        <f t="shared" si="16"/>
        <v>HMC separation (ODM; details not reported)</v>
      </c>
      <c r="M67">
        <v>0</v>
      </c>
      <c r="V67">
        <v>0</v>
      </c>
      <c r="X67">
        <v>40</v>
      </c>
      <c r="Z67">
        <v>12</v>
      </c>
      <c r="AM67">
        <v>7</v>
      </c>
      <c r="AS67">
        <v>0</v>
      </c>
      <c r="AV67">
        <v>0</v>
      </c>
      <c r="BE67">
        <v>0</v>
      </c>
      <c r="BJ67">
        <v>0</v>
      </c>
      <c r="BL67">
        <v>0</v>
      </c>
      <c r="BM67">
        <v>0</v>
      </c>
      <c r="BZ67">
        <v>0</v>
      </c>
      <c r="CA67">
        <v>20</v>
      </c>
      <c r="CB67">
        <v>0</v>
      </c>
      <c r="CC67">
        <v>3</v>
      </c>
      <c r="CD67">
        <v>0</v>
      </c>
    </row>
    <row r="68" spans="1:82" hidden="1" x14ac:dyDescent="0.3">
      <c r="A68" t="s">
        <v>334</v>
      </c>
      <c r="B68" t="s">
        <v>335</v>
      </c>
      <c r="C68" s="1" t="str">
        <f t="shared" si="13"/>
        <v>21:1144</v>
      </c>
      <c r="D68" s="1" t="str">
        <f t="shared" si="14"/>
        <v>21:0421</v>
      </c>
      <c r="E68" t="s">
        <v>336</v>
      </c>
      <c r="F68" t="s">
        <v>337</v>
      </c>
      <c r="H68">
        <v>55.922463200000003</v>
      </c>
      <c r="I68">
        <v>-65.9728949</v>
      </c>
      <c r="J68" s="1" t="str">
        <f t="shared" si="15"/>
        <v>Till</v>
      </c>
      <c r="K68" s="1" t="str">
        <f t="shared" si="16"/>
        <v>HMC separation (ODM; details not reported)</v>
      </c>
      <c r="M68">
        <v>0</v>
      </c>
      <c r="V68">
        <v>0</v>
      </c>
      <c r="X68">
        <v>40</v>
      </c>
      <c r="Z68">
        <v>6</v>
      </c>
      <c r="AK68">
        <v>5</v>
      </c>
      <c r="AM68">
        <v>6</v>
      </c>
      <c r="AS68">
        <v>0</v>
      </c>
      <c r="AV68">
        <v>0</v>
      </c>
      <c r="BE68">
        <v>0</v>
      </c>
      <c r="BK68">
        <v>3</v>
      </c>
      <c r="BL68">
        <v>0</v>
      </c>
      <c r="BY68">
        <v>0</v>
      </c>
      <c r="BZ68">
        <v>0</v>
      </c>
      <c r="CA68">
        <v>25</v>
      </c>
      <c r="CB68">
        <v>0</v>
      </c>
      <c r="CC68">
        <v>5</v>
      </c>
    </row>
    <row r="69" spans="1:82" hidden="1" x14ac:dyDescent="0.3">
      <c r="A69" t="s">
        <v>338</v>
      </c>
      <c r="B69" t="s">
        <v>339</v>
      </c>
      <c r="C69" s="1" t="str">
        <f t="shared" si="13"/>
        <v>21:1144</v>
      </c>
      <c r="D69" s="1" t="str">
        <f t="shared" si="14"/>
        <v>21:0421</v>
      </c>
      <c r="E69" t="s">
        <v>340</v>
      </c>
      <c r="F69" t="s">
        <v>341</v>
      </c>
      <c r="H69">
        <v>55.968765699999999</v>
      </c>
      <c r="I69">
        <v>-65.587061500000004</v>
      </c>
      <c r="J69" s="1" t="str">
        <f t="shared" si="15"/>
        <v>Till</v>
      </c>
      <c r="K69" s="1" t="str">
        <f t="shared" si="16"/>
        <v>HMC separation (ODM; details not reported)</v>
      </c>
      <c r="M69">
        <v>0</v>
      </c>
      <c r="V69">
        <v>20</v>
      </c>
      <c r="X69">
        <v>15</v>
      </c>
      <c r="Z69">
        <v>30</v>
      </c>
      <c r="AK69">
        <v>1</v>
      </c>
      <c r="AM69">
        <v>6</v>
      </c>
      <c r="AS69">
        <v>0</v>
      </c>
      <c r="AV69">
        <v>0</v>
      </c>
      <c r="BJ69">
        <v>0</v>
      </c>
      <c r="BL69">
        <v>0</v>
      </c>
      <c r="BM69">
        <v>0</v>
      </c>
      <c r="BY69">
        <v>0</v>
      </c>
      <c r="BZ69">
        <v>0</v>
      </c>
      <c r="CA69">
        <v>20</v>
      </c>
      <c r="CB69">
        <v>0</v>
      </c>
      <c r="CC69">
        <v>4</v>
      </c>
    </row>
    <row r="70" spans="1:82" hidden="1" x14ac:dyDescent="0.3">
      <c r="A70" t="s">
        <v>342</v>
      </c>
      <c r="B70" t="s">
        <v>343</v>
      </c>
      <c r="C70" s="1" t="str">
        <f t="shared" si="13"/>
        <v>21:1144</v>
      </c>
      <c r="D70" s="1" t="str">
        <f t="shared" si="14"/>
        <v>21:0421</v>
      </c>
      <c r="E70" t="s">
        <v>344</v>
      </c>
      <c r="F70" t="s">
        <v>345</v>
      </c>
      <c r="H70">
        <v>55.9067109</v>
      </c>
      <c r="I70">
        <v>-65.333824800000002</v>
      </c>
      <c r="J70" s="1" t="str">
        <f t="shared" si="15"/>
        <v>Till</v>
      </c>
      <c r="K70" s="1" t="str">
        <f t="shared" si="16"/>
        <v>HMC separation (ODM; details not reported)</v>
      </c>
      <c r="M70">
        <v>0</v>
      </c>
      <c r="V70">
        <v>1</v>
      </c>
      <c r="X70">
        <v>18</v>
      </c>
      <c r="Z70">
        <v>2</v>
      </c>
      <c r="AK70">
        <v>2</v>
      </c>
      <c r="AM70">
        <v>16</v>
      </c>
      <c r="AS70">
        <v>0</v>
      </c>
      <c r="AV70">
        <v>0</v>
      </c>
      <c r="BJ70">
        <v>0</v>
      </c>
      <c r="BL70">
        <v>0</v>
      </c>
      <c r="BM70">
        <v>0</v>
      </c>
      <c r="BY70">
        <v>0</v>
      </c>
      <c r="BZ70">
        <v>0</v>
      </c>
      <c r="CA70">
        <v>15</v>
      </c>
      <c r="CB70">
        <v>0</v>
      </c>
      <c r="CC70">
        <v>10</v>
      </c>
    </row>
    <row r="71" spans="1:82" hidden="1" x14ac:dyDescent="0.3">
      <c r="A71" t="s">
        <v>346</v>
      </c>
      <c r="B71" t="s">
        <v>347</v>
      </c>
      <c r="C71" s="1" t="str">
        <f t="shared" si="13"/>
        <v>21:1144</v>
      </c>
      <c r="D71" s="1" t="str">
        <f t="shared" si="14"/>
        <v>21:0421</v>
      </c>
      <c r="E71" t="s">
        <v>348</v>
      </c>
      <c r="F71" t="s">
        <v>349</v>
      </c>
      <c r="H71">
        <v>55.795433699999997</v>
      </c>
      <c r="I71">
        <v>-65.689525500000002</v>
      </c>
      <c r="J71" s="1" t="str">
        <f t="shared" si="15"/>
        <v>Till</v>
      </c>
      <c r="K71" s="1" t="str">
        <f t="shared" si="16"/>
        <v>HMC separation (ODM; details not reported)</v>
      </c>
      <c r="M71">
        <v>0</v>
      </c>
      <c r="V71">
        <v>0</v>
      </c>
      <c r="X71">
        <v>40</v>
      </c>
      <c r="Z71">
        <v>18</v>
      </c>
      <c r="AK71">
        <v>30</v>
      </c>
      <c r="AM71">
        <v>8</v>
      </c>
      <c r="AS71">
        <v>0</v>
      </c>
      <c r="AV71">
        <v>0</v>
      </c>
      <c r="BE71">
        <v>0</v>
      </c>
      <c r="BJ71">
        <v>0.5</v>
      </c>
      <c r="BK71">
        <v>2</v>
      </c>
      <c r="BL71">
        <v>0</v>
      </c>
      <c r="BY71">
        <v>0</v>
      </c>
      <c r="BZ71">
        <v>0</v>
      </c>
      <c r="CA71">
        <v>20</v>
      </c>
      <c r="CB71">
        <v>0</v>
      </c>
      <c r="CC71">
        <v>3</v>
      </c>
    </row>
    <row r="72" spans="1:82" hidden="1" x14ac:dyDescent="0.3">
      <c r="A72" t="s">
        <v>350</v>
      </c>
      <c r="B72" t="s">
        <v>351</v>
      </c>
      <c r="C72" s="1" t="str">
        <f t="shared" si="13"/>
        <v>21:1144</v>
      </c>
      <c r="D72" s="1" t="str">
        <f t="shared" si="14"/>
        <v>21:0421</v>
      </c>
      <c r="E72" t="s">
        <v>352</v>
      </c>
      <c r="F72" t="s">
        <v>353</v>
      </c>
      <c r="H72">
        <v>55.6591813</v>
      </c>
      <c r="I72">
        <v>-65.641848999999993</v>
      </c>
      <c r="J72" s="1" t="str">
        <f t="shared" si="15"/>
        <v>Till</v>
      </c>
      <c r="K72" s="1" t="str">
        <f t="shared" si="16"/>
        <v>HMC separation (ODM; details not reported)</v>
      </c>
      <c r="M72">
        <v>3</v>
      </c>
      <c r="V72">
        <v>40</v>
      </c>
      <c r="X72">
        <v>60</v>
      </c>
      <c r="Z72">
        <v>20</v>
      </c>
      <c r="AK72">
        <v>300</v>
      </c>
      <c r="AM72">
        <v>2</v>
      </c>
      <c r="AS72">
        <v>0</v>
      </c>
      <c r="BJ72">
        <v>15</v>
      </c>
      <c r="BK72">
        <v>1</v>
      </c>
      <c r="BL72">
        <v>0</v>
      </c>
      <c r="BM72">
        <v>1</v>
      </c>
      <c r="BT72">
        <v>0.5</v>
      </c>
      <c r="BZ72">
        <v>0</v>
      </c>
      <c r="CA72">
        <v>25</v>
      </c>
      <c r="CB72">
        <v>0</v>
      </c>
    </row>
    <row r="73" spans="1:82" hidden="1" x14ac:dyDescent="0.3">
      <c r="A73" t="s">
        <v>354</v>
      </c>
      <c r="B73" t="s">
        <v>355</v>
      </c>
      <c r="C73" s="1" t="str">
        <f t="shared" si="13"/>
        <v>21:1144</v>
      </c>
      <c r="D73" s="1" t="str">
        <f t="shared" si="14"/>
        <v>21:0421</v>
      </c>
      <c r="E73" t="s">
        <v>356</v>
      </c>
      <c r="F73" t="s">
        <v>357</v>
      </c>
      <c r="H73">
        <v>55.5874697</v>
      </c>
      <c r="I73">
        <v>-65.704782699999996</v>
      </c>
      <c r="J73" s="1" t="str">
        <f t="shared" si="15"/>
        <v>Till</v>
      </c>
      <c r="K73" s="1" t="str">
        <f t="shared" si="16"/>
        <v>HMC separation (ODM; details not reported)</v>
      </c>
      <c r="M73">
        <v>0</v>
      </c>
      <c r="V73">
        <v>0</v>
      </c>
      <c r="X73">
        <v>20</v>
      </c>
      <c r="Z73">
        <v>8</v>
      </c>
      <c r="AK73">
        <v>1500</v>
      </c>
      <c r="AM73">
        <v>4</v>
      </c>
      <c r="AS73">
        <v>0</v>
      </c>
      <c r="AV73">
        <v>0</v>
      </c>
      <c r="BE73">
        <v>0</v>
      </c>
      <c r="BF73">
        <v>0</v>
      </c>
      <c r="BJ73">
        <v>25</v>
      </c>
      <c r="BL73">
        <v>0</v>
      </c>
      <c r="BM73">
        <v>2</v>
      </c>
      <c r="BT73">
        <v>5</v>
      </c>
      <c r="BZ73">
        <v>0</v>
      </c>
      <c r="CA73">
        <v>5</v>
      </c>
      <c r="CB73">
        <v>0</v>
      </c>
    </row>
    <row r="74" spans="1:82" hidden="1" x14ac:dyDescent="0.3">
      <c r="A74" t="s">
        <v>358</v>
      </c>
      <c r="B74" t="s">
        <v>359</v>
      </c>
      <c r="C74" s="1" t="str">
        <f t="shared" si="13"/>
        <v>21:1144</v>
      </c>
      <c r="D74" s="1" t="str">
        <f t="shared" si="14"/>
        <v>21:0421</v>
      </c>
      <c r="E74" t="s">
        <v>360</v>
      </c>
      <c r="F74" t="s">
        <v>361</v>
      </c>
      <c r="H74">
        <v>55.472530200000001</v>
      </c>
      <c r="I74">
        <v>-65.979270600000007</v>
      </c>
      <c r="J74" s="1" t="str">
        <f t="shared" si="15"/>
        <v>Till</v>
      </c>
      <c r="K74" s="1" t="str">
        <f t="shared" si="16"/>
        <v>HMC separation (ODM; details not reported)</v>
      </c>
      <c r="M74">
        <v>0</v>
      </c>
      <c r="V74">
        <v>1</v>
      </c>
      <c r="X74">
        <v>7</v>
      </c>
      <c r="Z74">
        <v>16</v>
      </c>
      <c r="AK74">
        <v>40</v>
      </c>
      <c r="AM74">
        <v>2</v>
      </c>
      <c r="AS74">
        <v>0</v>
      </c>
      <c r="AV74">
        <v>0</v>
      </c>
      <c r="BJ74">
        <v>0.5</v>
      </c>
      <c r="BL74">
        <v>0</v>
      </c>
      <c r="BY74">
        <v>0</v>
      </c>
      <c r="BZ74">
        <v>0</v>
      </c>
      <c r="CA74">
        <v>2</v>
      </c>
      <c r="CB74">
        <v>0</v>
      </c>
    </row>
    <row r="75" spans="1:82" hidden="1" x14ac:dyDescent="0.3">
      <c r="A75" t="s">
        <v>362</v>
      </c>
      <c r="B75" t="s">
        <v>363</v>
      </c>
      <c r="C75" s="1" t="str">
        <f t="shared" si="13"/>
        <v>21:1144</v>
      </c>
      <c r="D75" s="1" t="str">
        <f t="shared" si="14"/>
        <v>21:0421</v>
      </c>
      <c r="E75" t="s">
        <v>364</v>
      </c>
      <c r="F75" t="s">
        <v>365</v>
      </c>
      <c r="H75">
        <v>55.3219432</v>
      </c>
      <c r="I75">
        <v>-65.873595600000002</v>
      </c>
      <c r="J75" s="1" t="str">
        <f t="shared" si="15"/>
        <v>Till</v>
      </c>
      <c r="K75" s="1" t="str">
        <f t="shared" si="16"/>
        <v>HMC separation (ODM; details not reported)</v>
      </c>
      <c r="M75">
        <v>0</v>
      </c>
      <c r="V75">
        <v>5</v>
      </c>
      <c r="X75">
        <v>3</v>
      </c>
      <c r="Z75">
        <v>1</v>
      </c>
      <c r="AK75">
        <v>19</v>
      </c>
      <c r="AM75">
        <v>2</v>
      </c>
      <c r="AS75">
        <v>0</v>
      </c>
      <c r="AV75">
        <v>0</v>
      </c>
      <c r="BF75">
        <v>5</v>
      </c>
      <c r="BL75">
        <v>0</v>
      </c>
      <c r="BY75">
        <v>0</v>
      </c>
      <c r="BZ75">
        <v>0</v>
      </c>
      <c r="CA75">
        <v>3</v>
      </c>
      <c r="CB75">
        <v>0</v>
      </c>
    </row>
    <row r="76" spans="1:82" hidden="1" x14ac:dyDescent="0.3">
      <c r="A76" t="s">
        <v>366</v>
      </c>
      <c r="B76" t="s">
        <v>367</v>
      </c>
      <c r="C76" s="1" t="str">
        <f t="shared" si="13"/>
        <v>21:1144</v>
      </c>
      <c r="D76" s="1" t="str">
        <f t="shared" si="14"/>
        <v>21:0421</v>
      </c>
      <c r="E76" t="s">
        <v>368</v>
      </c>
      <c r="F76" t="s">
        <v>369</v>
      </c>
      <c r="H76">
        <v>55.2148988</v>
      </c>
      <c r="I76">
        <v>-65.899819699999995</v>
      </c>
      <c r="J76" s="1" t="str">
        <f t="shared" si="15"/>
        <v>Till</v>
      </c>
      <c r="K76" s="1" t="str">
        <f t="shared" si="16"/>
        <v>HMC separation (ODM; details not reported)</v>
      </c>
      <c r="M76">
        <v>0</v>
      </c>
      <c r="V76">
        <v>3</v>
      </c>
      <c r="X76">
        <v>4</v>
      </c>
      <c r="Z76">
        <v>3</v>
      </c>
      <c r="AK76">
        <v>8</v>
      </c>
      <c r="AS76">
        <v>0</v>
      </c>
      <c r="AV76">
        <v>0</v>
      </c>
      <c r="BF76">
        <v>30</v>
      </c>
      <c r="BL76">
        <v>0</v>
      </c>
      <c r="BM76">
        <v>0</v>
      </c>
      <c r="BZ76">
        <v>0</v>
      </c>
      <c r="CB76">
        <v>0</v>
      </c>
    </row>
    <row r="77" spans="1:82" hidden="1" x14ac:dyDescent="0.3">
      <c r="A77" t="s">
        <v>370</v>
      </c>
      <c r="B77" t="s">
        <v>371</v>
      </c>
      <c r="C77" s="1" t="str">
        <f t="shared" si="13"/>
        <v>21:1144</v>
      </c>
      <c r="D77" s="1" t="str">
        <f t="shared" si="14"/>
        <v>21:0421</v>
      </c>
      <c r="E77" t="s">
        <v>372</v>
      </c>
      <c r="F77" t="s">
        <v>373</v>
      </c>
      <c r="H77">
        <v>55.5953108</v>
      </c>
      <c r="I77">
        <v>-65.788492000000005</v>
      </c>
      <c r="J77" s="1" t="str">
        <f t="shared" si="15"/>
        <v>Till</v>
      </c>
      <c r="K77" s="1" t="str">
        <f t="shared" si="16"/>
        <v>HMC separation (ODM; details not reported)</v>
      </c>
      <c r="M77">
        <v>0</v>
      </c>
      <c r="V77">
        <v>0</v>
      </c>
      <c r="X77">
        <v>40</v>
      </c>
      <c r="Z77">
        <v>40</v>
      </c>
      <c r="AK77">
        <v>1500</v>
      </c>
      <c r="AM77">
        <v>2</v>
      </c>
      <c r="AS77">
        <v>0</v>
      </c>
      <c r="AV77">
        <v>0</v>
      </c>
      <c r="BE77">
        <v>0</v>
      </c>
      <c r="BJ77">
        <v>2</v>
      </c>
      <c r="BL77">
        <v>0</v>
      </c>
      <c r="BT77">
        <v>5</v>
      </c>
      <c r="BZ77">
        <v>0</v>
      </c>
      <c r="CA77">
        <v>5</v>
      </c>
      <c r="CB77">
        <v>0</v>
      </c>
    </row>
    <row r="78" spans="1:82" hidden="1" x14ac:dyDescent="0.3">
      <c r="A78" t="s">
        <v>374</v>
      </c>
      <c r="B78" t="s">
        <v>375</v>
      </c>
      <c r="C78" s="1" t="str">
        <f t="shared" si="13"/>
        <v>21:1144</v>
      </c>
      <c r="D78" s="1" t="str">
        <f t="shared" si="14"/>
        <v>21:0421</v>
      </c>
      <c r="E78" t="s">
        <v>376</v>
      </c>
      <c r="F78" t="s">
        <v>377</v>
      </c>
      <c r="H78">
        <v>55.626055000000001</v>
      </c>
      <c r="I78">
        <v>-65.928791200000006</v>
      </c>
      <c r="J78" s="1" t="str">
        <f t="shared" si="15"/>
        <v>Till</v>
      </c>
      <c r="K78" s="1" t="str">
        <f t="shared" si="16"/>
        <v>HMC separation (ODM; details not reported)</v>
      </c>
      <c r="M78">
        <v>0</v>
      </c>
      <c r="V78">
        <v>2</v>
      </c>
      <c r="X78">
        <v>0</v>
      </c>
      <c r="Z78">
        <v>0</v>
      </c>
      <c r="AK78">
        <v>1</v>
      </c>
      <c r="AS78">
        <v>0</v>
      </c>
      <c r="AV78">
        <v>0</v>
      </c>
      <c r="BF78">
        <v>2</v>
      </c>
      <c r="BI78">
        <v>0</v>
      </c>
      <c r="BK78">
        <v>0</v>
      </c>
      <c r="BL78">
        <v>0</v>
      </c>
      <c r="BY78">
        <v>0</v>
      </c>
      <c r="BZ78">
        <v>0</v>
      </c>
      <c r="CA78">
        <v>0</v>
      </c>
      <c r="CB78">
        <v>0</v>
      </c>
    </row>
    <row r="79" spans="1:82" hidden="1" x14ac:dyDescent="0.3">
      <c r="A79" t="s">
        <v>378</v>
      </c>
      <c r="B79" t="s">
        <v>379</v>
      </c>
      <c r="C79" s="1" t="str">
        <f t="shared" si="13"/>
        <v>21:1144</v>
      </c>
      <c r="D79" s="1" t="str">
        <f t="shared" si="14"/>
        <v>21:0421</v>
      </c>
      <c r="E79" t="s">
        <v>380</v>
      </c>
      <c r="F79" t="s">
        <v>381</v>
      </c>
      <c r="H79">
        <v>55.726127200000001</v>
      </c>
      <c r="I79">
        <v>-65.883654000000007</v>
      </c>
      <c r="J79" s="1" t="str">
        <f t="shared" si="15"/>
        <v>Till</v>
      </c>
      <c r="K79" s="1" t="str">
        <f t="shared" si="16"/>
        <v>HMC separation (ODM; details not reported)</v>
      </c>
      <c r="M79">
        <v>0</v>
      </c>
      <c r="V79">
        <v>1</v>
      </c>
      <c r="X79">
        <v>50</v>
      </c>
      <c r="Z79">
        <v>3</v>
      </c>
      <c r="AK79">
        <v>1500</v>
      </c>
      <c r="AM79">
        <v>3</v>
      </c>
      <c r="AS79">
        <v>0</v>
      </c>
      <c r="AV79">
        <v>0</v>
      </c>
      <c r="BJ79">
        <v>30</v>
      </c>
      <c r="BK79">
        <v>0</v>
      </c>
      <c r="BL79">
        <v>0</v>
      </c>
      <c r="BT79">
        <v>2</v>
      </c>
      <c r="BY79">
        <v>0</v>
      </c>
      <c r="BZ79">
        <v>0</v>
      </c>
      <c r="CB79">
        <v>0</v>
      </c>
      <c r="CC79">
        <v>2</v>
      </c>
    </row>
    <row r="80" spans="1:82" hidden="1" x14ac:dyDescent="0.3">
      <c r="A80" t="s">
        <v>382</v>
      </c>
      <c r="B80" t="s">
        <v>383</v>
      </c>
      <c r="C80" s="1" t="str">
        <f t="shared" si="13"/>
        <v>21:1144</v>
      </c>
      <c r="D80" s="1" t="str">
        <f t="shared" si="14"/>
        <v>21:0421</v>
      </c>
      <c r="E80" t="s">
        <v>384</v>
      </c>
      <c r="F80" t="s">
        <v>385</v>
      </c>
      <c r="H80">
        <v>55.772631099999998</v>
      </c>
      <c r="I80">
        <v>-65.529892099999998</v>
      </c>
      <c r="J80" s="1" t="str">
        <f t="shared" si="15"/>
        <v>Till</v>
      </c>
      <c r="K80" s="1" t="str">
        <f t="shared" si="16"/>
        <v>HMC separation (ODM; details not reported)</v>
      </c>
      <c r="M80">
        <v>0</v>
      </c>
      <c r="V80">
        <v>0</v>
      </c>
      <c r="X80">
        <v>150</v>
      </c>
      <c r="Z80">
        <v>40</v>
      </c>
      <c r="AK80">
        <v>19</v>
      </c>
      <c r="AM80">
        <v>14</v>
      </c>
      <c r="AS80">
        <v>0</v>
      </c>
      <c r="AV80">
        <v>0</v>
      </c>
      <c r="BE80">
        <v>0</v>
      </c>
      <c r="BL80">
        <v>0</v>
      </c>
      <c r="BZ80">
        <v>0</v>
      </c>
      <c r="CA80">
        <v>25</v>
      </c>
      <c r="CB80">
        <v>0</v>
      </c>
    </row>
    <row r="81" spans="1:82" hidden="1" x14ac:dyDescent="0.3">
      <c r="A81" t="s">
        <v>386</v>
      </c>
      <c r="B81" t="s">
        <v>387</v>
      </c>
      <c r="C81" s="1" t="str">
        <f t="shared" si="13"/>
        <v>21:1144</v>
      </c>
      <c r="D81" s="1" t="str">
        <f t="shared" si="14"/>
        <v>21:0421</v>
      </c>
      <c r="E81" t="s">
        <v>388</v>
      </c>
      <c r="F81" t="s">
        <v>389</v>
      </c>
      <c r="H81">
        <v>55.739025900000001</v>
      </c>
      <c r="I81">
        <v>-65.152558499999998</v>
      </c>
      <c r="J81" s="1" t="str">
        <f t="shared" si="15"/>
        <v>Till</v>
      </c>
      <c r="K81" s="1" t="str">
        <f t="shared" si="16"/>
        <v>HMC separation (ODM; details not reported)</v>
      </c>
      <c r="M81">
        <v>0</v>
      </c>
      <c r="V81">
        <v>0</v>
      </c>
      <c r="X81">
        <v>200</v>
      </c>
      <c r="Z81">
        <v>6</v>
      </c>
      <c r="AJ81">
        <v>1</v>
      </c>
      <c r="AK81">
        <v>60</v>
      </c>
      <c r="AM81">
        <v>5</v>
      </c>
      <c r="AS81">
        <v>0</v>
      </c>
      <c r="AV81">
        <v>0</v>
      </c>
      <c r="BE81">
        <v>0</v>
      </c>
      <c r="BK81">
        <v>1</v>
      </c>
      <c r="BL81">
        <v>0</v>
      </c>
      <c r="BM81">
        <v>0</v>
      </c>
      <c r="BY81">
        <v>0</v>
      </c>
      <c r="BZ81">
        <v>0</v>
      </c>
      <c r="CA81">
        <v>30</v>
      </c>
      <c r="CB81">
        <v>0</v>
      </c>
      <c r="CC81">
        <v>2</v>
      </c>
    </row>
    <row r="82" spans="1:82" hidden="1" x14ac:dyDescent="0.3">
      <c r="A82" t="s">
        <v>390</v>
      </c>
      <c r="B82" t="s">
        <v>391</v>
      </c>
      <c r="C82" s="1" t="str">
        <f t="shared" si="13"/>
        <v>21:1144</v>
      </c>
      <c r="D82" s="1" t="str">
        <f t="shared" si="14"/>
        <v>21:0421</v>
      </c>
      <c r="E82" t="s">
        <v>392</v>
      </c>
      <c r="F82" t="s">
        <v>393</v>
      </c>
      <c r="H82">
        <v>55.654322299999997</v>
      </c>
      <c r="I82">
        <v>-65.781129100000001</v>
      </c>
      <c r="J82" s="1" t="str">
        <f t="shared" si="15"/>
        <v>Till</v>
      </c>
      <c r="K82" s="1" t="str">
        <f t="shared" si="16"/>
        <v>HMC separation (ODM; details not reported)</v>
      </c>
      <c r="M82">
        <v>0</v>
      </c>
      <c r="V82">
        <v>0</v>
      </c>
      <c r="X82">
        <v>40</v>
      </c>
      <c r="Z82">
        <v>0</v>
      </c>
      <c r="AK82">
        <v>800</v>
      </c>
      <c r="AS82">
        <v>0</v>
      </c>
      <c r="AV82">
        <v>0</v>
      </c>
      <c r="BE82">
        <v>0</v>
      </c>
      <c r="BF82">
        <v>0</v>
      </c>
      <c r="BI82">
        <v>0</v>
      </c>
      <c r="BJ82">
        <v>12</v>
      </c>
      <c r="BL82">
        <v>0</v>
      </c>
      <c r="BM82">
        <v>7</v>
      </c>
      <c r="BT82">
        <v>2</v>
      </c>
      <c r="BY82">
        <v>0</v>
      </c>
      <c r="BZ82">
        <v>0</v>
      </c>
      <c r="CA82">
        <v>10</v>
      </c>
      <c r="CB82">
        <v>0</v>
      </c>
      <c r="CC82">
        <v>1</v>
      </c>
    </row>
    <row r="83" spans="1:82" hidden="1" x14ac:dyDescent="0.3">
      <c r="A83" t="s">
        <v>394</v>
      </c>
      <c r="B83" t="s">
        <v>395</v>
      </c>
      <c r="C83" s="1" t="str">
        <f t="shared" si="13"/>
        <v>21:1144</v>
      </c>
      <c r="D83" s="1" t="str">
        <f t="shared" si="14"/>
        <v>21:0421</v>
      </c>
      <c r="E83" t="s">
        <v>396</v>
      </c>
      <c r="F83" t="s">
        <v>397</v>
      </c>
      <c r="H83">
        <v>55.489372699999997</v>
      </c>
      <c r="I83">
        <v>-65.810384099999993</v>
      </c>
      <c r="J83" s="1" t="str">
        <f t="shared" si="15"/>
        <v>Till</v>
      </c>
      <c r="K83" s="1" t="str">
        <f t="shared" si="16"/>
        <v>HMC separation (ODM; details not reported)</v>
      </c>
      <c r="M83">
        <v>0</v>
      </c>
      <c r="V83">
        <v>0</v>
      </c>
      <c r="X83">
        <v>40</v>
      </c>
      <c r="Z83">
        <v>8</v>
      </c>
      <c r="AK83">
        <v>60</v>
      </c>
      <c r="AM83">
        <v>3</v>
      </c>
      <c r="AS83">
        <v>1</v>
      </c>
      <c r="AV83">
        <v>0</v>
      </c>
      <c r="BE83">
        <v>0</v>
      </c>
      <c r="BF83">
        <v>0</v>
      </c>
      <c r="BJ83">
        <v>1</v>
      </c>
      <c r="BL83">
        <v>0</v>
      </c>
      <c r="BY83">
        <v>0</v>
      </c>
      <c r="BZ83">
        <v>0</v>
      </c>
      <c r="CA83">
        <v>15</v>
      </c>
      <c r="CC83">
        <v>2</v>
      </c>
      <c r="CD83">
        <v>0</v>
      </c>
    </row>
    <row r="84" spans="1:82" hidden="1" x14ac:dyDescent="0.3">
      <c r="A84" t="s">
        <v>398</v>
      </c>
      <c r="B84" t="s">
        <v>399</v>
      </c>
      <c r="C84" s="1" t="str">
        <f t="shared" si="13"/>
        <v>21:1144</v>
      </c>
      <c r="D84" s="1" t="str">
        <f t="shared" si="14"/>
        <v>21:0421</v>
      </c>
      <c r="E84" t="s">
        <v>400</v>
      </c>
      <c r="F84" t="s">
        <v>401</v>
      </c>
      <c r="H84">
        <v>55.553448299999999</v>
      </c>
      <c r="I84">
        <v>-65.560375399999998</v>
      </c>
      <c r="J84" s="1" t="str">
        <f t="shared" si="15"/>
        <v>Till</v>
      </c>
      <c r="K84" s="1" t="str">
        <f t="shared" si="16"/>
        <v>HMC separation (ODM; details not reported)</v>
      </c>
      <c r="M84">
        <v>0</v>
      </c>
      <c r="V84">
        <v>0</v>
      </c>
      <c r="X84">
        <v>19</v>
      </c>
      <c r="Z84">
        <v>3</v>
      </c>
      <c r="AK84">
        <v>5000</v>
      </c>
      <c r="AS84">
        <v>0</v>
      </c>
      <c r="AV84">
        <v>0</v>
      </c>
      <c r="BE84">
        <v>0</v>
      </c>
      <c r="BF84">
        <v>0</v>
      </c>
      <c r="BK84">
        <v>2</v>
      </c>
      <c r="BL84">
        <v>0</v>
      </c>
      <c r="BT84">
        <v>15</v>
      </c>
      <c r="BY84">
        <v>0</v>
      </c>
      <c r="BZ84">
        <v>0</v>
      </c>
      <c r="CA84">
        <v>15</v>
      </c>
      <c r="CB84">
        <v>0</v>
      </c>
      <c r="CD84">
        <v>0</v>
      </c>
    </row>
    <row r="85" spans="1:82" hidden="1" x14ac:dyDescent="0.3">
      <c r="A85" t="s">
        <v>402</v>
      </c>
      <c r="B85" t="s">
        <v>403</v>
      </c>
      <c r="C85" s="1" t="str">
        <f t="shared" si="13"/>
        <v>21:1144</v>
      </c>
      <c r="D85" s="1" t="str">
        <f t="shared" si="14"/>
        <v>21:0421</v>
      </c>
      <c r="E85" t="s">
        <v>404</v>
      </c>
      <c r="F85" t="s">
        <v>405</v>
      </c>
      <c r="H85">
        <v>55.686891899999999</v>
      </c>
      <c r="I85">
        <v>-65.307201000000006</v>
      </c>
      <c r="J85" s="1" t="str">
        <f t="shared" si="15"/>
        <v>Till</v>
      </c>
      <c r="K85" s="1" t="str">
        <f t="shared" si="16"/>
        <v>HMC separation (ODM; details not reported)</v>
      </c>
      <c r="M85">
        <v>0</v>
      </c>
      <c r="V85">
        <v>0</v>
      </c>
      <c r="X85">
        <v>1000</v>
      </c>
      <c r="Z85">
        <v>11</v>
      </c>
      <c r="AK85">
        <v>500</v>
      </c>
      <c r="AM85">
        <v>3</v>
      </c>
      <c r="AS85">
        <v>0</v>
      </c>
      <c r="AV85">
        <v>0</v>
      </c>
      <c r="BE85">
        <v>0</v>
      </c>
      <c r="BF85">
        <v>0</v>
      </c>
      <c r="BJ85">
        <v>0</v>
      </c>
      <c r="BL85">
        <v>0</v>
      </c>
      <c r="BT85">
        <v>0.5</v>
      </c>
      <c r="BY85">
        <v>0</v>
      </c>
      <c r="BZ85">
        <v>0</v>
      </c>
      <c r="CA85">
        <v>20</v>
      </c>
      <c r="CB85">
        <v>0</v>
      </c>
      <c r="CD85">
        <v>0</v>
      </c>
    </row>
    <row r="86" spans="1:82" hidden="1" x14ac:dyDescent="0.3">
      <c r="A86" t="s">
        <v>406</v>
      </c>
      <c r="B86" t="s">
        <v>407</v>
      </c>
      <c r="C86" s="1" t="str">
        <f t="shared" si="13"/>
        <v>21:1144</v>
      </c>
      <c r="D86" s="1" t="str">
        <f t="shared" si="14"/>
        <v>21:0421</v>
      </c>
      <c r="E86" t="s">
        <v>408</v>
      </c>
      <c r="F86" t="s">
        <v>409</v>
      </c>
      <c r="H86">
        <v>55.842547699999997</v>
      </c>
      <c r="I86">
        <v>-65.062167700000003</v>
      </c>
      <c r="J86" s="1" t="str">
        <f t="shared" si="15"/>
        <v>Till</v>
      </c>
      <c r="K86" s="1" t="str">
        <f t="shared" si="16"/>
        <v>HMC separation (ODM; details not reported)</v>
      </c>
      <c r="M86">
        <v>0</v>
      </c>
      <c r="V86">
        <v>1</v>
      </c>
      <c r="X86">
        <v>17</v>
      </c>
      <c r="Z86">
        <v>4</v>
      </c>
      <c r="AK86">
        <v>4</v>
      </c>
      <c r="AM86">
        <v>4</v>
      </c>
      <c r="AS86">
        <v>0</v>
      </c>
      <c r="AV86">
        <v>0</v>
      </c>
      <c r="BL86">
        <v>0</v>
      </c>
      <c r="BY86">
        <v>0</v>
      </c>
      <c r="BZ86">
        <v>0</v>
      </c>
      <c r="CA86">
        <v>30</v>
      </c>
      <c r="CB86">
        <v>0</v>
      </c>
      <c r="CC86">
        <v>2</v>
      </c>
    </row>
    <row r="87" spans="1:82" hidden="1" x14ac:dyDescent="0.3">
      <c r="A87" t="s">
        <v>410</v>
      </c>
      <c r="B87" t="s">
        <v>411</v>
      </c>
      <c r="C87" s="1" t="str">
        <f t="shared" si="13"/>
        <v>21:1144</v>
      </c>
      <c r="D87" s="1" t="str">
        <f t="shared" si="14"/>
        <v>21:0421</v>
      </c>
      <c r="E87" t="s">
        <v>412</v>
      </c>
      <c r="F87" t="s">
        <v>413</v>
      </c>
      <c r="H87">
        <v>55.984221699999999</v>
      </c>
      <c r="I87">
        <v>-65.250717199999997</v>
      </c>
      <c r="J87" s="1" t="str">
        <f t="shared" si="15"/>
        <v>Till</v>
      </c>
      <c r="K87" s="1" t="str">
        <f t="shared" si="16"/>
        <v>HMC separation (ODM; details not reported)</v>
      </c>
      <c r="M87">
        <v>0</v>
      </c>
      <c r="V87">
        <v>1</v>
      </c>
      <c r="X87">
        <v>4</v>
      </c>
      <c r="Z87">
        <v>1</v>
      </c>
      <c r="AK87">
        <v>1</v>
      </c>
      <c r="AM87">
        <v>3</v>
      </c>
      <c r="AS87">
        <v>0</v>
      </c>
      <c r="AV87">
        <v>0</v>
      </c>
      <c r="BF87">
        <v>0</v>
      </c>
      <c r="BL87">
        <v>0</v>
      </c>
      <c r="BY87">
        <v>0</v>
      </c>
      <c r="BZ87">
        <v>0</v>
      </c>
      <c r="CA87">
        <v>30</v>
      </c>
      <c r="CB87">
        <v>0</v>
      </c>
      <c r="CC87">
        <v>2</v>
      </c>
    </row>
    <row r="88" spans="1:82" hidden="1" x14ac:dyDescent="0.3">
      <c r="A88" t="s">
        <v>414</v>
      </c>
      <c r="B88" t="s">
        <v>415</v>
      </c>
      <c r="C88" s="1" t="str">
        <f t="shared" si="13"/>
        <v>21:1144</v>
      </c>
      <c r="D88" s="1" t="str">
        <f t="shared" si="14"/>
        <v>21:0421</v>
      </c>
      <c r="E88" t="s">
        <v>416</v>
      </c>
      <c r="F88" t="s">
        <v>417</v>
      </c>
      <c r="H88">
        <v>55.963867299999997</v>
      </c>
      <c r="I88">
        <v>-64.984401599999998</v>
      </c>
      <c r="J88" s="1" t="str">
        <f t="shared" si="15"/>
        <v>Till</v>
      </c>
      <c r="K88" s="1" t="str">
        <f t="shared" si="16"/>
        <v>HMC separation (ODM; details not reported)</v>
      </c>
      <c r="M88">
        <v>0</v>
      </c>
      <c r="V88">
        <v>0</v>
      </c>
      <c r="X88">
        <v>5</v>
      </c>
      <c r="Z88">
        <v>1</v>
      </c>
      <c r="AK88">
        <v>9</v>
      </c>
      <c r="AM88">
        <v>4</v>
      </c>
      <c r="AS88">
        <v>0</v>
      </c>
      <c r="AV88">
        <v>0</v>
      </c>
      <c r="BE88">
        <v>0</v>
      </c>
      <c r="BL88">
        <v>0</v>
      </c>
      <c r="BM88">
        <v>0.5</v>
      </c>
      <c r="BY88">
        <v>0</v>
      </c>
      <c r="BZ88">
        <v>0</v>
      </c>
      <c r="CB88">
        <v>0</v>
      </c>
      <c r="CC88">
        <v>10</v>
      </c>
    </row>
    <row r="89" spans="1:82" hidden="1" x14ac:dyDescent="0.3">
      <c r="A89" t="s">
        <v>418</v>
      </c>
      <c r="B89" t="s">
        <v>419</v>
      </c>
      <c r="C89" s="1" t="str">
        <f t="shared" si="13"/>
        <v>21:1144</v>
      </c>
      <c r="D89" s="1" t="str">
        <f t="shared" si="14"/>
        <v>21:0421</v>
      </c>
      <c r="E89" t="s">
        <v>420</v>
      </c>
      <c r="F89" t="s">
        <v>421</v>
      </c>
      <c r="H89">
        <v>55.974659799999998</v>
      </c>
      <c r="I89">
        <v>-64.7753096</v>
      </c>
      <c r="J89" s="1" t="str">
        <f t="shared" si="15"/>
        <v>Till</v>
      </c>
      <c r="K89" s="1" t="str">
        <f t="shared" si="16"/>
        <v>HMC separation (ODM; details not reported)</v>
      </c>
      <c r="M89">
        <v>0</v>
      </c>
      <c r="V89">
        <v>1</v>
      </c>
      <c r="X89">
        <v>5</v>
      </c>
      <c r="Z89">
        <v>0</v>
      </c>
      <c r="AK89">
        <v>1</v>
      </c>
      <c r="AM89">
        <v>1</v>
      </c>
      <c r="AS89">
        <v>0</v>
      </c>
      <c r="AV89">
        <v>0</v>
      </c>
      <c r="BI89">
        <v>0</v>
      </c>
      <c r="BJ89">
        <v>0</v>
      </c>
      <c r="BK89">
        <v>0</v>
      </c>
      <c r="BL89">
        <v>0</v>
      </c>
      <c r="BM89">
        <v>0</v>
      </c>
      <c r="BY89">
        <v>0</v>
      </c>
      <c r="BZ89">
        <v>0</v>
      </c>
      <c r="CB89">
        <v>0</v>
      </c>
      <c r="CC89">
        <v>4</v>
      </c>
    </row>
    <row r="90" spans="1:82" hidden="1" x14ac:dyDescent="0.3">
      <c r="A90" t="s">
        <v>422</v>
      </c>
      <c r="B90" t="s">
        <v>423</v>
      </c>
      <c r="C90" s="1" t="str">
        <f t="shared" si="13"/>
        <v>21:1144</v>
      </c>
      <c r="D90" s="1" t="str">
        <f t="shared" si="14"/>
        <v>21:0421</v>
      </c>
      <c r="E90" t="s">
        <v>424</v>
      </c>
      <c r="F90" t="s">
        <v>425</v>
      </c>
      <c r="H90">
        <v>55.808563200000002</v>
      </c>
      <c r="I90">
        <v>-64.893075600000003</v>
      </c>
      <c r="J90" s="1" t="str">
        <f t="shared" si="15"/>
        <v>Till</v>
      </c>
      <c r="K90" s="1" t="str">
        <f t="shared" si="16"/>
        <v>HMC separation (ODM; details not reported)</v>
      </c>
      <c r="M90">
        <v>0</v>
      </c>
      <c r="V90">
        <v>1</v>
      </c>
      <c r="X90">
        <v>20</v>
      </c>
      <c r="Z90">
        <v>3</v>
      </c>
      <c r="AK90">
        <v>50</v>
      </c>
      <c r="AM90">
        <v>3</v>
      </c>
      <c r="AS90">
        <v>0</v>
      </c>
      <c r="AV90">
        <v>0</v>
      </c>
      <c r="BY90">
        <v>0</v>
      </c>
      <c r="BZ90">
        <v>0</v>
      </c>
      <c r="CA90">
        <v>20</v>
      </c>
      <c r="CB90">
        <v>0</v>
      </c>
      <c r="CC90">
        <v>1</v>
      </c>
    </row>
    <row r="91" spans="1:82" hidden="1" x14ac:dyDescent="0.3">
      <c r="A91" t="s">
        <v>426</v>
      </c>
      <c r="B91" t="s">
        <v>427</v>
      </c>
      <c r="C91" s="1" t="str">
        <f t="shared" si="13"/>
        <v>21:1144</v>
      </c>
      <c r="D91" s="1" t="str">
        <f t="shared" si="14"/>
        <v>21:0421</v>
      </c>
      <c r="E91" t="s">
        <v>428</v>
      </c>
      <c r="F91" t="s">
        <v>429</v>
      </c>
      <c r="H91">
        <v>55.632499299999999</v>
      </c>
      <c r="I91">
        <v>-65.173181299999996</v>
      </c>
      <c r="J91" s="1" t="str">
        <f t="shared" si="15"/>
        <v>Till</v>
      </c>
      <c r="K91" s="1" t="str">
        <f t="shared" si="16"/>
        <v>HMC separation (ODM; details not reported)</v>
      </c>
      <c r="M91">
        <v>0</v>
      </c>
      <c r="V91">
        <v>0</v>
      </c>
      <c r="X91">
        <v>120</v>
      </c>
      <c r="Z91">
        <v>2</v>
      </c>
      <c r="AK91">
        <v>100</v>
      </c>
      <c r="AM91">
        <v>2</v>
      </c>
      <c r="AS91">
        <v>0</v>
      </c>
      <c r="AV91">
        <v>0</v>
      </c>
      <c r="BE91">
        <v>0</v>
      </c>
      <c r="BK91">
        <v>2</v>
      </c>
      <c r="BL91">
        <v>0</v>
      </c>
      <c r="BY91">
        <v>0</v>
      </c>
      <c r="BZ91">
        <v>0</v>
      </c>
      <c r="CA91">
        <v>40</v>
      </c>
      <c r="CB91">
        <v>0</v>
      </c>
      <c r="CC91">
        <v>2</v>
      </c>
    </row>
    <row r="92" spans="1:82" hidden="1" x14ac:dyDescent="0.3">
      <c r="A92" t="s">
        <v>430</v>
      </c>
      <c r="B92" t="s">
        <v>431</v>
      </c>
      <c r="C92" s="1" t="str">
        <f t="shared" ref="C92:C123" si="17">HYPERLINK("https://geochem.nrcan.gc.ca/cdogs/content/bdl/bdl211144_e.htm", "21:1144")</f>
        <v>21:1144</v>
      </c>
      <c r="D92" s="1" t="str">
        <f t="shared" si="14"/>
        <v>21:0421</v>
      </c>
      <c r="E92" t="s">
        <v>432</v>
      </c>
      <c r="F92" t="s">
        <v>433</v>
      </c>
      <c r="H92">
        <v>55.851586099999999</v>
      </c>
      <c r="I92">
        <v>-64.547094599999994</v>
      </c>
      <c r="J92" s="1" t="str">
        <f t="shared" si="15"/>
        <v>Till</v>
      </c>
      <c r="K92" s="1" t="str">
        <f t="shared" si="16"/>
        <v>HMC separation (ODM; details not reported)</v>
      </c>
      <c r="M92">
        <v>0</v>
      </c>
      <c r="V92">
        <v>2</v>
      </c>
      <c r="X92">
        <v>5</v>
      </c>
      <c r="Z92">
        <v>0</v>
      </c>
      <c r="AK92">
        <v>10</v>
      </c>
      <c r="AM92">
        <v>2</v>
      </c>
      <c r="AS92">
        <v>0</v>
      </c>
      <c r="AV92">
        <v>0</v>
      </c>
      <c r="BI92">
        <v>0</v>
      </c>
      <c r="BL92">
        <v>0</v>
      </c>
      <c r="BZ92">
        <v>0</v>
      </c>
      <c r="CB92">
        <v>0</v>
      </c>
      <c r="CC92">
        <v>0.5</v>
      </c>
    </row>
    <row r="93" spans="1:82" hidden="1" x14ac:dyDescent="0.3">
      <c r="A93" t="s">
        <v>434</v>
      </c>
      <c r="B93" t="s">
        <v>435</v>
      </c>
      <c r="C93" s="1" t="str">
        <f t="shared" si="17"/>
        <v>21:1144</v>
      </c>
      <c r="D93" s="1" t="str">
        <f t="shared" si="14"/>
        <v>21:0421</v>
      </c>
      <c r="E93" t="s">
        <v>436</v>
      </c>
      <c r="F93" t="s">
        <v>437</v>
      </c>
      <c r="H93">
        <v>55.939375499999997</v>
      </c>
      <c r="I93">
        <v>-64.461555799999999</v>
      </c>
      <c r="J93" s="1" t="str">
        <f t="shared" si="15"/>
        <v>Till</v>
      </c>
      <c r="K93" s="1" t="str">
        <f t="shared" si="16"/>
        <v>HMC separation (ODM; details not reported)</v>
      </c>
      <c r="M93">
        <v>0</v>
      </c>
      <c r="V93">
        <v>1</v>
      </c>
      <c r="X93">
        <v>2</v>
      </c>
      <c r="Z93">
        <v>2</v>
      </c>
      <c r="AK93">
        <v>2</v>
      </c>
      <c r="AS93">
        <v>0</v>
      </c>
      <c r="AV93">
        <v>0</v>
      </c>
      <c r="BL93">
        <v>0</v>
      </c>
      <c r="BZ93">
        <v>0</v>
      </c>
      <c r="CB93">
        <v>0</v>
      </c>
      <c r="CC93">
        <v>2</v>
      </c>
    </row>
    <row r="94" spans="1:82" hidden="1" x14ac:dyDescent="0.3">
      <c r="A94" t="s">
        <v>438</v>
      </c>
      <c r="B94" t="s">
        <v>439</v>
      </c>
      <c r="C94" s="1" t="str">
        <f t="shared" si="17"/>
        <v>21:1144</v>
      </c>
      <c r="D94" s="1" t="str">
        <f t="shared" si="14"/>
        <v>21:0421</v>
      </c>
      <c r="E94" t="s">
        <v>440</v>
      </c>
      <c r="F94" t="s">
        <v>441</v>
      </c>
      <c r="H94">
        <v>55.965054600000002</v>
      </c>
      <c r="I94">
        <v>-64.270510099999996</v>
      </c>
      <c r="J94" s="1" t="str">
        <f t="shared" si="15"/>
        <v>Till</v>
      </c>
      <c r="K94" s="1" t="str">
        <f t="shared" si="16"/>
        <v>HMC separation (ODM; details not reported)</v>
      </c>
      <c r="M94">
        <v>0</v>
      </c>
      <c r="V94">
        <v>0</v>
      </c>
      <c r="X94">
        <v>6</v>
      </c>
      <c r="Z94">
        <v>1</v>
      </c>
      <c r="AK94">
        <v>17</v>
      </c>
      <c r="AM94">
        <v>1</v>
      </c>
      <c r="AS94">
        <v>0</v>
      </c>
      <c r="AV94">
        <v>0</v>
      </c>
      <c r="BE94">
        <v>0</v>
      </c>
      <c r="BK94">
        <v>10</v>
      </c>
      <c r="BL94">
        <v>0</v>
      </c>
      <c r="BY94">
        <v>0</v>
      </c>
      <c r="BZ94">
        <v>0</v>
      </c>
      <c r="CB94">
        <v>0</v>
      </c>
      <c r="CC94">
        <v>3</v>
      </c>
    </row>
    <row r="95" spans="1:82" hidden="1" x14ac:dyDescent="0.3">
      <c r="A95" t="s">
        <v>442</v>
      </c>
      <c r="B95" t="s">
        <v>443</v>
      </c>
      <c r="C95" s="1" t="str">
        <f t="shared" si="17"/>
        <v>21:1144</v>
      </c>
      <c r="D95" s="1" t="str">
        <f t="shared" ref="D95:D126" si="18">HYPERLINK("https://geochem.nrcan.gc.ca/cdogs/content/svy/svy210421_e.htm", "21:0421")</f>
        <v>21:0421</v>
      </c>
      <c r="E95" t="s">
        <v>444</v>
      </c>
      <c r="F95" t="s">
        <v>445</v>
      </c>
      <c r="H95">
        <v>55.952550899999999</v>
      </c>
      <c r="I95">
        <v>-64.3674611</v>
      </c>
      <c r="J95" s="1" t="str">
        <f t="shared" ref="J95:J126" si="19">HYPERLINK("https://geochem.nrcan.gc.ca/cdogs/content/kwd/kwd020044_e.htm", "Till")</f>
        <v>Till</v>
      </c>
      <c r="K95" s="1" t="str">
        <f t="shared" ref="K95:K126" si="20">HYPERLINK("https://geochem.nrcan.gc.ca/cdogs/content/kwd/kwd080049_e.htm", "HMC separation (ODM; details not reported)")</f>
        <v>HMC separation (ODM; details not reported)</v>
      </c>
      <c r="M95">
        <v>0</v>
      </c>
      <c r="V95">
        <v>15</v>
      </c>
      <c r="X95">
        <v>10</v>
      </c>
      <c r="Z95">
        <v>0</v>
      </c>
      <c r="AI95">
        <v>1</v>
      </c>
      <c r="AK95">
        <v>5</v>
      </c>
      <c r="AS95">
        <v>0</v>
      </c>
      <c r="AV95">
        <v>0</v>
      </c>
      <c r="BI95">
        <v>0</v>
      </c>
      <c r="BY95">
        <v>0</v>
      </c>
      <c r="BZ95">
        <v>0</v>
      </c>
      <c r="CB95">
        <v>0</v>
      </c>
      <c r="CC95">
        <v>2</v>
      </c>
    </row>
    <row r="96" spans="1:82" hidden="1" x14ac:dyDescent="0.3">
      <c r="A96" t="s">
        <v>446</v>
      </c>
      <c r="B96" t="s">
        <v>447</v>
      </c>
      <c r="C96" s="1" t="str">
        <f t="shared" si="17"/>
        <v>21:1144</v>
      </c>
      <c r="D96" s="1" t="str">
        <f t="shared" si="18"/>
        <v>21:0421</v>
      </c>
      <c r="E96" t="s">
        <v>448</v>
      </c>
      <c r="F96" t="s">
        <v>449</v>
      </c>
      <c r="H96">
        <v>55.968527700000003</v>
      </c>
      <c r="I96">
        <v>-64.070363099999994</v>
      </c>
      <c r="J96" s="1" t="str">
        <f t="shared" si="19"/>
        <v>Till</v>
      </c>
      <c r="K96" s="1" t="str">
        <f t="shared" si="20"/>
        <v>HMC separation (ODM; details not reported)</v>
      </c>
      <c r="M96">
        <v>0</v>
      </c>
      <c r="V96">
        <v>7</v>
      </c>
      <c r="X96">
        <v>5</v>
      </c>
      <c r="Z96">
        <v>0</v>
      </c>
      <c r="AK96">
        <v>40</v>
      </c>
      <c r="AS96">
        <v>0</v>
      </c>
      <c r="AV96">
        <v>0</v>
      </c>
      <c r="BI96">
        <v>0</v>
      </c>
      <c r="BK96">
        <v>10</v>
      </c>
      <c r="BY96">
        <v>0</v>
      </c>
      <c r="BZ96">
        <v>0</v>
      </c>
      <c r="CB96">
        <v>0</v>
      </c>
      <c r="CC96">
        <v>5</v>
      </c>
    </row>
    <row r="97" spans="1:82" hidden="1" x14ac:dyDescent="0.3">
      <c r="A97" t="s">
        <v>450</v>
      </c>
      <c r="B97" t="s">
        <v>451</v>
      </c>
      <c r="C97" s="1" t="str">
        <f t="shared" si="17"/>
        <v>21:1144</v>
      </c>
      <c r="D97" s="1" t="str">
        <f t="shared" si="18"/>
        <v>21:0421</v>
      </c>
      <c r="E97" t="s">
        <v>452</v>
      </c>
      <c r="F97" t="s">
        <v>453</v>
      </c>
      <c r="H97">
        <v>55.844335299999997</v>
      </c>
      <c r="I97">
        <v>-64.047575300000005</v>
      </c>
      <c r="J97" s="1" t="str">
        <f t="shared" si="19"/>
        <v>Till</v>
      </c>
      <c r="K97" s="1" t="str">
        <f t="shared" si="20"/>
        <v>HMC separation (ODM; details not reported)</v>
      </c>
      <c r="M97">
        <v>0</v>
      </c>
      <c r="V97">
        <v>5</v>
      </c>
      <c r="X97">
        <v>6</v>
      </c>
      <c r="Z97">
        <v>1</v>
      </c>
      <c r="AK97">
        <v>8</v>
      </c>
      <c r="AL97">
        <v>1</v>
      </c>
      <c r="AM97">
        <v>2</v>
      </c>
      <c r="AS97">
        <v>1</v>
      </c>
      <c r="AV97">
        <v>0</v>
      </c>
      <c r="BK97">
        <v>30</v>
      </c>
      <c r="BL97">
        <v>0</v>
      </c>
      <c r="BY97">
        <v>0</v>
      </c>
      <c r="BZ97">
        <v>0</v>
      </c>
      <c r="CA97">
        <v>1</v>
      </c>
    </row>
    <row r="98" spans="1:82" hidden="1" x14ac:dyDescent="0.3">
      <c r="A98" t="s">
        <v>454</v>
      </c>
      <c r="B98" t="s">
        <v>455</v>
      </c>
      <c r="C98" s="1" t="str">
        <f t="shared" si="17"/>
        <v>21:1144</v>
      </c>
      <c r="D98" s="1" t="str">
        <f t="shared" si="18"/>
        <v>21:0421</v>
      </c>
      <c r="E98" t="s">
        <v>456</v>
      </c>
      <c r="F98" t="s">
        <v>457</v>
      </c>
      <c r="H98">
        <v>55.769983799999999</v>
      </c>
      <c r="I98">
        <v>-64.038407199999995</v>
      </c>
      <c r="J98" s="1" t="str">
        <f t="shared" si="19"/>
        <v>Till</v>
      </c>
      <c r="K98" s="1" t="str">
        <f t="shared" si="20"/>
        <v>HMC separation (ODM; details not reported)</v>
      </c>
      <c r="M98">
        <v>0</v>
      </c>
      <c r="V98">
        <v>15</v>
      </c>
      <c r="X98">
        <v>4</v>
      </c>
      <c r="Z98">
        <v>1</v>
      </c>
      <c r="AK98">
        <v>4</v>
      </c>
      <c r="AM98">
        <v>1</v>
      </c>
      <c r="AS98">
        <v>0</v>
      </c>
      <c r="AV98">
        <v>0</v>
      </c>
      <c r="BK98">
        <v>50</v>
      </c>
      <c r="BY98">
        <v>0</v>
      </c>
      <c r="BZ98">
        <v>0</v>
      </c>
      <c r="CB98">
        <v>0</v>
      </c>
      <c r="CC98">
        <v>2</v>
      </c>
    </row>
    <row r="99" spans="1:82" hidden="1" x14ac:dyDescent="0.3">
      <c r="A99" t="s">
        <v>458</v>
      </c>
      <c r="B99" t="s">
        <v>459</v>
      </c>
      <c r="C99" s="1" t="str">
        <f t="shared" si="17"/>
        <v>21:1144</v>
      </c>
      <c r="D99" s="1" t="str">
        <f t="shared" si="18"/>
        <v>21:0421</v>
      </c>
      <c r="E99" t="s">
        <v>460</v>
      </c>
      <c r="F99" t="s">
        <v>461</v>
      </c>
      <c r="H99">
        <v>55.695266099999998</v>
      </c>
      <c r="I99">
        <v>-64.034166400000004</v>
      </c>
      <c r="J99" s="1" t="str">
        <f t="shared" si="19"/>
        <v>Till</v>
      </c>
      <c r="K99" s="1" t="str">
        <f t="shared" si="20"/>
        <v>HMC separation (ODM; details not reported)</v>
      </c>
      <c r="M99">
        <v>0</v>
      </c>
      <c r="V99">
        <v>5</v>
      </c>
      <c r="X99">
        <v>2</v>
      </c>
      <c r="Z99">
        <v>5</v>
      </c>
      <c r="AK99">
        <v>5</v>
      </c>
      <c r="AM99">
        <v>3</v>
      </c>
      <c r="AS99">
        <v>0</v>
      </c>
      <c r="AV99">
        <v>0</v>
      </c>
      <c r="BK99">
        <v>30</v>
      </c>
      <c r="BL99">
        <v>0</v>
      </c>
      <c r="BY99">
        <v>0</v>
      </c>
      <c r="BZ99">
        <v>0</v>
      </c>
      <c r="CB99">
        <v>0</v>
      </c>
      <c r="CC99">
        <v>4</v>
      </c>
    </row>
    <row r="100" spans="1:82" hidden="1" x14ac:dyDescent="0.3">
      <c r="A100" t="s">
        <v>462</v>
      </c>
      <c r="B100" t="s">
        <v>463</v>
      </c>
      <c r="C100" s="1" t="str">
        <f t="shared" si="17"/>
        <v>21:1144</v>
      </c>
      <c r="D100" s="1" t="str">
        <f t="shared" si="18"/>
        <v>21:0421</v>
      </c>
      <c r="E100" t="s">
        <v>464</v>
      </c>
      <c r="F100" t="s">
        <v>465</v>
      </c>
      <c r="H100">
        <v>55.615987199999999</v>
      </c>
      <c r="I100">
        <v>-64.035778100000002</v>
      </c>
      <c r="J100" s="1" t="str">
        <f t="shared" si="19"/>
        <v>Till</v>
      </c>
      <c r="K100" s="1" t="str">
        <f t="shared" si="20"/>
        <v>HMC separation (ODM; details not reported)</v>
      </c>
      <c r="M100">
        <v>0</v>
      </c>
      <c r="V100">
        <v>2</v>
      </c>
      <c r="X100">
        <v>2</v>
      </c>
      <c r="Z100">
        <v>2</v>
      </c>
      <c r="AK100">
        <v>4</v>
      </c>
      <c r="AM100">
        <v>3</v>
      </c>
      <c r="AS100">
        <v>0</v>
      </c>
      <c r="AV100">
        <v>0</v>
      </c>
      <c r="BK100">
        <v>50</v>
      </c>
      <c r="BY100">
        <v>0</v>
      </c>
      <c r="BZ100">
        <v>0</v>
      </c>
      <c r="CA100">
        <v>4</v>
      </c>
      <c r="CB100">
        <v>0</v>
      </c>
      <c r="CC100">
        <v>2</v>
      </c>
    </row>
    <row r="101" spans="1:82" hidden="1" x14ac:dyDescent="0.3">
      <c r="A101" t="s">
        <v>466</v>
      </c>
      <c r="B101" t="s">
        <v>467</v>
      </c>
      <c r="C101" s="1" t="str">
        <f t="shared" si="17"/>
        <v>21:1144</v>
      </c>
      <c r="D101" s="1" t="str">
        <f t="shared" si="18"/>
        <v>21:0421</v>
      </c>
      <c r="E101" t="s">
        <v>468</v>
      </c>
      <c r="F101" t="s">
        <v>469</v>
      </c>
      <c r="H101">
        <v>55.534924500000002</v>
      </c>
      <c r="I101">
        <v>-64.055671099999998</v>
      </c>
      <c r="J101" s="1" t="str">
        <f t="shared" si="19"/>
        <v>Till</v>
      </c>
      <c r="K101" s="1" t="str">
        <f t="shared" si="20"/>
        <v>HMC separation (ODM; details not reported)</v>
      </c>
      <c r="M101">
        <v>0</v>
      </c>
      <c r="V101">
        <v>3</v>
      </c>
      <c r="X101">
        <v>4</v>
      </c>
      <c r="Z101">
        <v>0</v>
      </c>
      <c r="AK101">
        <v>2</v>
      </c>
      <c r="AM101">
        <v>1</v>
      </c>
      <c r="AS101">
        <v>0</v>
      </c>
      <c r="AV101">
        <v>0</v>
      </c>
      <c r="BI101">
        <v>0</v>
      </c>
      <c r="BK101">
        <v>4</v>
      </c>
      <c r="BY101">
        <v>0</v>
      </c>
      <c r="BZ101">
        <v>0</v>
      </c>
      <c r="CA101">
        <v>20</v>
      </c>
      <c r="CB101">
        <v>0</v>
      </c>
      <c r="CC101">
        <v>1</v>
      </c>
    </row>
    <row r="102" spans="1:82" hidden="1" x14ac:dyDescent="0.3">
      <c r="A102" t="s">
        <v>470</v>
      </c>
      <c r="B102" t="s">
        <v>471</v>
      </c>
      <c r="C102" s="1" t="str">
        <f t="shared" si="17"/>
        <v>21:1144</v>
      </c>
      <c r="D102" s="1" t="str">
        <f t="shared" si="18"/>
        <v>21:0421</v>
      </c>
      <c r="E102" t="s">
        <v>472</v>
      </c>
      <c r="F102" t="s">
        <v>473</v>
      </c>
      <c r="H102">
        <v>55.502163199999998</v>
      </c>
      <c r="I102">
        <v>-64.229739499999994</v>
      </c>
      <c r="J102" s="1" t="str">
        <f t="shared" si="19"/>
        <v>Till</v>
      </c>
      <c r="K102" s="1" t="str">
        <f t="shared" si="20"/>
        <v>HMC separation (ODM; details not reported)</v>
      </c>
      <c r="M102">
        <v>0</v>
      </c>
      <c r="V102">
        <v>7</v>
      </c>
      <c r="X102">
        <v>1</v>
      </c>
      <c r="Z102">
        <v>2</v>
      </c>
      <c r="AK102">
        <v>4</v>
      </c>
      <c r="AM102">
        <v>1</v>
      </c>
      <c r="AS102">
        <v>0</v>
      </c>
      <c r="AV102">
        <v>0</v>
      </c>
      <c r="BY102">
        <v>0</v>
      </c>
      <c r="BZ102">
        <v>0</v>
      </c>
      <c r="CB102">
        <v>0</v>
      </c>
      <c r="CC102">
        <v>3</v>
      </c>
    </row>
    <row r="103" spans="1:82" hidden="1" x14ac:dyDescent="0.3">
      <c r="A103" t="s">
        <v>474</v>
      </c>
      <c r="B103" t="s">
        <v>475</v>
      </c>
      <c r="C103" s="1" t="str">
        <f t="shared" si="17"/>
        <v>21:1144</v>
      </c>
      <c r="D103" s="1" t="str">
        <f t="shared" si="18"/>
        <v>21:0421</v>
      </c>
      <c r="E103" t="s">
        <v>476</v>
      </c>
      <c r="F103" t="s">
        <v>477</v>
      </c>
      <c r="H103">
        <v>55.396958699999999</v>
      </c>
      <c r="I103">
        <v>-64.394686500000006</v>
      </c>
      <c r="J103" s="1" t="str">
        <f t="shared" si="19"/>
        <v>Till</v>
      </c>
      <c r="K103" s="1" t="str">
        <f t="shared" si="20"/>
        <v>HMC separation (ODM; details not reported)</v>
      </c>
      <c r="M103">
        <v>0</v>
      </c>
      <c r="V103">
        <v>0</v>
      </c>
      <c r="X103">
        <v>4</v>
      </c>
      <c r="Z103">
        <v>4</v>
      </c>
      <c r="AK103">
        <v>2</v>
      </c>
      <c r="AM103">
        <v>8</v>
      </c>
      <c r="AS103">
        <v>0</v>
      </c>
      <c r="AV103">
        <v>0</v>
      </c>
      <c r="BE103">
        <v>0</v>
      </c>
      <c r="BY103">
        <v>0</v>
      </c>
      <c r="BZ103">
        <v>0</v>
      </c>
      <c r="CA103">
        <v>5</v>
      </c>
      <c r="CB103">
        <v>0</v>
      </c>
      <c r="CC103">
        <v>1</v>
      </c>
    </row>
    <row r="104" spans="1:82" hidden="1" x14ac:dyDescent="0.3">
      <c r="A104" t="s">
        <v>478</v>
      </c>
      <c r="B104" t="s">
        <v>479</v>
      </c>
      <c r="C104" s="1" t="str">
        <f t="shared" si="17"/>
        <v>21:1144</v>
      </c>
      <c r="D104" s="1" t="str">
        <f t="shared" si="18"/>
        <v>21:0421</v>
      </c>
      <c r="E104" t="s">
        <v>480</v>
      </c>
      <c r="F104" t="s">
        <v>481</v>
      </c>
      <c r="H104">
        <v>55.8197586</v>
      </c>
      <c r="I104">
        <v>-65.568426400000007</v>
      </c>
      <c r="J104" s="1" t="str">
        <f t="shared" si="19"/>
        <v>Till</v>
      </c>
      <c r="K104" s="1" t="str">
        <f t="shared" si="20"/>
        <v>HMC separation (ODM; details not reported)</v>
      </c>
      <c r="M104">
        <v>0</v>
      </c>
      <c r="V104">
        <v>0</v>
      </c>
      <c r="X104">
        <v>100</v>
      </c>
      <c r="Z104">
        <v>11</v>
      </c>
      <c r="AI104">
        <v>1</v>
      </c>
      <c r="AK104">
        <v>6</v>
      </c>
      <c r="AM104">
        <v>6</v>
      </c>
      <c r="AS104">
        <v>0</v>
      </c>
      <c r="AV104">
        <v>0</v>
      </c>
      <c r="BE104">
        <v>0</v>
      </c>
      <c r="BK104">
        <v>1</v>
      </c>
      <c r="BM104">
        <v>0</v>
      </c>
      <c r="BY104">
        <v>0</v>
      </c>
      <c r="BZ104">
        <v>0</v>
      </c>
      <c r="CA104">
        <v>50</v>
      </c>
      <c r="CB104">
        <v>0</v>
      </c>
      <c r="CC104">
        <v>3</v>
      </c>
    </row>
    <row r="105" spans="1:82" hidden="1" x14ac:dyDescent="0.3">
      <c r="A105" t="s">
        <v>482</v>
      </c>
      <c r="B105" t="s">
        <v>483</v>
      </c>
      <c r="C105" s="1" t="str">
        <f t="shared" si="17"/>
        <v>21:1144</v>
      </c>
      <c r="D105" s="1" t="str">
        <f t="shared" si="18"/>
        <v>21:0421</v>
      </c>
      <c r="E105" t="s">
        <v>484</v>
      </c>
      <c r="F105" t="s">
        <v>485</v>
      </c>
      <c r="H105">
        <v>55.824838399999997</v>
      </c>
      <c r="I105">
        <v>-65.783517900000007</v>
      </c>
      <c r="J105" s="1" t="str">
        <f t="shared" si="19"/>
        <v>Till</v>
      </c>
      <c r="K105" s="1" t="str">
        <f t="shared" si="20"/>
        <v>HMC separation (ODM; details not reported)</v>
      </c>
      <c r="M105">
        <v>0</v>
      </c>
      <c r="V105">
        <v>2</v>
      </c>
      <c r="X105">
        <v>80</v>
      </c>
      <c r="Z105">
        <v>3</v>
      </c>
      <c r="AK105">
        <v>30</v>
      </c>
      <c r="AM105">
        <v>21</v>
      </c>
      <c r="AS105">
        <v>0</v>
      </c>
      <c r="AV105">
        <v>0</v>
      </c>
      <c r="BY105">
        <v>0</v>
      </c>
      <c r="BZ105">
        <v>0</v>
      </c>
      <c r="CA105">
        <v>60</v>
      </c>
      <c r="CB105">
        <v>0</v>
      </c>
    </row>
    <row r="106" spans="1:82" hidden="1" x14ac:dyDescent="0.3">
      <c r="A106" t="s">
        <v>486</v>
      </c>
      <c r="B106" t="s">
        <v>487</v>
      </c>
      <c r="C106" s="1" t="str">
        <f t="shared" si="17"/>
        <v>21:1144</v>
      </c>
      <c r="D106" s="1" t="str">
        <f t="shared" si="18"/>
        <v>21:0421</v>
      </c>
      <c r="E106" t="s">
        <v>488</v>
      </c>
      <c r="F106" t="s">
        <v>489</v>
      </c>
      <c r="H106">
        <v>55.851927799999999</v>
      </c>
      <c r="I106">
        <v>-64.336976100000001</v>
      </c>
      <c r="J106" s="1" t="str">
        <f t="shared" si="19"/>
        <v>Till</v>
      </c>
      <c r="K106" s="1" t="str">
        <f t="shared" si="20"/>
        <v>HMC separation (ODM; details not reported)</v>
      </c>
      <c r="M106">
        <v>0</v>
      </c>
      <c r="V106">
        <v>4</v>
      </c>
      <c r="X106">
        <v>5</v>
      </c>
      <c r="Z106">
        <v>0</v>
      </c>
      <c r="AK106">
        <v>25</v>
      </c>
      <c r="AM106">
        <v>1</v>
      </c>
      <c r="AS106">
        <v>0</v>
      </c>
      <c r="AV106">
        <v>0</v>
      </c>
      <c r="BI106">
        <v>0</v>
      </c>
      <c r="BK106">
        <v>0.5</v>
      </c>
      <c r="BL106">
        <v>0</v>
      </c>
      <c r="BY106">
        <v>0</v>
      </c>
      <c r="BZ106">
        <v>0</v>
      </c>
      <c r="CA106">
        <v>5</v>
      </c>
      <c r="CB106">
        <v>0</v>
      </c>
      <c r="CC106">
        <v>3</v>
      </c>
    </row>
    <row r="107" spans="1:82" hidden="1" x14ac:dyDescent="0.3">
      <c r="A107" t="s">
        <v>490</v>
      </c>
      <c r="B107" t="s">
        <v>491</v>
      </c>
      <c r="C107" s="1" t="str">
        <f t="shared" si="17"/>
        <v>21:1144</v>
      </c>
      <c r="D107" s="1" t="str">
        <f t="shared" si="18"/>
        <v>21:0421</v>
      </c>
      <c r="E107" t="s">
        <v>492</v>
      </c>
      <c r="F107" t="s">
        <v>493</v>
      </c>
      <c r="H107">
        <v>55.6492316</v>
      </c>
      <c r="I107">
        <v>-64.437426900000006</v>
      </c>
      <c r="J107" s="1" t="str">
        <f t="shared" si="19"/>
        <v>Till</v>
      </c>
      <c r="K107" s="1" t="str">
        <f t="shared" si="20"/>
        <v>HMC separation (ODM; details not reported)</v>
      </c>
      <c r="M107">
        <v>0</v>
      </c>
      <c r="V107">
        <v>0</v>
      </c>
      <c r="X107">
        <v>4</v>
      </c>
      <c r="Z107">
        <v>1</v>
      </c>
      <c r="AM107">
        <v>1</v>
      </c>
      <c r="AS107">
        <v>0</v>
      </c>
      <c r="AV107">
        <v>0</v>
      </c>
      <c r="BE107">
        <v>0</v>
      </c>
      <c r="BK107">
        <v>2</v>
      </c>
      <c r="BL107">
        <v>0</v>
      </c>
      <c r="BY107">
        <v>0</v>
      </c>
      <c r="BZ107">
        <v>0</v>
      </c>
      <c r="CA107">
        <v>4</v>
      </c>
      <c r="CB107">
        <v>0</v>
      </c>
      <c r="CC107">
        <v>2</v>
      </c>
    </row>
    <row r="108" spans="1:82" hidden="1" x14ac:dyDescent="0.3">
      <c r="A108" t="s">
        <v>494</v>
      </c>
      <c r="B108" t="s">
        <v>495</v>
      </c>
      <c r="C108" s="1" t="str">
        <f t="shared" si="17"/>
        <v>21:1144</v>
      </c>
      <c r="D108" s="1" t="str">
        <f t="shared" si="18"/>
        <v>21:0421</v>
      </c>
      <c r="E108" t="s">
        <v>496</v>
      </c>
      <c r="F108" t="s">
        <v>497</v>
      </c>
      <c r="H108">
        <v>55.543531999999999</v>
      </c>
      <c r="I108">
        <v>-64.588069300000001</v>
      </c>
      <c r="J108" s="1" t="str">
        <f t="shared" si="19"/>
        <v>Till</v>
      </c>
      <c r="K108" s="1" t="str">
        <f t="shared" si="20"/>
        <v>HMC separation (ODM; details not reported)</v>
      </c>
      <c r="M108">
        <v>0</v>
      </c>
      <c r="V108">
        <v>0</v>
      </c>
      <c r="X108">
        <v>7</v>
      </c>
      <c r="Z108">
        <v>4</v>
      </c>
      <c r="AK108">
        <v>7</v>
      </c>
      <c r="AS108">
        <v>0</v>
      </c>
      <c r="AV108">
        <v>0</v>
      </c>
      <c r="BE108">
        <v>0</v>
      </c>
      <c r="BL108">
        <v>0</v>
      </c>
      <c r="BY108">
        <v>0</v>
      </c>
      <c r="BZ108">
        <v>0</v>
      </c>
      <c r="CA108">
        <v>7</v>
      </c>
      <c r="CB108">
        <v>0</v>
      </c>
      <c r="CC108">
        <v>5</v>
      </c>
    </row>
    <row r="109" spans="1:82" hidden="1" x14ac:dyDescent="0.3">
      <c r="A109" t="s">
        <v>498</v>
      </c>
      <c r="B109" t="s">
        <v>499</v>
      </c>
      <c r="C109" s="1" t="str">
        <f t="shared" si="17"/>
        <v>21:1144</v>
      </c>
      <c r="D109" s="1" t="str">
        <f t="shared" si="18"/>
        <v>21:0421</v>
      </c>
      <c r="E109" t="s">
        <v>500</v>
      </c>
      <c r="F109" t="s">
        <v>501</v>
      </c>
      <c r="H109">
        <v>55.368242600000002</v>
      </c>
      <c r="I109">
        <v>-64.309684300000001</v>
      </c>
      <c r="J109" s="1" t="str">
        <f t="shared" si="19"/>
        <v>Till</v>
      </c>
      <c r="K109" s="1" t="str">
        <f t="shared" si="20"/>
        <v>HMC separation (ODM; details not reported)</v>
      </c>
      <c r="M109">
        <v>0</v>
      </c>
      <c r="V109">
        <v>3</v>
      </c>
      <c r="X109">
        <v>12</v>
      </c>
      <c r="Z109">
        <v>4</v>
      </c>
      <c r="AK109">
        <v>9</v>
      </c>
      <c r="AM109">
        <v>1</v>
      </c>
      <c r="AS109">
        <v>0</v>
      </c>
      <c r="AV109">
        <v>0</v>
      </c>
      <c r="BL109">
        <v>0</v>
      </c>
      <c r="BY109">
        <v>0</v>
      </c>
      <c r="BZ109">
        <v>0</v>
      </c>
      <c r="CA109">
        <v>20</v>
      </c>
      <c r="CB109">
        <v>0</v>
      </c>
    </row>
    <row r="110" spans="1:82" hidden="1" x14ac:dyDescent="0.3">
      <c r="A110" t="s">
        <v>502</v>
      </c>
      <c r="B110" t="s">
        <v>503</v>
      </c>
      <c r="C110" s="1" t="str">
        <f t="shared" si="17"/>
        <v>21:1144</v>
      </c>
      <c r="D110" s="1" t="str">
        <f t="shared" si="18"/>
        <v>21:0421</v>
      </c>
      <c r="E110" t="s">
        <v>504</v>
      </c>
      <c r="F110" t="s">
        <v>505</v>
      </c>
      <c r="H110">
        <v>54.6814052</v>
      </c>
      <c r="I110">
        <v>-65.875789400000002</v>
      </c>
      <c r="J110" s="1" t="str">
        <f t="shared" si="19"/>
        <v>Till</v>
      </c>
      <c r="K110" s="1" t="str">
        <f t="shared" si="20"/>
        <v>HMC separation (ODM; details not reported)</v>
      </c>
      <c r="M110">
        <v>0</v>
      </c>
      <c r="V110">
        <v>0</v>
      </c>
      <c r="X110">
        <v>5</v>
      </c>
      <c r="Z110">
        <v>3</v>
      </c>
      <c r="AK110">
        <v>8</v>
      </c>
      <c r="AS110">
        <v>0</v>
      </c>
      <c r="AV110">
        <v>0</v>
      </c>
      <c r="BE110">
        <v>0</v>
      </c>
      <c r="BF110">
        <v>10</v>
      </c>
      <c r="BL110">
        <v>0</v>
      </c>
      <c r="BY110">
        <v>0</v>
      </c>
      <c r="BZ110">
        <v>0</v>
      </c>
      <c r="CA110">
        <v>0</v>
      </c>
      <c r="CB110">
        <v>0</v>
      </c>
      <c r="CC110">
        <v>0</v>
      </c>
      <c r="CD110">
        <v>0</v>
      </c>
    </row>
    <row r="111" spans="1:82" hidden="1" x14ac:dyDescent="0.3">
      <c r="A111" t="s">
        <v>506</v>
      </c>
      <c r="B111" t="s">
        <v>507</v>
      </c>
      <c r="C111" s="1" t="str">
        <f t="shared" si="17"/>
        <v>21:1144</v>
      </c>
      <c r="D111" s="1" t="str">
        <f t="shared" si="18"/>
        <v>21:0421</v>
      </c>
      <c r="E111" t="s">
        <v>508</v>
      </c>
      <c r="F111" t="s">
        <v>509</v>
      </c>
      <c r="H111">
        <v>54.368907399999998</v>
      </c>
      <c r="I111">
        <v>-65.856266000000005</v>
      </c>
      <c r="J111" s="1" t="str">
        <f t="shared" si="19"/>
        <v>Till</v>
      </c>
      <c r="K111" s="1" t="str">
        <f t="shared" si="20"/>
        <v>HMC separation (ODM; details not reported)</v>
      </c>
      <c r="M111">
        <v>0</v>
      </c>
      <c r="V111">
        <v>0</v>
      </c>
      <c r="X111">
        <v>1</v>
      </c>
      <c r="Z111">
        <v>4</v>
      </c>
      <c r="AK111">
        <v>1</v>
      </c>
      <c r="AS111">
        <v>0</v>
      </c>
      <c r="AV111">
        <v>0</v>
      </c>
      <c r="BE111">
        <v>0</v>
      </c>
      <c r="BF111">
        <v>10</v>
      </c>
      <c r="BJ111">
        <v>0</v>
      </c>
      <c r="BL111">
        <v>0</v>
      </c>
      <c r="BZ111">
        <v>0</v>
      </c>
      <c r="CA111">
        <v>0</v>
      </c>
      <c r="CB111">
        <v>0</v>
      </c>
      <c r="CC111">
        <v>0</v>
      </c>
      <c r="CD111">
        <v>0</v>
      </c>
    </row>
    <row r="112" spans="1:82" hidden="1" x14ac:dyDescent="0.3">
      <c r="A112" t="s">
        <v>510</v>
      </c>
      <c r="B112" t="s">
        <v>511</v>
      </c>
      <c r="C112" s="1" t="str">
        <f t="shared" si="17"/>
        <v>21:1144</v>
      </c>
      <c r="D112" s="1" t="str">
        <f t="shared" si="18"/>
        <v>21:0421</v>
      </c>
      <c r="E112" t="s">
        <v>512</v>
      </c>
      <c r="F112" t="s">
        <v>513</v>
      </c>
      <c r="H112">
        <v>54.234266099999999</v>
      </c>
      <c r="I112">
        <v>-65.102388899999994</v>
      </c>
      <c r="J112" s="1" t="str">
        <f t="shared" si="19"/>
        <v>Till</v>
      </c>
      <c r="K112" s="1" t="str">
        <f t="shared" si="20"/>
        <v>HMC separation (ODM; details not reported)</v>
      </c>
      <c r="M112">
        <v>0</v>
      </c>
      <c r="V112">
        <v>0</v>
      </c>
      <c r="X112">
        <v>7</v>
      </c>
      <c r="Z112">
        <v>17</v>
      </c>
      <c r="AK112">
        <v>15</v>
      </c>
      <c r="AS112">
        <v>0</v>
      </c>
      <c r="AV112">
        <v>0</v>
      </c>
      <c r="BE112">
        <v>0</v>
      </c>
      <c r="BJ112">
        <v>1</v>
      </c>
      <c r="BL112">
        <v>0</v>
      </c>
      <c r="BY112">
        <v>0</v>
      </c>
      <c r="BZ112">
        <v>0</v>
      </c>
      <c r="CA112">
        <v>40</v>
      </c>
      <c r="CB112">
        <v>0</v>
      </c>
      <c r="CC112">
        <v>0</v>
      </c>
    </row>
    <row r="113" spans="1:82" hidden="1" x14ac:dyDescent="0.3">
      <c r="A113" t="s">
        <v>514</v>
      </c>
      <c r="B113" t="s">
        <v>515</v>
      </c>
      <c r="C113" s="1" t="str">
        <f t="shared" si="17"/>
        <v>21:1144</v>
      </c>
      <c r="D113" s="1" t="str">
        <f t="shared" si="18"/>
        <v>21:0421</v>
      </c>
      <c r="E113" t="s">
        <v>516</v>
      </c>
      <c r="F113" t="s">
        <v>517</v>
      </c>
      <c r="H113">
        <v>54.246549199999997</v>
      </c>
      <c r="I113">
        <v>-64.921828599999998</v>
      </c>
      <c r="J113" s="1" t="str">
        <f t="shared" si="19"/>
        <v>Till</v>
      </c>
      <c r="K113" s="1" t="str">
        <f t="shared" si="20"/>
        <v>HMC separation (ODM; details not reported)</v>
      </c>
      <c r="M113">
        <v>0</v>
      </c>
      <c r="V113">
        <v>1</v>
      </c>
      <c r="X113">
        <v>6</v>
      </c>
      <c r="Z113">
        <v>26</v>
      </c>
      <c r="AK113">
        <v>20</v>
      </c>
      <c r="AM113">
        <v>9</v>
      </c>
      <c r="AS113">
        <v>0</v>
      </c>
      <c r="AV113">
        <v>0</v>
      </c>
      <c r="BK113">
        <v>2</v>
      </c>
      <c r="BZ113">
        <v>0</v>
      </c>
      <c r="CA113">
        <v>50</v>
      </c>
      <c r="CB113">
        <v>0</v>
      </c>
    </row>
    <row r="114" spans="1:82" hidden="1" x14ac:dyDescent="0.3">
      <c r="A114" t="s">
        <v>518</v>
      </c>
      <c r="B114" t="s">
        <v>519</v>
      </c>
      <c r="C114" s="1" t="str">
        <f t="shared" si="17"/>
        <v>21:1144</v>
      </c>
      <c r="D114" s="1" t="str">
        <f t="shared" si="18"/>
        <v>21:0421</v>
      </c>
      <c r="E114" t="s">
        <v>520</v>
      </c>
      <c r="F114" t="s">
        <v>521</v>
      </c>
      <c r="H114">
        <v>54.3646022</v>
      </c>
      <c r="I114">
        <v>-64.5437206</v>
      </c>
      <c r="J114" s="1" t="str">
        <f t="shared" si="19"/>
        <v>Till</v>
      </c>
      <c r="K114" s="1" t="str">
        <f t="shared" si="20"/>
        <v>HMC separation (ODM; details not reported)</v>
      </c>
      <c r="M114">
        <v>0</v>
      </c>
      <c r="V114">
        <v>0</v>
      </c>
      <c r="X114">
        <v>3</v>
      </c>
      <c r="Z114">
        <v>4</v>
      </c>
      <c r="AK114">
        <v>5</v>
      </c>
      <c r="AM114">
        <v>5</v>
      </c>
      <c r="AS114">
        <v>0</v>
      </c>
      <c r="AV114">
        <v>0</v>
      </c>
      <c r="BE114">
        <v>0</v>
      </c>
      <c r="BL114">
        <v>0</v>
      </c>
      <c r="BY114">
        <v>0</v>
      </c>
      <c r="BZ114">
        <v>0</v>
      </c>
      <c r="CA114">
        <v>10</v>
      </c>
      <c r="CB114">
        <v>0</v>
      </c>
      <c r="CC114">
        <v>1</v>
      </c>
    </row>
    <row r="115" spans="1:82" hidden="1" x14ac:dyDescent="0.3">
      <c r="A115" t="s">
        <v>522</v>
      </c>
      <c r="B115" t="s">
        <v>523</v>
      </c>
      <c r="C115" s="1" t="str">
        <f t="shared" si="17"/>
        <v>21:1144</v>
      </c>
      <c r="D115" s="1" t="str">
        <f t="shared" si="18"/>
        <v>21:0421</v>
      </c>
      <c r="E115" t="s">
        <v>524</v>
      </c>
      <c r="F115" t="s">
        <v>525</v>
      </c>
      <c r="H115">
        <v>54.493242000000002</v>
      </c>
      <c r="I115">
        <v>-64.468058200000002</v>
      </c>
      <c r="J115" s="1" t="str">
        <f t="shared" si="19"/>
        <v>Till</v>
      </c>
      <c r="K115" s="1" t="str">
        <f t="shared" si="20"/>
        <v>HMC separation (ODM; details not reported)</v>
      </c>
      <c r="M115">
        <v>0</v>
      </c>
      <c r="V115">
        <v>3</v>
      </c>
      <c r="X115">
        <v>2</v>
      </c>
      <c r="Z115">
        <v>2</v>
      </c>
      <c r="AK115">
        <v>7</v>
      </c>
      <c r="AM115">
        <v>5</v>
      </c>
      <c r="AS115">
        <v>0</v>
      </c>
      <c r="AV115">
        <v>0</v>
      </c>
      <c r="BY115">
        <v>0</v>
      </c>
      <c r="BZ115">
        <v>0</v>
      </c>
      <c r="CA115">
        <v>5</v>
      </c>
      <c r="CB115">
        <v>0</v>
      </c>
    </row>
    <row r="116" spans="1:82" hidden="1" x14ac:dyDescent="0.3">
      <c r="A116" t="s">
        <v>526</v>
      </c>
      <c r="B116" t="s">
        <v>527</v>
      </c>
      <c r="C116" s="1" t="str">
        <f t="shared" si="17"/>
        <v>21:1144</v>
      </c>
      <c r="D116" s="1" t="str">
        <f t="shared" si="18"/>
        <v>21:0421</v>
      </c>
      <c r="E116" t="s">
        <v>528</v>
      </c>
      <c r="F116" t="s">
        <v>529</v>
      </c>
      <c r="H116">
        <v>54.672472900000002</v>
      </c>
      <c r="I116">
        <v>-64.3087661</v>
      </c>
      <c r="J116" s="1" t="str">
        <f t="shared" si="19"/>
        <v>Till</v>
      </c>
      <c r="K116" s="1" t="str">
        <f t="shared" si="20"/>
        <v>HMC separation (ODM; details not reported)</v>
      </c>
      <c r="M116">
        <v>0</v>
      </c>
      <c r="V116">
        <v>5</v>
      </c>
      <c r="X116">
        <v>3</v>
      </c>
      <c r="Z116">
        <v>2</v>
      </c>
      <c r="AK116">
        <v>4</v>
      </c>
      <c r="AM116">
        <v>4</v>
      </c>
      <c r="AS116">
        <v>0</v>
      </c>
      <c r="AV116">
        <v>0</v>
      </c>
      <c r="BL116">
        <v>0</v>
      </c>
      <c r="BY116">
        <v>0</v>
      </c>
      <c r="BZ116">
        <v>0</v>
      </c>
      <c r="CA116">
        <v>15</v>
      </c>
      <c r="CB116">
        <v>0</v>
      </c>
      <c r="CC116">
        <v>1</v>
      </c>
    </row>
    <row r="117" spans="1:82" hidden="1" x14ac:dyDescent="0.3">
      <c r="A117" t="s">
        <v>530</v>
      </c>
      <c r="B117" t="s">
        <v>531</v>
      </c>
      <c r="C117" s="1" t="str">
        <f t="shared" si="17"/>
        <v>21:1144</v>
      </c>
      <c r="D117" s="1" t="str">
        <f t="shared" si="18"/>
        <v>21:0421</v>
      </c>
      <c r="E117" t="s">
        <v>532</v>
      </c>
      <c r="F117" t="s">
        <v>533</v>
      </c>
      <c r="H117">
        <v>55.462883699999999</v>
      </c>
      <c r="I117">
        <v>-65.230360399999995</v>
      </c>
      <c r="J117" s="1" t="str">
        <f t="shared" si="19"/>
        <v>Till</v>
      </c>
      <c r="K117" s="1" t="str">
        <f t="shared" si="20"/>
        <v>HMC separation (ODM; details not reported)</v>
      </c>
      <c r="M117">
        <v>0</v>
      </c>
      <c r="V117">
        <v>1</v>
      </c>
      <c r="X117">
        <v>18</v>
      </c>
      <c r="Z117">
        <v>80</v>
      </c>
      <c r="AK117">
        <v>250</v>
      </c>
      <c r="AM117">
        <v>1</v>
      </c>
      <c r="AS117">
        <v>0</v>
      </c>
      <c r="AV117">
        <v>0</v>
      </c>
      <c r="BK117">
        <v>2</v>
      </c>
      <c r="BL117">
        <v>0</v>
      </c>
      <c r="BT117">
        <v>0.5</v>
      </c>
      <c r="BY117">
        <v>0</v>
      </c>
      <c r="BZ117">
        <v>0</v>
      </c>
      <c r="CA117">
        <v>5</v>
      </c>
      <c r="CB117">
        <v>0</v>
      </c>
    </row>
    <row r="118" spans="1:82" hidden="1" x14ac:dyDescent="0.3">
      <c r="A118" t="s">
        <v>534</v>
      </c>
      <c r="B118" t="s">
        <v>535</v>
      </c>
      <c r="C118" s="1" t="str">
        <f t="shared" si="17"/>
        <v>21:1144</v>
      </c>
      <c r="D118" s="1" t="str">
        <f t="shared" si="18"/>
        <v>21:0421</v>
      </c>
      <c r="E118" t="s">
        <v>536</v>
      </c>
      <c r="F118" t="s">
        <v>537</v>
      </c>
      <c r="H118">
        <v>55.895265199999997</v>
      </c>
      <c r="I118">
        <v>-64.369075499999994</v>
      </c>
      <c r="J118" s="1" t="str">
        <f t="shared" si="19"/>
        <v>Till</v>
      </c>
      <c r="K118" s="1" t="str">
        <f t="shared" si="20"/>
        <v>HMC separation (ODM; details not reported)</v>
      </c>
      <c r="M118">
        <v>0</v>
      </c>
      <c r="V118">
        <v>2</v>
      </c>
      <c r="X118">
        <v>1</v>
      </c>
      <c r="Z118">
        <v>0</v>
      </c>
      <c r="AK118">
        <v>80</v>
      </c>
      <c r="AM118">
        <v>2</v>
      </c>
      <c r="AS118">
        <v>0</v>
      </c>
      <c r="AV118">
        <v>0</v>
      </c>
      <c r="BI118">
        <v>0</v>
      </c>
      <c r="BK118">
        <v>2</v>
      </c>
      <c r="BL118">
        <v>0</v>
      </c>
      <c r="BT118">
        <v>0.5</v>
      </c>
      <c r="BZ118">
        <v>0</v>
      </c>
      <c r="CB118">
        <v>0</v>
      </c>
      <c r="CC118">
        <v>3</v>
      </c>
    </row>
    <row r="119" spans="1:82" hidden="1" x14ac:dyDescent="0.3">
      <c r="A119" t="s">
        <v>538</v>
      </c>
      <c r="B119" t="s">
        <v>539</v>
      </c>
      <c r="C119" s="1" t="str">
        <f t="shared" si="17"/>
        <v>21:1144</v>
      </c>
      <c r="D119" s="1" t="str">
        <f t="shared" si="18"/>
        <v>21:0421</v>
      </c>
      <c r="E119" t="s">
        <v>540</v>
      </c>
      <c r="F119" t="s">
        <v>541</v>
      </c>
      <c r="H119">
        <v>55.914636600000001</v>
      </c>
      <c r="I119">
        <v>-64.232316499999996</v>
      </c>
      <c r="J119" s="1" t="str">
        <f t="shared" si="19"/>
        <v>Till</v>
      </c>
      <c r="K119" s="1" t="str">
        <f t="shared" si="20"/>
        <v>HMC separation (ODM; details not reported)</v>
      </c>
      <c r="M119">
        <v>0</v>
      </c>
      <c r="V119">
        <v>2</v>
      </c>
      <c r="X119">
        <v>3</v>
      </c>
      <c r="Z119">
        <v>2</v>
      </c>
      <c r="AK119">
        <v>11</v>
      </c>
      <c r="AM119">
        <v>1</v>
      </c>
      <c r="AS119">
        <v>0</v>
      </c>
      <c r="AV119">
        <v>0</v>
      </c>
      <c r="BK119">
        <v>5</v>
      </c>
      <c r="BY119">
        <v>0</v>
      </c>
      <c r="BZ119">
        <v>0</v>
      </c>
      <c r="CA119">
        <v>2</v>
      </c>
      <c r="CB119">
        <v>0</v>
      </c>
      <c r="CC119">
        <v>8</v>
      </c>
    </row>
    <row r="120" spans="1:82" hidden="1" x14ac:dyDescent="0.3">
      <c r="A120" t="s">
        <v>542</v>
      </c>
      <c r="B120" t="s">
        <v>543</v>
      </c>
      <c r="C120" s="1" t="str">
        <f t="shared" si="17"/>
        <v>21:1144</v>
      </c>
      <c r="D120" s="1" t="str">
        <f t="shared" si="18"/>
        <v>21:0421</v>
      </c>
      <c r="E120" t="s">
        <v>544</v>
      </c>
      <c r="F120" t="s">
        <v>545</v>
      </c>
      <c r="H120">
        <v>55.809995499999999</v>
      </c>
      <c r="I120">
        <v>-64.188509100000005</v>
      </c>
      <c r="J120" s="1" t="str">
        <f t="shared" si="19"/>
        <v>Till</v>
      </c>
      <c r="K120" s="1" t="str">
        <f t="shared" si="20"/>
        <v>HMC separation (ODM; details not reported)</v>
      </c>
      <c r="M120">
        <v>0</v>
      </c>
      <c r="V120">
        <v>0</v>
      </c>
      <c r="X120">
        <v>1</v>
      </c>
      <c r="Z120">
        <v>0</v>
      </c>
      <c r="AK120">
        <v>4</v>
      </c>
      <c r="AM120">
        <v>1</v>
      </c>
      <c r="AS120">
        <v>0</v>
      </c>
      <c r="AV120">
        <v>0</v>
      </c>
      <c r="BE120">
        <v>0</v>
      </c>
      <c r="BF120">
        <v>0</v>
      </c>
      <c r="BI120">
        <v>0</v>
      </c>
      <c r="BK120">
        <v>70</v>
      </c>
      <c r="BY120">
        <v>0</v>
      </c>
      <c r="BZ120">
        <v>0</v>
      </c>
      <c r="CB120">
        <v>0</v>
      </c>
      <c r="CC120">
        <v>2</v>
      </c>
    </row>
    <row r="121" spans="1:82" hidden="1" x14ac:dyDescent="0.3">
      <c r="A121" t="s">
        <v>546</v>
      </c>
      <c r="B121" t="s">
        <v>547</v>
      </c>
      <c r="C121" s="1" t="str">
        <f t="shared" si="17"/>
        <v>21:1144</v>
      </c>
      <c r="D121" s="1" t="str">
        <f t="shared" si="18"/>
        <v>21:0421</v>
      </c>
      <c r="E121" t="s">
        <v>548</v>
      </c>
      <c r="F121" t="s">
        <v>549</v>
      </c>
      <c r="H121">
        <v>54.9584653</v>
      </c>
      <c r="I121">
        <v>-64.879020800000006</v>
      </c>
      <c r="J121" s="1" t="str">
        <f t="shared" si="19"/>
        <v>Till</v>
      </c>
      <c r="K121" s="1" t="str">
        <f t="shared" si="20"/>
        <v>HMC separation (ODM; details not reported)</v>
      </c>
      <c r="M121">
        <v>0</v>
      </c>
      <c r="V121">
        <v>0</v>
      </c>
      <c r="X121">
        <v>5</v>
      </c>
      <c r="Z121">
        <v>5</v>
      </c>
      <c r="AK121">
        <v>17</v>
      </c>
      <c r="AM121">
        <v>100</v>
      </c>
      <c r="AS121">
        <v>0</v>
      </c>
      <c r="AV121">
        <v>0</v>
      </c>
      <c r="BE121">
        <v>0</v>
      </c>
      <c r="BL121">
        <v>0</v>
      </c>
      <c r="BY121">
        <v>0</v>
      </c>
      <c r="BZ121">
        <v>0</v>
      </c>
      <c r="CA121">
        <v>50</v>
      </c>
      <c r="CB121">
        <v>0</v>
      </c>
      <c r="CC121">
        <v>3</v>
      </c>
    </row>
    <row r="122" spans="1:82" hidden="1" x14ac:dyDescent="0.3">
      <c r="A122" t="s">
        <v>550</v>
      </c>
      <c r="B122" t="s">
        <v>551</v>
      </c>
      <c r="C122" s="1" t="str">
        <f t="shared" si="17"/>
        <v>21:1144</v>
      </c>
      <c r="D122" s="1" t="str">
        <f t="shared" si="18"/>
        <v>21:0421</v>
      </c>
      <c r="E122" t="s">
        <v>552</v>
      </c>
      <c r="F122" t="s">
        <v>553</v>
      </c>
      <c r="H122">
        <v>54.909626400000001</v>
      </c>
      <c r="I122">
        <v>-64.780974099999995</v>
      </c>
      <c r="J122" s="1" t="str">
        <f t="shared" si="19"/>
        <v>Till</v>
      </c>
      <c r="K122" s="1" t="str">
        <f t="shared" si="20"/>
        <v>HMC separation (ODM; details not reported)</v>
      </c>
      <c r="M122">
        <v>0</v>
      </c>
      <c r="V122">
        <v>0</v>
      </c>
      <c r="X122">
        <v>7</v>
      </c>
      <c r="Z122">
        <v>14</v>
      </c>
      <c r="AK122">
        <v>7</v>
      </c>
      <c r="AM122">
        <v>11</v>
      </c>
      <c r="AS122">
        <v>0</v>
      </c>
      <c r="AV122">
        <v>0</v>
      </c>
      <c r="BE122">
        <v>0</v>
      </c>
      <c r="BL122">
        <v>0</v>
      </c>
      <c r="BY122">
        <v>0</v>
      </c>
      <c r="BZ122">
        <v>0</v>
      </c>
      <c r="CA122">
        <v>50</v>
      </c>
      <c r="CB122">
        <v>0</v>
      </c>
      <c r="CC122">
        <v>5</v>
      </c>
    </row>
    <row r="123" spans="1:82" hidden="1" x14ac:dyDescent="0.3">
      <c r="A123" t="s">
        <v>554</v>
      </c>
      <c r="B123" t="s">
        <v>555</v>
      </c>
      <c r="C123" s="1" t="str">
        <f t="shared" si="17"/>
        <v>21:1144</v>
      </c>
      <c r="D123" s="1" t="str">
        <f t="shared" si="18"/>
        <v>21:0421</v>
      </c>
      <c r="E123" t="s">
        <v>556</v>
      </c>
      <c r="F123" t="s">
        <v>557</v>
      </c>
      <c r="H123">
        <v>54.915865699999998</v>
      </c>
      <c r="I123">
        <v>-64.690895699999999</v>
      </c>
      <c r="J123" s="1" t="str">
        <f t="shared" si="19"/>
        <v>Till</v>
      </c>
      <c r="K123" s="1" t="str">
        <f t="shared" si="20"/>
        <v>HMC separation (ODM; details not reported)</v>
      </c>
      <c r="M123">
        <v>0</v>
      </c>
      <c r="V123">
        <v>0</v>
      </c>
      <c r="X123">
        <v>5</v>
      </c>
      <c r="Z123">
        <v>3</v>
      </c>
      <c r="AK123">
        <v>4</v>
      </c>
      <c r="AS123">
        <v>0</v>
      </c>
      <c r="AV123">
        <v>0</v>
      </c>
      <c r="BE123">
        <v>0</v>
      </c>
      <c r="BJ123">
        <v>0</v>
      </c>
      <c r="BL123">
        <v>0</v>
      </c>
      <c r="BY123">
        <v>0</v>
      </c>
      <c r="BZ123">
        <v>0</v>
      </c>
      <c r="CA123">
        <v>20</v>
      </c>
      <c r="CB123">
        <v>0</v>
      </c>
      <c r="CC123">
        <v>3</v>
      </c>
    </row>
    <row r="124" spans="1:82" hidden="1" x14ac:dyDescent="0.3">
      <c r="A124" t="s">
        <v>558</v>
      </c>
      <c r="B124" t="s">
        <v>559</v>
      </c>
      <c r="C124" s="1" t="str">
        <f t="shared" ref="C124:C155" si="21">HYPERLINK("https://geochem.nrcan.gc.ca/cdogs/content/bdl/bdl211144_e.htm", "21:1144")</f>
        <v>21:1144</v>
      </c>
      <c r="D124" s="1" t="str">
        <f t="shared" si="18"/>
        <v>21:0421</v>
      </c>
      <c r="E124" t="s">
        <v>560</v>
      </c>
      <c r="F124" t="s">
        <v>561</v>
      </c>
      <c r="H124">
        <v>54.939008600000001</v>
      </c>
      <c r="I124">
        <v>-64.539455399999994</v>
      </c>
      <c r="J124" s="1" t="str">
        <f t="shared" si="19"/>
        <v>Till</v>
      </c>
      <c r="K124" s="1" t="str">
        <f t="shared" si="20"/>
        <v>HMC separation (ODM; details not reported)</v>
      </c>
      <c r="M124">
        <v>0</v>
      </c>
      <c r="V124">
        <v>1</v>
      </c>
      <c r="X124">
        <v>1</v>
      </c>
      <c r="Z124">
        <v>1</v>
      </c>
      <c r="AM124">
        <v>5</v>
      </c>
      <c r="AS124">
        <v>0</v>
      </c>
      <c r="AV124">
        <v>0</v>
      </c>
      <c r="BJ124">
        <v>0</v>
      </c>
      <c r="BM124">
        <v>0</v>
      </c>
      <c r="BY124">
        <v>0</v>
      </c>
      <c r="BZ124">
        <v>0</v>
      </c>
      <c r="CA124">
        <v>40</v>
      </c>
      <c r="CB124">
        <v>0</v>
      </c>
      <c r="CC124">
        <v>3</v>
      </c>
    </row>
    <row r="125" spans="1:82" hidden="1" x14ac:dyDescent="0.3">
      <c r="A125" t="s">
        <v>562</v>
      </c>
      <c r="B125" t="s">
        <v>563</v>
      </c>
      <c r="C125" s="1" t="str">
        <f t="shared" si="21"/>
        <v>21:1144</v>
      </c>
      <c r="D125" s="1" t="str">
        <f t="shared" si="18"/>
        <v>21:0421</v>
      </c>
      <c r="E125" t="s">
        <v>564</v>
      </c>
      <c r="F125" t="s">
        <v>565</v>
      </c>
      <c r="H125">
        <v>55.108758899999998</v>
      </c>
      <c r="I125">
        <v>-64.558972199999999</v>
      </c>
      <c r="J125" s="1" t="str">
        <f t="shared" si="19"/>
        <v>Till</v>
      </c>
      <c r="K125" s="1" t="str">
        <f t="shared" si="20"/>
        <v>HMC separation (ODM; details not reported)</v>
      </c>
      <c r="M125">
        <v>0</v>
      </c>
      <c r="V125">
        <v>2</v>
      </c>
      <c r="X125">
        <v>5</v>
      </c>
      <c r="Z125">
        <v>5</v>
      </c>
      <c r="AK125">
        <v>3</v>
      </c>
      <c r="AM125">
        <v>2</v>
      </c>
      <c r="AS125">
        <v>0</v>
      </c>
      <c r="AV125">
        <v>0</v>
      </c>
      <c r="BL125">
        <v>0</v>
      </c>
      <c r="BM125">
        <v>0</v>
      </c>
      <c r="BY125">
        <v>0</v>
      </c>
      <c r="BZ125">
        <v>0</v>
      </c>
      <c r="CA125">
        <v>20</v>
      </c>
      <c r="CB125">
        <v>0</v>
      </c>
      <c r="CC125">
        <v>1</v>
      </c>
    </row>
    <row r="126" spans="1:82" hidden="1" x14ac:dyDescent="0.3">
      <c r="A126" t="s">
        <v>566</v>
      </c>
      <c r="B126" t="s">
        <v>567</v>
      </c>
      <c r="C126" s="1" t="str">
        <f t="shared" si="21"/>
        <v>21:1144</v>
      </c>
      <c r="D126" s="1" t="str">
        <f t="shared" si="18"/>
        <v>21:0421</v>
      </c>
      <c r="E126" t="s">
        <v>568</v>
      </c>
      <c r="F126" t="s">
        <v>569</v>
      </c>
      <c r="H126">
        <v>55.025362199999996</v>
      </c>
      <c r="I126">
        <v>-64.492467000000005</v>
      </c>
      <c r="J126" s="1" t="str">
        <f t="shared" si="19"/>
        <v>Till</v>
      </c>
      <c r="K126" s="1" t="str">
        <f t="shared" si="20"/>
        <v>HMC separation (ODM; details not reported)</v>
      </c>
      <c r="M126">
        <v>0</v>
      </c>
      <c r="V126">
        <v>5</v>
      </c>
      <c r="X126">
        <v>1</v>
      </c>
      <c r="Z126">
        <v>0</v>
      </c>
      <c r="AM126">
        <v>1</v>
      </c>
      <c r="AS126">
        <v>0</v>
      </c>
      <c r="AV126">
        <v>0</v>
      </c>
      <c r="BI126">
        <v>0</v>
      </c>
      <c r="BJ126">
        <v>0</v>
      </c>
      <c r="BK126">
        <v>0</v>
      </c>
      <c r="BL126">
        <v>0</v>
      </c>
      <c r="BM126">
        <v>0</v>
      </c>
      <c r="BY126">
        <v>0</v>
      </c>
      <c r="BZ126">
        <v>0</v>
      </c>
      <c r="CA126">
        <v>15</v>
      </c>
      <c r="CB126">
        <v>0</v>
      </c>
      <c r="CC126">
        <v>2</v>
      </c>
    </row>
    <row r="127" spans="1:82" hidden="1" x14ac:dyDescent="0.3">
      <c r="A127" t="s">
        <v>570</v>
      </c>
      <c r="B127" t="s">
        <v>571</v>
      </c>
      <c r="C127" s="1" t="str">
        <f t="shared" si="21"/>
        <v>21:1144</v>
      </c>
      <c r="D127" s="1" t="str">
        <f t="shared" ref="D127:D132" si="22">HYPERLINK("https://geochem.nrcan.gc.ca/cdogs/content/svy/svy210421_e.htm", "21:0421")</f>
        <v>21:0421</v>
      </c>
      <c r="E127" t="s">
        <v>572</v>
      </c>
      <c r="F127" t="s">
        <v>573</v>
      </c>
      <c r="H127">
        <v>54.832103600000003</v>
      </c>
      <c r="I127">
        <v>-64.570057800000001</v>
      </c>
      <c r="J127" s="1" t="str">
        <f t="shared" ref="J127:J132" si="23">HYPERLINK("https://geochem.nrcan.gc.ca/cdogs/content/kwd/kwd020044_e.htm", "Till")</f>
        <v>Till</v>
      </c>
      <c r="K127" s="1" t="str">
        <f t="shared" ref="K127:K132" si="24">HYPERLINK("https://geochem.nrcan.gc.ca/cdogs/content/kwd/kwd080049_e.htm", "HMC separation (ODM; details not reported)")</f>
        <v>HMC separation (ODM; details not reported)</v>
      </c>
      <c r="M127">
        <v>0</v>
      </c>
      <c r="V127">
        <v>1</v>
      </c>
      <c r="X127">
        <v>1</v>
      </c>
      <c r="Z127">
        <v>1</v>
      </c>
      <c r="AI127">
        <v>2</v>
      </c>
      <c r="AK127">
        <v>17</v>
      </c>
      <c r="AM127">
        <v>2</v>
      </c>
      <c r="AS127">
        <v>0</v>
      </c>
      <c r="AV127">
        <v>0</v>
      </c>
      <c r="BL127">
        <v>0</v>
      </c>
      <c r="BY127">
        <v>0</v>
      </c>
      <c r="BZ127">
        <v>0</v>
      </c>
      <c r="CA127">
        <v>50</v>
      </c>
      <c r="CB127">
        <v>0</v>
      </c>
      <c r="CC127">
        <v>5</v>
      </c>
    </row>
    <row r="128" spans="1:82" hidden="1" x14ac:dyDescent="0.3">
      <c r="A128" t="s">
        <v>574</v>
      </c>
      <c r="B128" t="s">
        <v>575</v>
      </c>
      <c r="C128" s="1" t="str">
        <f t="shared" si="21"/>
        <v>21:1144</v>
      </c>
      <c r="D128" s="1" t="str">
        <f t="shared" si="22"/>
        <v>21:0421</v>
      </c>
      <c r="E128" t="s">
        <v>576</v>
      </c>
      <c r="F128" t="s">
        <v>577</v>
      </c>
      <c r="H128">
        <v>54.734307000000001</v>
      </c>
      <c r="I128">
        <v>-64.592072299999998</v>
      </c>
      <c r="J128" s="1" t="str">
        <f t="shared" si="23"/>
        <v>Till</v>
      </c>
      <c r="K128" s="1" t="str">
        <f t="shared" si="24"/>
        <v>HMC separation (ODM; details not reported)</v>
      </c>
      <c r="M128">
        <v>0</v>
      </c>
      <c r="V128">
        <v>0</v>
      </c>
      <c r="X128">
        <v>2</v>
      </c>
      <c r="Z128">
        <v>6</v>
      </c>
      <c r="AK128">
        <v>4</v>
      </c>
      <c r="AM128">
        <v>4</v>
      </c>
      <c r="AS128">
        <v>0</v>
      </c>
      <c r="AV128">
        <v>0</v>
      </c>
      <c r="BE128">
        <v>0</v>
      </c>
      <c r="BL128">
        <v>0</v>
      </c>
      <c r="BM128">
        <v>0</v>
      </c>
      <c r="BY128">
        <v>0</v>
      </c>
      <c r="BZ128">
        <v>0</v>
      </c>
      <c r="CA128">
        <v>30</v>
      </c>
      <c r="CB128">
        <v>0</v>
      </c>
      <c r="CD128">
        <v>0</v>
      </c>
    </row>
    <row r="129" spans="1:82" hidden="1" x14ac:dyDescent="0.3">
      <c r="A129" t="s">
        <v>578</v>
      </c>
      <c r="B129" t="s">
        <v>579</v>
      </c>
      <c r="C129" s="1" t="str">
        <f t="shared" si="21"/>
        <v>21:1144</v>
      </c>
      <c r="D129" s="1" t="str">
        <f t="shared" si="22"/>
        <v>21:0421</v>
      </c>
      <c r="E129" t="s">
        <v>580</v>
      </c>
      <c r="F129" t="s">
        <v>581</v>
      </c>
      <c r="H129">
        <v>54.681445500000002</v>
      </c>
      <c r="I129">
        <v>-64.546507000000005</v>
      </c>
      <c r="J129" s="1" t="str">
        <f t="shared" si="23"/>
        <v>Till</v>
      </c>
      <c r="K129" s="1" t="str">
        <f t="shared" si="24"/>
        <v>HMC separation (ODM; details not reported)</v>
      </c>
      <c r="M129">
        <v>0</v>
      </c>
      <c r="V129">
        <v>3</v>
      </c>
      <c r="X129">
        <v>8</v>
      </c>
      <c r="Z129">
        <v>2</v>
      </c>
      <c r="AI129">
        <v>2</v>
      </c>
      <c r="AK129">
        <v>9</v>
      </c>
      <c r="AL129">
        <v>1</v>
      </c>
      <c r="AM129">
        <v>4</v>
      </c>
      <c r="AS129">
        <v>0</v>
      </c>
      <c r="AV129">
        <v>0</v>
      </c>
      <c r="BL129">
        <v>0</v>
      </c>
      <c r="BY129">
        <v>0</v>
      </c>
      <c r="BZ129">
        <v>0</v>
      </c>
      <c r="CA129">
        <v>20</v>
      </c>
      <c r="CB129">
        <v>0</v>
      </c>
      <c r="CC129">
        <v>2</v>
      </c>
    </row>
    <row r="130" spans="1:82" hidden="1" x14ac:dyDescent="0.3">
      <c r="A130" t="s">
        <v>582</v>
      </c>
      <c r="B130" t="s">
        <v>583</v>
      </c>
      <c r="C130" s="1" t="str">
        <f t="shared" si="21"/>
        <v>21:1144</v>
      </c>
      <c r="D130" s="1" t="str">
        <f t="shared" si="22"/>
        <v>21:0421</v>
      </c>
      <c r="E130" t="s">
        <v>584</v>
      </c>
      <c r="F130" t="s">
        <v>585</v>
      </c>
      <c r="H130">
        <v>54.920996000000002</v>
      </c>
      <c r="I130">
        <v>-63.995911100000001</v>
      </c>
      <c r="J130" s="1" t="str">
        <f t="shared" si="23"/>
        <v>Till</v>
      </c>
      <c r="K130" s="1" t="str">
        <f t="shared" si="24"/>
        <v>HMC separation (ODM; details not reported)</v>
      </c>
      <c r="M130">
        <v>0</v>
      </c>
      <c r="V130">
        <v>2</v>
      </c>
      <c r="X130">
        <v>3</v>
      </c>
      <c r="Z130">
        <v>4</v>
      </c>
      <c r="AK130">
        <v>1</v>
      </c>
      <c r="AS130">
        <v>0</v>
      </c>
      <c r="AV130">
        <v>0</v>
      </c>
      <c r="BL130">
        <v>0</v>
      </c>
      <c r="BY130">
        <v>0</v>
      </c>
      <c r="BZ130">
        <v>0</v>
      </c>
      <c r="CA130">
        <v>50</v>
      </c>
      <c r="CB130">
        <v>0</v>
      </c>
    </row>
    <row r="131" spans="1:82" hidden="1" x14ac:dyDescent="0.3">
      <c r="A131" t="s">
        <v>586</v>
      </c>
      <c r="B131" t="s">
        <v>587</v>
      </c>
      <c r="C131" s="1" t="str">
        <f t="shared" si="21"/>
        <v>21:1144</v>
      </c>
      <c r="D131" s="1" t="str">
        <f t="shared" si="22"/>
        <v>21:0421</v>
      </c>
      <c r="E131" t="s">
        <v>588</v>
      </c>
      <c r="F131" t="s">
        <v>589</v>
      </c>
      <c r="H131">
        <v>55.814078199999997</v>
      </c>
      <c r="I131">
        <v>-65.397983199999999</v>
      </c>
      <c r="J131" s="1" t="str">
        <f t="shared" si="23"/>
        <v>Till</v>
      </c>
      <c r="K131" s="1" t="str">
        <f t="shared" si="24"/>
        <v>HMC separation (ODM; details not reported)</v>
      </c>
      <c r="M131">
        <v>0</v>
      </c>
      <c r="V131">
        <v>1</v>
      </c>
      <c r="X131">
        <v>60</v>
      </c>
      <c r="Z131">
        <v>10</v>
      </c>
      <c r="AK131">
        <v>7</v>
      </c>
      <c r="AM131">
        <v>7</v>
      </c>
      <c r="AS131">
        <v>0</v>
      </c>
      <c r="AV131">
        <v>0</v>
      </c>
      <c r="BK131">
        <v>1</v>
      </c>
      <c r="BL131">
        <v>0</v>
      </c>
      <c r="BY131">
        <v>0</v>
      </c>
      <c r="BZ131">
        <v>0</v>
      </c>
      <c r="CA131">
        <v>30</v>
      </c>
      <c r="CB131">
        <v>0</v>
      </c>
      <c r="CC131">
        <v>2</v>
      </c>
    </row>
    <row r="132" spans="1:82" hidden="1" x14ac:dyDescent="0.3">
      <c r="A132" t="s">
        <v>590</v>
      </c>
      <c r="B132" t="s">
        <v>591</v>
      </c>
      <c r="C132" s="1" t="str">
        <f t="shared" si="21"/>
        <v>21:1144</v>
      </c>
      <c r="D132" s="1" t="str">
        <f t="shared" si="22"/>
        <v>21:0421</v>
      </c>
      <c r="E132" t="s">
        <v>592</v>
      </c>
      <c r="F132" t="s">
        <v>593</v>
      </c>
      <c r="H132">
        <v>55.780327399999997</v>
      </c>
      <c r="I132">
        <v>-65.082465499999998</v>
      </c>
      <c r="J132" s="1" t="str">
        <f t="shared" si="23"/>
        <v>Till</v>
      </c>
      <c r="K132" s="1" t="str">
        <f t="shared" si="24"/>
        <v>HMC separation (ODM; details not reported)</v>
      </c>
      <c r="M132">
        <v>0</v>
      </c>
      <c r="V132">
        <v>0</v>
      </c>
      <c r="X132">
        <v>50</v>
      </c>
      <c r="Z132">
        <v>0</v>
      </c>
      <c r="AK132">
        <v>17</v>
      </c>
      <c r="AS132">
        <v>0</v>
      </c>
      <c r="AV132">
        <v>0</v>
      </c>
      <c r="BE132">
        <v>0</v>
      </c>
      <c r="BF132">
        <v>0</v>
      </c>
      <c r="BI132">
        <v>0</v>
      </c>
      <c r="BL132">
        <v>0</v>
      </c>
      <c r="BM132">
        <v>0</v>
      </c>
      <c r="BY132">
        <v>0</v>
      </c>
      <c r="BZ132">
        <v>0</v>
      </c>
      <c r="CA132">
        <v>2</v>
      </c>
      <c r="CB132">
        <v>0</v>
      </c>
      <c r="CC132">
        <v>2</v>
      </c>
    </row>
    <row r="133" spans="1:82" hidden="1" x14ac:dyDescent="0.3">
      <c r="A133" t="s">
        <v>594</v>
      </c>
      <c r="B133" t="s">
        <v>595</v>
      </c>
      <c r="C133" s="1" t="str">
        <f t="shared" si="21"/>
        <v>21:1144</v>
      </c>
      <c r="D133" s="1" t="str">
        <f>HYPERLINK("https://geochem.nrcan.gc.ca/cdogs/content/svy/svy_e.htm", "")</f>
        <v/>
      </c>
      <c r="G133" s="1" t="str">
        <f>HYPERLINK("https://geochem.nrcan.gc.ca/cdogs/content/cr_/cr_00156_e.htm", "156")</f>
        <v>156</v>
      </c>
      <c r="J133" t="s">
        <v>136</v>
      </c>
      <c r="K133" t="s">
        <v>137</v>
      </c>
      <c r="M133">
        <v>0</v>
      </c>
      <c r="V133">
        <v>0</v>
      </c>
      <c r="X133">
        <v>0</v>
      </c>
      <c r="Z133">
        <v>0</v>
      </c>
      <c r="AS133">
        <v>0</v>
      </c>
      <c r="AV133">
        <v>0</v>
      </c>
      <c r="BE133">
        <v>0</v>
      </c>
      <c r="BI133">
        <v>0</v>
      </c>
      <c r="BJ133">
        <v>0</v>
      </c>
      <c r="BK133">
        <v>0</v>
      </c>
      <c r="BL133">
        <v>0</v>
      </c>
      <c r="BM133">
        <v>0</v>
      </c>
      <c r="BY133">
        <v>0</v>
      </c>
      <c r="BZ133">
        <v>0</v>
      </c>
      <c r="CA133">
        <v>0</v>
      </c>
      <c r="CB133">
        <v>0</v>
      </c>
      <c r="CC133">
        <v>0</v>
      </c>
      <c r="CD133">
        <v>0</v>
      </c>
    </row>
    <row r="134" spans="1:82" hidden="1" x14ac:dyDescent="0.3">
      <c r="A134" t="s">
        <v>596</v>
      </c>
      <c r="B134" t="s">
        <v>597</v>
      </c>
      <c r="C134" s="1" t="str">
        <f t="shared" si="21"/>
        <v>21:1144</v>
      </c>
      <c r="D134" s="1" t="str">
        <f t="shared" ref="D134:D163" si="25">HYPERLINK("https://geochem.nrcan.gc.ca/cdogs/content/svy/svy210421_e.htm", "21:0421")</f>
        <v>21:0421</v>
      </c>
      <c r="E134" t="s">
        <v>598</v>
      </c>
      <c r="F134" t="s">
        <v>599</v>
      </c>
      <c r="H134">
        <v>55.680287900000003</v>
      </c>
      <c r="I134">
        <v>-64.178592600000002</v>
      </c>
      <c r="J134" s="1" t="str">
        <f t="shared" ref="J134:J163" si="26">HYPERLINK("https://geochem.nrcan.gc.ca/cdogs/content/kwd/kwd020044_e.htm", "Till")</f>
        <v>Till</v>
      </c>
      <c r="K134" s="1" t="str">
        <f t="shared" ref="K134:K163" si="27">HYPERLINK("https://geochem.nrcan.gc.ca/cdogs/content/kwd/kwd080049_e.htm", "HMC separation (ODM; details not reported)")</f>
        <v>HMC separation (ODM; details not reported)</v>
      </c>
      <c r="M134">
        <v>0</v>
      </c>
      <c r="V134">
        <v>2</v>
      </c>
      <c r="X134">
        <v>1</v>
      </c>
      <c r="Z134">
        <v>0</v>
      </c>
      <c r="AK134">
        <v>3</v>
      </c>
      <c r="AM134">
        <v>1</v>
      </c>
      <c r="AS134">
        <v>0</v>
      </c>
      <c r="AV134">
        <v>0</v>
      </c>
      <c r="BI134">
        <v>0</v>
      </c>
      <c r="BK134">
        <v>50</v>
      </c>
      <c r="BL134">
        <v>0</v>
      </c>
      <c r="BZ134">
        <v>0</v>
      </c>
      <c r="CB134">
        <v>0</v>
      </c>
      <c r="CC134">
        <v>5</v>
      </c>
    </row>
    <row r="135" spans="1:82" hidden="1" x14ac:dyDescent="0.3">
      <c r="A135" t="s">
        <v>600</v>
      </c>
      <c r="B135" t="s">
        <v>601</v>
      </c>
      <c r="C135" s="1" t="str">
        <f t="shared" si="21"/>
        <v>21:1144</v>
      </c>
      <c r="D135" s="1" t="str">
        <f t="shared" si="25"/>
        <v>21:0421</v>
      </c>
      <c r="E135" t="s">
        <v>602</v>
      </c>
      <c r="F135" t="s">
        <v>603</v>
      </c>
      <c r="H135">
        <v>55.704196899999999</v>
      </c>
      <c r="I135">
        <v>-64.377473699999996</v>
      </c>
      <c r="J135" s="1" t="str">
        <f t="shared" si="26"/>
        <v>Till</v>
      </c>
      <c r="K135" s="1" t="str">
        <f t="shared" si="27"/>
        <v>HMC separation (ODM; details not reported)</v>
      </c>
      <c r="M135">
        <v>0</v>
      </c>
      <c r="V135">
        <v>0</v>
      </c>
      <c r="X135">
        <v>1</v>
      </c>
      <c r="Z135">
        <v>0</v>
      </c>
      <c r="AK135">
        <v>6</v>
      </c>
      <c r="AM135">
        <v>1</v>
      </c>
      <c r="AS135">
        <v>0</v>
      </c>
      <c r="AV135">
        <v>0</v>
      </c>
      <c r="BE135">
        <v>0</v>
      </c>
      <c r="BF135">
        <v>0</v>
      </c>
      <c r="BI135">
        <v>0</v>
      </c>
      <c r="BK135">
        <v>2</v>
      </c>
      <c r="BL135">
        <v>0</v>
      </c>
      <c r="BZ135">
        <v>0</v>
      </c>
      <c r="CA135">
        <v>0.5</v>
      </c>
      <c r="CB135">
        <v>0</v>
      </c>
      <c r="CC135">
        <v>2</v>
      </c>
    </row>
    <row r="136" spans="1:82" hidden="1" x14ac:dyDescent="0.3">
      <c r="A136" t="s">
        <v>604</v>
      </c>
      <c r="B136" t="s">
        <v>605</v>
      </c>
      <c r="C136" s="1" t="str">
        <f t="shared" si="21"/>
        <v>21:1144</v>
      </c>
      <c r="D136" s="1" t="str">
        <f t="shared" si="25"/>
        <v>21:0421</v>
      </c>
      <c r="E136" t="s">
        <v>606</v>
      </c>
      <c r="F136" t="s">
        <v>607</v>
      </c>
      <c r="H136">
        <v>55.740506799999999</v>
      </c>
      <c r="I136">
        <v>-64.489476300000007</v>
      </c>
      <c r="J136" s="1" t="str">
        <f t="shared" si="26"/>
        <v>Till</v>
      </c>
      <c r="K136" s="1" t="str">
        <f t="shared" si="27"/>
        <v>HMC separation (ODM; details not reported)</v>
      </c>
      <c r="M136">
        <v>0</v>
      </c>
      <c r="V136">
        <v>0</v>
      </c>
      <c r="X136">
        <v>2</v>
      </c>
      <c r="Z136">
        <v>1</v>
      </c>
      <c r="AK136">
        <v>26</v>
      </c>
      <c r="AM136">
        <v>1</v>
      </c>
      <c r="AS136">
        <v>0</v>
      </c>
      <c r="AV136">
        <v>0</v>
      </c>
      <c r="BE136">
        <v>0</v>
      </c>
      <c r="BL136">
        <v>0</v>
      </c>
      <c r="BY136">
        <v>0</v>
      </c>
      <c r="BZ136">
        <v>0</v>
      </c>
      <c r="CA136">
        <v>5</v>
      </c>
      <c r="CB136">
        <v>0</v>
      </c>
      <c r="CC136">
        <v>1</v>
      </c>
    </row>
    <row r="137" spans="1:82" hidden="1" x14ac:dyDescent="0.3">
      <c r="A137" t="s">
        <v>608</v>
      </c>
      <c r="B137" t="s">
        <v>609</v>
      </c>
      <c r="C137" s="1" t="str">
        <f t="shared" si="21"/>
        <v>21:1144</v>
      </c>
      <c r="D137" s="1" t="str">
        <f t="shared" si="25"/>
        <v>21:0421</v>
      </c>
      <c r="E137" t="s">
        <v>610</v>
      </c>
      <c r="F137" t="s">
        <v>611</v>
      </c>
      <c r="H137">
        <v>54.933875100000002</v>
      </c>
      <c r="I137">
        <v>-65.049117199999998</v>
      </c>
      <c r="J137" s="1" t="str">
        <f t="shared" si="26"/>
        <v>Till</v>
      </c>
      <c r="K137" s="1" t="str">
        <f t="shared" si="27"/>
        <v>HMC separation (ODM; details not reported)</v>
      </c>
      <c r="M137">
        <v>0</v>
      </c>
      <c r="V137">
        <v>0</v>
      </c>
      <c r="X137">
        <v>10</v>
      </c>
      <c r="Z137">
        <v>6</v>
      </c>
      <c r="AK137">
        <v>23</v>
      </c>
      <c r="AM137">
        <v>3</v>
      </c>
      <c r="AS137">
        <v>0</v>
      </c>
      <c r="AV137">
        <v>0</v>
      </c>
      <c r="BE137">
        <v>0</v>
      </c>
      <c r="BL137">
        <v>0</v>
      </c>
      <c r="BY137">
        <v>0</v>
      </c>
      <c r="BZ137">
        <v>0</v>
      </c>
      <c r="CA137">
        <v>60</v>
      </c>
      <c r="CB137">
        <v>0</v>
      </c>
      <c r="CC137">
        <v>1</v>
      </c>
    </row>
    <row r="138" spans="1:82" hidden="1" x14ac:dyDescent="0.3">
      <c r="A138" t="s">
        <v>612</v>
      </c>
      <c r="B138" t="s">
        <v>613</v>
      </c>
      <c r="C138" s="1" t="str">
        <f t="shared" si="21"/>
        <v>21:1144</v>
      </c>
      <c r="D138" s="1" t="str">
        <f t="shared" si="25"/>
        <v>21:0421</v>
      </c>
      <c r="E138" t="s">
        <v>614</v>
      </c>
      <c r="F138" t="s">
        <v>615</v>
      </c>
      <c r="H138">
        <v>54.779661400000002</v>
      </c>
      <c r="I138">
        <v>-64.829683599999996</v>
      </c>
      <c r="J138" s="1" t="str">
        <f t="shared" si="26"/>
        <v>Till</v>
      </c>
      <c r="K138" s="1" t="str">
        <f t="shared" si="27"/>
        <v>HMC separation (ODM; details not reported)</v>
      </c>
      <c r="M138">
        <v>0</v>
      </c>
      <c r="V138">
        <v>3</v>
      </c>
      <c r="X138">
        <v>3</v>
      </c>
      <c r="Z138">
        <v>14</v>
      </c>
      <c r="AI138">
        <v>1</v>
      </c>
      <c r="AK138">
        <v>40</v>
      </c>
      <c r="AL138">
        <v>1</v>
      </c>
      <c r="AM138">
        <v>9</v>
      </c>
      <c r="AS138">
        <v>0</v>
      </c>
      <c r="AV138">
        <v>0</v>
      </c>
      <c r="BL138">
        <v>0</v>
      </c>
      <c r="BY138">
        <v>0</v>
      </c>
      <c r="BZ138">
        <v>0</v>
      </c>
      <c r="CA138">
        <v>40</v>
      </c>
      <c r="CB138">
        <v>0</v>
      </c>
      <c r="CC138">
        <v>3</v>
      </c>
    </row>
    <row r="139" spans="1:82" hidden="1" x14ac:dyDescent="0.3">
      <c r="A139" t="s">
        <v>616</v>
      </c>
      <c r="B139" t="s">
        <v>617</v>
      </c>
      <c r="C139" s="1" t="str">
        <f t="shared" si="21"/>
        <v>21:1144</v>
      </c>
      <c r="D139" s="1" t="str">
        <f t="shared" si="25"/>
        <v>21:0421</v>
      </c>
      <c r="E139" t="s">
        <v>618</v>
      </c>
      <c r="F139" t="s">
        <v>619</v>
      </c>
      <c r="H139">
        <v>54.6893964</v>
      </c>
      <c r="I139">
        <v>-64.8844864</v>
      </c>
      <c r="J139" s="1" t="str">
        <f t="shared" si="26"/>
        <v>Till</v>
      </c>
      <c r="K139" s="1" t="str">
        <f t="shared" si="27"/>
        <v>HMC separation (ODM; details not reported)</v>
      </c>
      <c r="M139">
        <v>0</v>
      </c>
      <c r="V139">
        <v>0</v>
      </c>
      <c r="X139">
        <v>6</v>
      </c>
      <c r="Z139">
        <v>3</v>
      </c>
      <c r="AK139">
        <v>40</v>
      </c>
      <c r="AM139">
        <v>2</v>
      </c>
      <c r="AS139">
        <v>0</v>
      </c>
      <c r="AV139">
        <v>0</v>
      </c>
      <c r="BE139">
        <v>0</v>
      </c>
      <c r="BL139">
        <v>0</v>
      </c>
      <c r="BM139">
        <v>0</v>
      </c>
      <c r="BY139">
        <v>0</v>
      </c>
      <c r="BZ139">
        <v>0</v>
      </c>
      <c r="CA139">
        <v>20</v>
      </c>
      <c r="CB139">
        <v>0</v>
      </c>
      <c r="CC139">
        <v>2</v>
      </c>
    </row>
    <row r="140" spans="1:82" hidden="1" x14ac:dyDescent="0.3">
      <c r="A140" t="s">
        <v>620</v>
      </c>
      <c r="B140" t="s">
        <v>621</v>
      </c>
      <c r="C140" s="1" t="str">
        <f t="shared" si="21"/>
        <v>21:1144</v>
      </c>
      <c r="D140" s="1" t="str">
        <f t="shared" si="25"/>
        <v>21:0421</v>
      </c>
      <c r="E140" t="s">
        <v>622</v>
      </c>
      <c r="F140" t="s">
        <v>623</v>
      </c>
      <c r="H140">
        <v>54.576779000000002</v>
      </c>
      <c r="I140">
        <v>-64.890796899999998</v>
      </c>
      <c r="J140" s="1" t="str">
        <f t="shared" si="26"/>
        <v>Till</v>
      </c>
      <c r="K140" s="1" t="str">
        <f t="shared" si="27"/>
        <v>HMC separation (ODM; details not reported)</v>
      </c>
      <c r="M140">
        <v>0</v>
      </c>
      <c r="V140">
        <v>0</v>
      </c>
      <c r="X140">
        <v>6</v>
      </c>
      <c r="Z140">
        <v>8</v>
      </c>
      <c r="AK140">
        <v>6</v>
      </c>
      <c r="AM140">
        <v>8</v>
      </c>
      <c r="AS140">
        <v>0</v>
      </c>
      <c r="AV140">
        <v>0</v>
      </c>
      <c r="BE140">
        <v>0</v>
      </c>
      <c r="BJ140">
        <v>0</v>
      </c>
      <c r="BL140">
        <v>0</v>
      </c>
      <c r="BM140">
        <v>0</v>
      </c>
      <c r="BY140">
        <v>0</v>
      </c>
      <c r="BZ140">
        <v>0</v>
      </c>
      <c r="CA140">
        <v>40</v>
      </c>
      <c r="CB140">
        <v>0</v>
      </c>
      <c r="CC140">
        <v>4</v>
      </c>
    </row>
    <row r="141" spans="1:82" hidden="1" x14ac:dyDescent="0.3">
      <c r="A141" t="s">
        <v>624</v>
      </c>
      <c r="B141" t="s">
        <v>625</v>
      </c>
      <c r="C141" s="1" t="str">
        <f t="shared" si="21"/>
        <v>21:1144</v>
      </c>
      <c r="D141" s="1" t="str">
        <f t="shared" si="25"/>
        <v>21:0421</v>
      </c>
      <c r="E141" t="s">
        <v>626</v>
      </c>
      <c r="F141" t="s">
        <v>627</v>
      </c>
      <c r="H141">
        <v>54.467086199999997</v>
      </c>
      <c r="I141">
        <v>-64.645963499999993</v>
      </c>
      <c r="J141" s="1" t="str">
        <f t="shared" si="26"/>
        <v>Till</v>
      </c>
      <c r="K141" s="1" t="str">
        <f t="shared" si="27"/>
        <v>HMC separation (ODM; details not reported)</v>
      </c>
      <c r="M141">
        <v>0</v>
      </c>
      <c r="V141">
        <v>2</v>
      </c>
      <c r="X141">
        <v>7</v>
      </c>
      <c r="Z141">
        <v>4</v>
      </c>
      <c r="AK141">
        <v>3</v>
      </c>
      <c r="AM141">
        <v>2</v>
      </c>
      <c r="AS141">
        <v>0</v>
      </c>
      <c r="AV141">
        <v>0</v>
      </c>
      <c r="BL141">
        <v>0</v>
      </c>
      <c r="BM141">
        <v>0</v>
      </c>
      <c r="BY141">
        <v>0</v>
      </c>
      <c r="BZ141">
        <v>0</v>
      </c>
      <c r="CA141">
        <v>5</v>
      </c>
      <c r="CB141">
        <v>0</v>
      </c>
      <c r="CC141">
        <v>2</v>
      </c>
    </row>
    <row r="142" spans="1:82" hidden="1" x14ac:dyDescent="0.3">
      <c r="A142" t="s">
        <v>628</v>
      </c>
      <c r="B142" t="s">
        <v>629</v>
      </c>
      <c r="C142" s="1" t="str">
        <f t="shared" si="21"/>
        <v>21:1144</v>
      </c>
      <c r="D142" s="1" t="str">
        <f t="shared" si="25"/>
        <v>21:0421</v>
      </c>
      <c r="E142" t="s">
        <v>630</v>
      </c>
      <c r="F142" t="s">
        <v>631</v>
      </c>
      <c r="H142">
        <v>54.564058799999998</v>
      </c>
      <c r="I142">
        <v>-64.637556000000004</v>
      </c>
      <c r="J142" s="1" t="str">
        <f t="shared" si="26"/>
        <v>Till</v>
      </c>
      <c r="K142" s="1" t="str">
        <f t="shared" si="27"/>
        <v>HMC separation (ODM; details not reported)</v>
      </c>
      <c r="M142">
        <v>0</v>
      </c>
      <c r="V142">
        <v>1</v>
      </c>
      <c r="X142">
        <v>0</v>
      </c>
      <c r="Z142">
        <v>0</v>
      </c>
      <c r="AK142">
        <v>12</v>
      </c>
      <c r="AM142">
        <v>4</v>
      </c>
      <c r="AS142">
        <v>0</v>
      </c>
      <c r="AV142">
        <v>0</v>
      </c>
      <c r="BI142">
        <v>0</v>
      </c>
      <c r="BL142">
        <v>0</v>
      </c>
      <c r="BY142">
        <v>0</v>
      </c>
      <c r="BZ142">
        <v>0</v>
      </c>
      <c r="CA142">
        <v>50</v>
      </c>
      <c r="CB142">
        <v>0</v>
      </c>
      <c r="CC142">
        <v>3</v>
      </c>
    </row>
    <row r="143" spans="1:82" hidden="1" x14ac:dyDescent="0.3">
      <c r="A143" t="s">
        <v>632</v>
      </c>
      <c r="B143" t="s">
        <v>633</v>
      </c>
      <c r="C143" s="1" t="str">
        <f t="shared" si="21"/>
        <v>21:1144</v>
      </c>
      <c r="D143" s="1" t="str">
        <f t="shared" si="25"/>
        <v>21:0421</v>
      </c>
      <c r="E143" t="s">
        <v>634</v>
      </c>
      <c r="F143" t="s">
        <v>635</v>
      </c>
      <c r="H143">
        <v>54.655339699999999</v>
      </c>
      <c r="I143">
        <v>-64.688848100000001</v>
      </c>
      <c r="J143" s="1" t="str">
        <f t="shared" si="26"/>
        <v>Till</v>
      </c>
      <c r="K143" s="1" t="str">
        <f t="shared" si="27"/>
        <v>HMC separation (ODM; details not reported)</v>
      </c>
      <c r="M143">
        <v>0</v>
      </c>
      <c r="V143">
        <v>0</v>
      </c>
      <c r="X143">
        <v>4</v>
      </c>
      <c r="Z143">
        <v>2</v>
      </c>
      <c r="AK143">
        <v>4</v>
      </c>
      <c r="AM143">
        <v>1</v>
      </c>
      <c r="AS143">
        <v>0</v>
      </c>
      <c r="AV143">
        <v>0</v>
      </c>
      <c r="BE143">
        <v>0</v>
      </c>
      <c r="BJ143">
        <v>0</v>
      </c>
      <c r="BL143">
        <v>0</v>
      </c>
      <c r="BY143">
        <v>0</v>
      </c>
      <c r="BZ143">
        <v>0</v>
      </c>
      <c r="CA143">
        <v>15</v>
      </c>
      <c r="CB143">
        <v>0</v>
      </c>
      <c r="CC143">
        <v>4</v>
      </c>
    </row>
    <row r="144" spans="1:82" hidden="1" x14ac:dyDescent="0.3">
      <c r="A144" t="s">
        <v>636</v>
      </c>
      <c r="B144" t="s">
        <v>637</v>
      </c>
      <c r="C144" s="1" t="str">
        <f t="shared" si="21"/>
        <v>21:1144</v>
      </c>
      <c r="D144" s="1" t="str">
        <f t="shared" si="25"/>
        <v>21:0421</v>
      </c>
      <c r="E144" t="s">
        <v>638</v>
      </c>
      <c r="F144" t="s">
        <v>639</v>
      </c>
      <c r="H144">
        <v>54.628264000000001</v>
      </c>
      <c r="I144">
        <v>-64.467758700000005</v>
      </c>
      <c r="J144" s="1" t="str">
        <f t="shared" si="26"/>
        <v>Till</v>
      </c>
      <c r="K144" s="1" t="str">
        <f t="shared" si="27"/>
        <v>HMC separation (ODM; details not reported)</v>
      </c>
      <c r="M144">
        <v>0</v>
      </c>
      <c r="V144">
        <v>2</v>
      </c>
      <c r="X144">
        <v>1</v>
      </c>
      <c r="Z144">
        <v>1</v>
      </c>
      <c r="AK144">
        <v>6</v>
      </c>
      <c r="AS144">
        <v>0</v>
      </c>
      <c r="AV144">
        <v>0</v>
      </c>
      <c r="BL144">
        <v>0</v>
      </c>
      <c r="BY144">
        <v>0</v>
      </c>
      <c r="BZ144">
        <v>0</v>
      </c>
      <c r="CA144">
        <v>10</v>
      </c>
      <c r="CB144">
        <v>0</v>
      </c>
      <c r="CC144">
        <v>5</v>
      </c>
    </row>
    <row r="145" spans="1:82" hidden="1" x14ac:dyDescent="0.3">
      <c r="A145" t="s">
        <v>640</v>
      </c>
      <c r="B145" t="s">
        <v>641</v>
      </c>
      <c r="C145" s="1" t="str">
        <f t="shared" si="21"/>
        <v>21:1144</v>
      </c>
      <c r="D145" s="1" t="str">
        <f t="shared" si="25"/>
        <v>21:0421</v>
      </c>
      <c r="E145" t="s">
        <v>642</v>
      </c>
      <c r="F145" t="s">
        <v>643</v>
      </c>
      <c r="H145">
        <v>54.735269000000002</v>
      </c>
      <c r="I145">
        <v>-64.4434337</v>
      </c>
      <c r="J145" s="1" t="str">
        <f t="shared" si="26"/>
        <v>Till</v>
      </c>
      <c r="K145" s="1" t="str">
        <f t="shared" si="27"/>
        <v>HMC separation (ODM; details not reported)</v>
      </c>
      <c r="M145">
        <v>0</v>
      </c>
      <c r="V145">
        <v>0</v>
      </c>
      <c r="X145">
        <v>0</v>
      </c>
      <c r="Z145">
        <v>4</v>
      </c>
      <c r="AK145">
        <v>1</v>
      </c>
      <c r="AM145">
        <v>2</v>
      </c>
      <c r="AS145">
        <v>0</v>
      </c>
      <c r="AV145">
        <v>0</v>
      </c>
      <c r="BE145">
        <v>0</v>
      </c>
      <c r="BL145">
        <v>0</v>
      </c>
      <c r="BM145">
        <v>0</v>
      </c>
      <c r="BY145">
        <v>0</v>
      </c>
      <c r="BZ145">
        <v>0</v>
      </c>
      <c r="CA145">
        <v>25</v>
      </c>
      <c r="CB145">
        <v>0</v>
      </c>
      <c r="CC145">
        <v>1</v>
      </c>
    </row>
    <row r="146" spans="1:82" hidden="1" x14ac:dyDescent="0.3">
      <c r="A146" t="s">
        <v>644</v>
      </c>
      <c r="B146" t="s">
        <v>645</v>
      </c>
      <c r="C146" s="1" t="str">
        <f t="shared" si="21"/>
        <v>21:1144</v>
      </c>
      <c r="D146" s="1" t="str">
        <f t="shared" si="25"/>
        <v>21:0421</v>
      </c>
      <c r="E146" t="s">
        <v>646</v>
      </c>
      <c r="F146" t="s">
        <v>647</v>
      </c>
      <c r="H146">
        <v>54.798123799999999</v>
      </c>
      <c r="I146">
        <v>-64.725351000000003</v>
      </c>
      <c r="J146" s="1" t="str">
        <f t="shared" si="26"/>
        <v>Till</v>
      </c>
      <c r="K146" s="1" t="str">
        <f t="shared" si="27"/>
        <v>HMC separation (ODM; details not reported)</v>
      </c>
      <c r="M146">
        <v>0</v>
      </c>
      <c r="V146">
        <v>5</v>
      </c>
      <c r="X146">
        <v>6</v>
      </c>
      <c r="Z146">
        <v>11</v>
      </c>
      <c r="AK146">
        <v>21</v>
      </c>
      <c r="AM146">
        <v>12</v>
      </c>
      <c r="AS146">
        <v>0</v>
      </c>
      <c r="AV146">
        <v>0</v>
      </c>
      <c r="BL146">
        <v>0</v>
      </c>
      <c r="BY146">
        <v>0</v>
      </c>
      <c r="BZ146">
        <v>0</v>
      </c>
      <c r="CA146">
        <v>25</v>
      </c>
      <c r="CB146">
        <v>0</v>
      </c>
      <c r="CC146">
        <v>5</v>
      </c>
    </row>
    <row r="147" spans="1:82" hidden="1" x14ac:dyDescent="0.3">
      <c r="A147" t="s">
        <v>648</v>
      </c>
      <c r="B147" t="s">
        <v>649</v>
      </c>
      <c r="C147" s="1" t="str">
        <f t="shared" si="21"/>
        <v>21:1144</v>
      </c>
      <c r="D147" s="1" t="str">
        <f t="shared" si="25"/>
        <v>21:0421</v>
      </c>
      <c r="E147" t="s">
        <v>650</v>
      </c>
      <c r="F147" t="s">
        <v>651</v>
      </c>
      <c r="H147">
        <v>54.862573500000003</v>
      </c>
      <c r="I147">
        <v>-64.705882500000001</v>
      </c>
      <c r="J147" s="1" t="str">
        <f t="shared" si="26"/>
        <v>Till</v>
      </c>
      <c r="K147" s="1" t="str">
        <f t="shared" si="27"/>
        <v>HMC separation (ODM; details not reported)</v>
      </c>
      <c r="M147">
        <v>0</v>
      </c>
      <c r="V147">
        <v>0</v>
      </c>
      <c r="X147">
        <v>2</v>
      </c>
      <c r="Z147">
        <v>8</v>
      </c>
      <c r="AK147">
        <v>30</v>
      </c>
      <c r="AM147">
        <v>2</v>
      </c>
      <c r="AS147">
        <v>0</v>
      </c>
      <c r="AV147">
        <v>0</v>
      </c>
      <c r="BE147">
        <v>0</v>
      </c>
      <c r="BL147">
        <v>0</v>
      </c>
      <c r="BY147">
        <v>0</v>
      </c>
      <c r="BZ147">
        <v>0</v>
      </c>
      <c r="CA147">
        <v>40</v>
      </c>
      <c r="CB147">
        <v>0</v>
      </c>
      <c r="CC147">
        <v>8</v>
      </c>
    </row>
    <row r="148" spans="1:82" hidden="1" x14ac:dyDescent="0.3">
      <c r="A148" t="s">
        <v>652</v>
      </c>
      <c r="B148" t="s">
        <v>653</v>
      </c>
      <c r="C148" s="1" t="str">
        <f t="shared" si="21"/>
        <v>21:1144</v>
      </c>
      <c r="D148" s="1" t="str">
        <f t="shared" si="25"/>
        <v>21:0421</v>
      </c>
      <c r="E148" t="s">
        <v>654</v>
      </c>
      <c r="F148" t="s">
        <v>655</v>
      </c>
      <c r="H148">
        <v>54.996944499999998</v>
      </c>
      <c r="I148">
        <v>-64.659597300000001</v>
      </c>
      <c r="J148" s="1" t="str">
        <f t="shared" si="26"/>
        <v>Till</v>
      </c>
      <c r="K148" s="1" t="str">
        <f t="shared" si="27"/>
        <v>HMC separation (ODM; details not reported)</v>
      </c>
      <c r="M148">
        <v>0</v>
      </c>
      <c r="V148">
        <v>2</v>
      </c>
      <c r="X148">
        <v>1</v>
      </c>
      <c r="Z148">
        <v>1</v>
      </c>
      <c r="AM148">
        <v>3</v>
      </c>
      <c r="AS148">
        <v>0</v>
      </c>
      <c r="AV148">
        <v>0</v>
      </c>
      <c r="BL148">
        <v>0</v>
      </c>
      <c r="BY148">
        <v>0</v>
      </c>
      <c r="BZ148">
        <v>0</v>
      </c>
      <c r="CA148">
        <v>12</v>
      </c>
      <c r="CB148">
        <v>0</v>
      </c>
      <c r="CC148">
        <v>2</v>
      </c>
    </row>
    <row r="149" spans="1:82" hidden="1" x14ac:dyDescent="0.3">
      <c r="A149" t="s">
        <v>656</v>
      </c>
      <c r="B149" t="s">
        <v>657</v>
      </c>
      <c r="C149" s="1" t="str">
        <f t="shared" si="21"/>
        <v>21:1144</v>
      </c>
      <c r="D149" s="1" t="str">
        <f t="shared" si="25"/>
        <v>21:0421</v>
      </c>
      <c r="E149" t="s">
        <v>658</v>
      </c>
      <c r="F149" t="s">
        <v>659</v>
      </c>
      <c r="H149">
        <v>54.774842800000002</v>
      </c>
      <c r="I149">
        <v>-64.201840599999997</v>
      </c>
      <c r="J149" s="1" t="str">
        <f t="shared" si="26"/>
        <v>Till</v>
      </c>
      <c r="K149" s="1" t="str">
        <f t="shared" si="27"/>
        <v>HMC separation (ODM; details not reported)</v>
      </c>
      <c r="M149">
        <v>0</v>
      </c>
      <c r="U149">
        <v>1</v>
      </c>
      <c r="V149">
        <v>3</v>
      </c>
      <c r="X149">
        <v>3</v>
      </c>
      <c r="Z149">
        <v>5</v>
      </c>
      <c r="AK149">
        <v>3</v>
      </c>
      <c r="AM149">
        <v>3</v>
      </c>
      <c r="AS149">
        <v>0</v>
      </c>
      <c r="AV149">
        <v>0</v>
      </c>
      <c r="BL149">
        <v>0</v>
      </c>
      <c r="BY149">
        <v>0</v>
      </c>
      <c r="BZ149">
        <v>0</v>
      </c>
      <c r="CA149">
        <v>10</v>
      </c>
      <c r="CB149">
        <v>0</v>
      </c>
      <c r="CC149">
        <v>1</v>
      </c>
    </row>
    <row r="150" spans="1:82" hidden="1" x14ac:dyDescent="0.3">
      <c r="A150" t="s">
        <v>660</v>
      </c>
      <c r="B150" t="s">
        <v>661</v>
      </c>
      <c r="C150" s="1" t="str">
        <f t="shared" si="21"/>
        <v>21:1144</v>
      </c>
      <c r="D150" s="1" t="str">
        <f t="shared" si="25"/>
        <v>21:0421</v>
      </c>
      <c r="E150" t="s">
        <v>662</v>
      </c>
      <c r="F150" t="s">
        <v>663</v>
      </c>
      <c r="H150">
        <v>54.471434000000002</v>
      </c>
      <c r="I150">
        <v>-64.109213499999996</v>
      </c>
      <c r="J150" s="1" t="str">
        <f t="shared" si="26"/>
        <v>Till</v>
      </c>
      <c r="K150" s="1" t="str">
        <f t="shared" si="27"/>
        <v>HMC separation (ODM; details not reported)</v>
      </c>
      <c r="M150">
        <v>0</v>
      </c>
      <c r="V150">
        <v>2</v>
      </c>
      <c r="X150">
        <v>0</v>
      </c>
      <c r="Z150">
        <v>0</v>
      </c>
      <c r="AK150">
        <v>1</v>
      </c>
      <c r="AS150">
        <v>0</v>
      </c>
      <c r="AV150">
        <v>0</v>
      </c>
      <c r="BI150">
        <v>0</v>
      </c>
      <c r="BJ150">
        <v>0</v>
      </c>
      <c r="BL150">
        <v>0</v>
      </c>
      <c r="BM150">
        <v>0</v>
      </c>
      <c r="BY150">
        <v>0</v>
      </c>
      <c r="BZ150">
        <v>15</v>
      </c>
      <c r="CA150">
        <v>8</v>
      </c>
      <c r="CB150">
        <v>0</v>
      </c>
      <c r="CC150">
        <v>2</v>
      </c>
    </row>
    <row r="151" spans="1:82" hidden="1" x14ac:dyDescent="0.3">
      <c r="A151" t="s">
        <v>664</v>
      </c>
      <c r="B151" t="s">
        <v>665</v>
      </c>
      <c r="C151" s="1" t="str">
        <f t="shared" si="21"/>
        <v>21:1144</v>
      </c>
      <c r="D151" s="1" t="str">
        <f t="shared" si="25"/>
        <v>21:0421</v>
      </c>
      <c r="E151" t="s">
        <v>666</v>
      </c>
      <c r="F151" t="s">
        <v>667</v>
      </c>
      <c r="H151">
        <v>54.564592699999999</v>
      </c>
      <c r="I151">
        <v>-64.178479800000005</v>
      </c>
      <c r="J151" s="1" t="str">
        <f t="shared" si="26"/>
        <v>Till</v>
      </c>
      <c r="K151" s="1" t="str">
        <f t="shared" si="27"/>
        <v>HMC separation (ODM; details not reported)</v>
      </c>
      <c r="M151">
        <v>0</v>
      </c>
      <c r="V151">
        <v>0</v>
      </c>
      <c r="X151">
        <v>0</v>
      </c>
      <c r="Z151">
        <v>0</v>
      </c>
      <c r="AK151">
        <v>1</v>
      </c>
      <c r="AS151">
        <v>0</v>
      </c>
      <c r="AV151">
        <v>0</v>
      </c>
      <c r="BE151">
        <v>0</v>
      </c>
      <c r="BI151">
        <v>0</v>
      </c>
      <c r="BJ151">
        <v>0</v>
      </c>
      <c r="BK151">
        <v>0</v>
      </c>
      <c r="BL151">
        <v>0</v>
      </c>
      <c r="BM151">
        <v>0</v>
      </c>
      <c r="BY151">
        <v>0</v>
      </c>
      <c r="BZ151">
        <v>3</v>
      </c>
      <c r="CB151">
        <v>0</v>
      </c>
      <c r="CD151">
        <v>0</v>
      </c>
    </row>
    <row r="152" spans="1:82" hidden="1" x14ac:dyDescent="0.3">
      <c r="A152" t="s">
        <v>668</v>
      </c>
      <c r="B152" t="s">
        <v>669</v>
      </c>
      <c r="C152" s="1" t="str">
        <f t="shared" si="21"/>
        <v>21:1144</v>
      </c>
      <c r="D152" s="1" t="str">
        <f t="shared" si="25"/>
        <v>21:0421</v>
      </c>
      <c r="E152" t="s">
        <v>670</v>
      </c>
      <c r="F152" t="s">
        <v>671</v>
      </c>
      <c r="H152">
        <v>54.636081799999999</v>
      </c>
      <c r="I152">
        <v>-64.035772899999998</v>
      </c>
      <c r="J152" s="1" t="str">
        <f t="shared" si="26"/>
        <v>Till</v>
      </c>
      <c r="K152" s="1" t="str">
        <f t="shared" si="27"/>
        <v>HMC separation (ODM; details not reported)</v>
      </c>
      <c r="M152">
        <v>0</v>
      </c>
      <c r="V152">
        <v>1</v>
      </c>
      <c r="X152">
        <v>0</v>
      </c>
      <c r="Z152">
        <v>3</v>
      </c>
      <c r="AS152">
        <v>0</v>
      </c>
      <c r="AV152">
        <v>0</v>
      </c>
      <c r="BL152">
        <v>0</v>
      </c>
      <c r="BY152">
        <v>0</v>
      </c>
      <c r="CA152">
        <v>15</v>
      </c>
      <c r="CB152">
        <v>0</v>
      </c>
      <c r="CC152">
        <v>4</v>
      </c>
    </row>
    <row r="153" spans="1:82" hidden="1" x14ac:dyDescent="0.3">
      <c r="A153" t="s">
        <v>672</v>
      </c>
      <c r="B153" t="s">
        <v>673</v>
      </c>
      <c r="C153" s="1" t="str">
        <f t="shared" si="21"/>
        <v>21:1144</v>
      </c>
      <c r="D153" s="1" t="str">
        <f t="shared" si="25"/>
        <v>21:0421</v>
      </c>
      <c r="E153" t="s">
        <v>674</v>
      </c>
      <c r="F153" t="s">
        <v>675</v>
      </c>
      <c r="H153">
        <v>54.858818999999997</v>
      </c>
      <c r="I153">
        <v>-64.217345300000005</v>
      </c>
      <c r="J153" s="1" t="str">
        <f t="shared" si="26"/>
        <v>Till</v>
      </c>
      <c r="K153" s="1" t="str">
        <f t="shared" si="27"/>
        <v>HMC separation (ODM; details not reported)</v>
      </c>
      <c r="M153">
        <v>0</v>
      </c>
      <c r="V153">
        <v>2</v>
      </c>
      <c r="X153">
        <v>7</v>
      </c>
      <c r="Z153">
        <v>1</v>
      </c>
      <c r="AI153">
        <v>5</v>
      </c>
      <c r="AS153">
        <v>0</v>
      </c>
      <c r="AV153">
        <v>0</v>
      </c>
      <c r="BJ153">
        <v>0</v>
      </c>
      <c r="BL153">
        <v>0</v>
      </c>
      <c r="BM153">
        <v>0</v>
      </c>
      <c r="BY153">
        <v>0</v>
      </c>
      <c r="CA153">
        <v>10</v>
      </c>
      <c r="CB153">
        <v>0</v>
      </c>
      <c r="CC153">
        <v>5</v>
      </c>
    </row>
    <row r="154" spans="1:82" hidden="1" x14ac:dyDescent="0.3">
      <c r="A154" t="s">
        <v>676</v>
      </c>
      <c r="B154" t="s">
        <v>677</v>
      </c>
      <c r="C154" s="1" t="str">
        <f t="shared" si="21"/>
        <v>21:1144</v>
      </c>
      <c r="D154" s="1" t="str">
        <f t="shared" si="25"/>
        <v>21:0421</v>
      </c>
      <c r="E154" t="s">
        <v>678</v>
      </c>
      <c r="F154" t="s">
        <v>679</v>
      </c>
      <c r="H154">
        <v>54.923114099999999</v>
      </c>
      <c r="I154">
        <v>-64.199250300000003</v>
      </c>
      <c r="J154" s="1" t="str">
        <f t="shared" si="26"/>
        <v>Till</v>
      </c>
      <c r="K154" s="1" t="str">
        <f t="shared" si="27"/>
        <v>HMC separation (ODM; details not reported)</v>
      </c>
      <c r="M154">
        <v>0</v>
      </c>
      <c r="V154">
        <v>1</v>
      </c>
      <c r="X154">
        <v>4</v>
      </c>
      <c r="Z154">
        <v>1</v>
      </c>
      <c r="AK154">
        <v>9</v>
      </c>
      <c r="AM154">
        <v>1</v>
      </c>
      <c r="AS154">
        <v>0</v>
      </c>
      <c r="AV154">
        <v>0</v>
      </c>
      <c r="BL154">
        <v>0</v>
      </c>
      <c r="BY154">
        <v>0</v>
      </c>
      <c r="BZ154">
        <v>0</v>
      </c>
      <c r="CA154">
        <v>40</v>
      </c>
      <c r="CB154">
        <v>0</v>
      </c>
      <c r="CC154">
        <v>3</v>
      </c>
    </row>
    <row r="155" spans="1:82" hidden="1" x14ac:dyDescent="0.3">
      <c r="A155" t="s">
        <v>680</v>
      </c>
      <c r="B155" t="s">
        <v>681</v>
      </c>
      <c r="C155" s="1" t="str">
        <f t="shared" si="21"/>
        <v>21:1144</v>
      </c>
      <c r="D155" s="1" t="str">
        <f t="shared" si="25"/>
        <v>21:0421</v>
      </c>
      <c r="E155" t="s">
        <v>682</v>
      </c>
      <c r="F155" t="s">
        <v>683</v>
      </c>
      <c r="H155">
        <v>54.9845361</v>
      </c>
      <c r="I155">
        <v>-64.248886499999998</v>
      </c>
      <c r="J155" s="1" t="str">
        <f t="shared" si="26"/>
        <v>Till</v>
      </c>
      <c r="K155" s="1" t="str">
        <f t="shared" si="27"/>
        <v>HMC separation (ODM; details not reported)</v>
      </c>
      <c r="M155">
        <v>0</v>
      </c>
      <c r="V155">
        <v>2</v>
      </c>
      <c r="X155">
        <v>1</v>
      </c>
      <c r="Z155">
        <v>2</v>
      </c>
      <c r="AK155">
        <v>1</v>
      </c>
      <c r="AS155">
        <v>0</v>
      </c>
      <c r="AV155">
        <v>0</v>
      </c>
      <c r="BF155">
        <v>0</v>
      </c>
      <c r="BJ155">
        <v>0</v>
      </c>
      <c r="BL155">
        <v>0</v>
      </c>
      <c r="BY155">
        <v>0</v>
      </c>
      <c r="BZ155">
        <v>0</v>
      </c>
      <c r="CA155">
        <v>15</v>
      </c>
      <c r="CB155">
        <v>0</v>
      </c>
      <c r="CC155">
        <v>2</v>
      </c>
    </row>
    <row r="156" spans="1:82" hidden="1" x14ac:dyDescent="0.3">
      <c r="A156" t="s">
        <v>684</v>
      </c>
      <c r="B156" t="s">
        <v>685</v>
      </c>
      <c r="C156" s="1" t="str">
        <f t="shared" ref="C156:C187" si="28">HYPERLINK("https://geochem.nrcan.gc.ca/cdogs/content/bdl/bdl211144_e.htm", "21:1144")</f>
        <v>21:1144</v>
      </c>
      <c r="D156" s="1" t="str">
        <f t="shared" si="25"/>
        <v>21:0421</v>
      </c>
      <c r="E156" t="s">
        <v>686</v>
      </c>
      <c r="F156" t="s">
        <v>687</v>
      </c>
      <c r="H156">
        <v>54.993460499999998</v>
      </c>
      <c r="I156">
        <v>-64.066622100000004</v>
      </c>
      <c r="J156" s="1" t="str">
        <f t="shared" si="26"/>
        <v>Till</v>
      </c>
      <c r="K156" s="1" t="str">
        <f t="shared" si="27"/>
        <v>HMC separation (ODM; details not reported)</v>
      </c>
      <c r="M156">
        <v>0</v>
      </c>
      <c r="V156">
        <v>5</v>
      </c>
      <c r="X156">
        <v>3</v>
      </c>
      <c r="Z156">
        <v>5</v>
      </c>
      <c r="AM156">
        <v>1</v>
      </c>
      <c r="AS156">
        <v>0</v>
      </c>
      <c r="AV156">
        <v>0</v>
      </c>
      <c r="BL156">
        <v>0</v>
      </c>
      <c r="BY156">
        <v>0</v>
      </c>
      <c r="BZ156">
        <v>0</v>
      </c>
      <c r="CA156">
        <v>12</v>
      </c>
      <c r="CB156">
        <v>0</v>
      </c>
    </row>
    <row r="157" spans="1:82" hidden="1" x14ac:dyDescent="0.3">
      <c r="A157" t="s">
        <v>688</v>
      </c>
      <c r="B157" t="s">
        <v>689</v>
      </c>
      <c r="C157" s="1" t="str">
        <f t="shared" si="28"/>
        <v>21:1144</v>
      </c>
      <c r="D157" s="1" t="str">
        <f t="shared" si="25"/>
        <v>21:0421</v>
      </c>
      <c r="E157" t="s">
        <v>690</v>
      </c>
      <c r="F157" t="s">
        <v>691</v>
      </c>
      <c r="H157">
        <v>55.058830299999997</v>
      </c>
      <c r="I157">
        <v>-64.042870699999995</v>
      </c>
      <c r="J157" s="1" t="str">
        <f t="shared" si="26"/>
        <v>Till</v>
      </c>
      <c r="K157" s="1" t="str">
        <f t="shared" si="27"/>
        <v>HMC separation (ODM; details not reported)</v>
      </c>
      <c r="M157">
        <v>0</v>
      </c>
      <c r="V157">
        <v>0</v>
      </c>
      <c r="X157">
        <v>50</v>
      </c>
      <c r="Z157">
        <v>2</v>
      </c>
      <c r="AI157">
        <v>16</v>
      </c>
      <c r="AM157">
        <v>1</v>
      </c>
      <c r="AS157">
        <v>0</v>
      </c>
      <c r="AV157">
        <v>0</v>
      </c>
      <c r="BE157">
        <v>0</v>
      </c>
      <c r="BL157">
        <v>0</v>
      </c>
      <c r="BY157">
        <v>0</v>
      </c>
      <c r="BZ157">
        <v>0</v>
      </c>
      <c r="CA157">
        <v>8</v>
      </c>
      <c r="CB157">
        <v>0</v>
      </c>
    </row>
    <row r="158" spans="1:82" hidden="1" x14ac:dyDescent="0.3">
      <c r="A158" t="s">
        <v>692</v>
      </c>
      <c r="B158" t="s">
        <v>693</v>
      </c>
      <c r="C158" s="1" t="str">
        <f t="shared" si="28"/>
        <v>21:1144</v>
      </c>
      <c r="D158" s="1" t="str">
        <f t="shared" si="25"/>
        <v>21:0421</v>
      </c>
      <c r="E158" t="s">
        <v>694</v>
      </c>
      <c r="F158" t="s">
        <v>695</v>
      </c>
      <c r="H158">
        <v>54.926241400000002</v>
      </c>
      <c r="I158">
        <v>-64.306505200000004</v>
      </c>
      <c r="J158" s="1" t="str">
        <f t="shared" si="26"/>
        <v>Till</v>
      </c>
      <c r="K158" s="1" t="str">
        <f t="shared" si="27"/>
        <v>HMC separation (ODM; details not reported)</v>
      </c>
      <c r="M158">
        <v>0</v>
      </c>
      <c r="V158">
        <v>15</v>
      </c>
      <c r="X158">
        <v>2</v>
      </c>
      <c r="Z158">
        <v>1</v>
      </c>
      <c r="AI158">
        <v>2</v>
      </c>
      <c r="AK158">
        <v>4</v>
      </c>
      <c r="AM158">
        <v>1</v>
      </c>
      <c r="AS158">
        <v>0</v>
      </c>
      <c r="AV158">
        <v>0</v>
      </c>
      <c r="BL158">
        <v>0</v>
      </c>
      <c r="BY158">
        <v>0</v>
      </c>
      <c r="BZ158">
        <v>0</v>
      </c>
      <c r="CA158">
        <v>15</v>
      </c>
      <c r="CB158">
        <v>0</v>
      </c>
    </row>
    <row r="159" spans="1:82" hidden="1" x14ac:dyDescent="0.3">
      <c r="A159" t="s">
        <v>696</v>
      </c>
      <c r="B159" t="s">
        <v>697</v>
      </c>
      <c r="C159" s="1" t="str">
        <f t="shared" si="28"/>
        <v>21:1144</v>
      </c>
      <c r="D159" s="1" t="str">
        <f t="shared" si="25"/>
        <v>21:0421</v>
      </c>
      <c r="E159" t="s">
        <v>698</v>
      </c>
      <c r="F159" t="s">
        <v>699</v>
      </c>
      <c r="H159">
        <v>54.865478299999999</v>
      </c>
      <c r="I159">
        <v>-64.378819100000001</v>
      </c>
      <c r="J159" s="1" t="str">
        <f t="shared" si="26"/>
        <v>Till</v>
      </c>
      <c r="K159" s="1" t="str">
        <f t="shared" si="27"/>
        <v>HMC separation (ODM; details not reported)</v>
      </c>
      <c r="M159">
        <v>0</v>
      </c>
      <c r="V159">
        <v>0</v>
      </c>
      <c r="X159">
        <v>3</v>
      </c>
      <c r="Z159">
        <v>3</v>
      </c>
      <c r="AK159">
        <v>5</v>
      </c>
      <c r="AM159">
        <v>3</v>
      </c>
      <c r="AS159">
        <v>0</v>
      </c>
      <c r="AV159">
        <v>0</v>
      </c>
      <c r="BE159">
        <v>0</v>
      </c>
      <c r="BL159">
        <v>0</v>
      </c>
      <c r="BY159">
        <v>0</v>
      </c>
      <c r="BZ159">
        <v>0</v>
      </c>
      <c r="CA159">
        <v>20</v>
      </c>
      <c r="CB159">
        <v>0</v>
      </c>
    </row>
    <row r="160" spans="1:82" hidden="1" x14ac:dyDescent="0.3">
      <c r="A160" t="s">
        <v>700</v>
      </c>
      <c r="B160" t="s">
        <v>701</v>
      </c>
      <c r="C160" s="1" t="str">
        <f t="shared" si="28"/>
        <v>21:1144</v>
      </c>
      <c r="D160" s="1" t="str">
        <f t="shared" si="25"/>
        <v>21:0421</v>
      </c>
      <c r="E160" t="s">
        <v>702</v>
      </c>
      <c r="F160" t="s">
        <v>703</v>
      </c>
      <c r="H160">
        <v>55.145907100000002</v>
      </c>
      <c r="I160">
        <v>-64.298813899999999</v>
      </c>
      <c r="J160" s="1" t="str">
        <f t="shared" si="26"/>
        <v>Till</v>
      </c>
      <c r="K160" s="1" t="str">
        <f t="shared" si="27"/>
        <v>HMC separation (ODM; details not reported)</v>
      </c>
      <c r="M160">
        <v>0</v>
      </c>
      <c r="V160">
        <v>2</v>
      </c>
      <c r="X160">
        <v>7</v>
      </c>
      <c r="Z160">
        <v>3</v>
      </c>
      <c r="AK160">
        <v>1</v>
      </c>
      <c r="AM160">
        <v>9</v>
      </c>
      <c r="AS160">
        <v>0</v>
      </c>
      <c r="AV160">
        <v>0</v>
      </c>
      <c r="BL160">
        <v>0</v>
      </c>
      <c r="BY160">
        <v>0</v>
      </c>
      <c r="BZ160">
        <v>0</v>
      </c>
      <c r="CA160">
        <v>25</v>
      </c>
      <c r="CB160">
        <v>0</v>
      </c>
    </row>
    <row r="161" spans="1:82" hidden="1" x14ac:dyDescent="0.3">
      <c r="A161" t="s">
        <v>704</v>
      </c>
      <c r="B161" t="s">
        <v>705</v>
      </c>
      <c r="C161" s="1" t="str">
        <f t="shared" si="28"/>
        <v>21:1144</v>
      </c>
      <c r="D161" s="1" t="str">
        <f t="shared" si="25"/>
        <v>21:0421</v>
      </c>
      <c r="E161" t="s">
        <v>706</v>
      </c>
      <c r="F161" t="s">
        <v>707</v>
      </c>
      <c r="H161">
        <v>55.219493499999999</v>
      </c>
      <c r="I161">
        <v>-64.588106400000001</v>
      </c>
      <c r="J161" s="1" t="str">
        <f t="shared" si="26"/>
        <v>Till</v>
      </c>
      <c r="K161" s="1" t="str">
        <f t="shared" si="27"/>
        <v>HMC separation (ODM; details not reported)</v>
      </c>
      <c r="M161">
        <v>0</v>
      </c>
      <c r="V161">
        <v>0</v>
      </c>
      <c r="X161">
        <v>7</v>
      </c>
      <c r="Z161">
        <v>9</v>
      </c>
      <c r="AK161">
        <v>11</v>
      </c>
      <c r="AM161">
        <v>8</v>
      </c>
      <c r="AS161">
        <v>0</v>
      </c>
      <c r="AV161">
        <v>0</v>
      </c>
      <c r="BE161">
        <v>0</v>
      </c>
      <c r="BK161">
        <v>1</v>
      </c>
      <c r="BL161">
        <v>0</v>
      </c>
      <c r="BY161">
        <v>0</v>
      </c>
      <c r="BZ161">
        <v>0</v>
      </c>
      <c r="CA161">
        <v>20</v>
      </c>
      <c r="CB161">
        <v>0</v>
      </c>
    </row>
    <row r="162" spans="1:82" hidden="1" x14ac:dyDescent="0.3">
      <c r="A162" t="s">
        <v>708</v>
      </c>
      <c r="B162" t="s">
        <v>709</v>
      </c>
      <c r="C162" s="1" t="str">
        <f t="shared" si="28"/>
        <v>21:1144</v>
      </c>
      <c r="D162" s="1" t="str">
        <f t="shared" si="25"/>
        <v>21:0421</v>
      </c>
      <c r="E162" t="s">
        <v>710</v>
      </c>
      <c r="F162" t="s">
        <v>711</v>
      </c>
      <c r="H162">
        <v>55.035536299999997</v>
      </c>
      <c r="I162">
        <v>-65.425396000000006</v>
      </c>
      <c r="J162" s="1" t="str">
        <f t="shared" si="26"/>
        <v>Till</v>
      </c>
      <c r="K162" s="1" t="str">
        <f t="shared" si="27"/>
        <v>HMC separation (ODM; details not reported)</v>
      </c>
      <c r="M162">
        <v>0</v>
      </c>
      <c r="V162">
        <v>1</v>
      </c>
      <c r="X162">
        <v>9</v>
      </c>
      <c r="Z162">
        <v>23</v>
      </c>
      <c r="AK162">
        <v>27</v>
      </c>
      <c r="AM162">
        <v>11</v>
      </c>
      <c r="AS162">
        <v>0</v>
      </c>
      <c r="AV162">
        <v>0</v>
      </c>
      <c r="BL162">
        <v>0</v>
      </c>
      <c r="BY162">
        <v>0</v>
      </c>
      <c r="BZ162">
        <v>0</v>
      </c>
      <c r="CA162">
        <v>8</v>
      </c>
      <c r="CB162">
        <v>0</v>
      </c>
    </row>
    <row r="163" spans="1:82" hidden="1" x14ac:dyDescent="0.3">
      <c r="A163" t="s">
        <v>712</v>
      </c>
      <c r="B163" t="s">
        <v>713</v>
      </c>
      <c r="C163" s="1" t="str">
        <f t="shared" si="28"/>
        <v>21:1144</v>
      </c>
      <c r="D163" s="1" t="str">
        <f t="shared" si="25"/>
        <v>21:0421</v>
      </c>
      <c r="E163" t="s">
        <v>714</v>
      </c>
      <c r="F163" t="s">
        <v>715</v>
      </c>
      <c r="H163">
        <v>55.558754899999997</v>
      </c>
      <c r="I163">
        <v>-65.137867700000001</v>
      </c>
      <c r="J163" s="1" t="str">
        <f t="shared" si="26"/>
        <v>Till</v>
      </c>
      <c r="K163" s="1" t="str">
        <f t="shared" si="27"/>
        <v>HMC separation (ODM; details not reported)</v>
      </c>
      <c r="AS163">
        <v>0</v>
      </c>
      <c r="BF163">
        <v>0</v>
      </c>
      <c r="BY163">
        <v>0</v>
      </c>
      <c r="BZ163">
        <v>0</v>
      </c>
      <c r="CA163">
        <v>50</v>
      </c>
      <c r="CB163">
        <v>0</v>
      </c>
    </row>
    <row r="164" spans="1:82" hidden="1" x14ac:dyDescent="0.3">
      <c r="A164" t="s">
        <v>716</v>
      </c>
      <c r="B164" t="s">
        <v>717</v>
      </c>
      <c r="C164" s="1" t="str">
        <f t="shared" si="28"/>
        <v>21:1144</v>
      </c>
      <c r="D164" s="1" t="str">
        <f>HYPERLINK("https://geochem.nrcan.gc.ca/cdogs/content/svy/svy_e.htm", "")</f>
        <v/>
      </c>
      <c r="J164" s="1" t="str">
        <f>HYPERLINK("https://geochem.nrcan.gc.ca/cdogs/content/kwd/kwd020000_e.htm", "Null")</f>
        <v>Null</v>
      </c>
      <c r="K164" t="s">
        <v>137</v>
      </c>
      <c r="M164">
        <v>1</v>
      </c>
      <c r="V164">
        <v>0</v>
      </c>
      <c r="X164">
        <v>40</v>
      </c>
      <c r="Z164">
        <v>4</v>
      </c>
      <c r="AI164">
        <v>1</v>
      </c>
      <c r="AK164">
        <v>5000</v>
      </c>
      <c r="BE164">
        <v>0</v>
      </c>
      <c r="BL164">
        <v>0</v>
      </c>
      <c r="BT164">
        <v>5</v>
      </c>
    </row>
    <row r="165" spans="1:82" hidden="1" x14ac:dyDescent="0.3">
      <c r="A165" t="s">
        <v>718</v>
      </c>
      <c r="B165" t="s">
        <v>719</v>
      </c>
      <c r="C165" s="1" t="str">
        <f t="shared" si="28"/>
        <v>21:1144</v>
      </c>
      <c r="D165" s="1" t="str">
        <f t="shared" ref="D165:D197" si="29">HYPERLINK("https://geochem.nrcan.gc.ca/cdogs/content/svy/svy210421_e.htm", "21:0421")</f>
        <v>21:0421</v>
      </c>
      <c r="E165" t="s">
        <v>720</v>
      </c>
      <c r="F165" t="s">
        <v>721</v>
      </c>
      <c r="H165">
        <v>55.499285700000001</v>
      </c>
      <c r="I165">
        <v>-65.367248500000002</v>
      </c>
      <c r="J165" s="1" t="str">
        <f t="shared" ref="J165:J197" si="30">HYPERLINK("https://geochem.nrcan.gc.ca/cdogs/content/kwd/kwd020044_e.htm", "Till")</f>
        <v>Till</v>
      </c>
      <c r="K165" s="1" t="str">
        <f t="shared" ref="K165:K197" si="31">HYPERLINK("https://geochem.nrcan.gc.ca/cdogs/content/kwd/kwd080049_e.htm", "HMC separation (ODM; details not reported)")</f>
        <v>HMC separation (ODM; details not reported)</v>
      </c>
      <c r="AS165">
        <v>0</v>
      </c>
      <c r="BF165">
        <v>0</v>
      </c>
      <c r="CA165">
        <v>20</v>
      </c>
      <c r="CB165">
        <v>0</v>
      </c>
    </row>
    <row r="166" spans="1:82" hidden="1" x14ac:dyDescent="0.3">
      <c r="A166" t="s">
        <v>722</v>
      </c>
      <c r="B166" t="s">
        <v>723</v>
      </c>
      <c r="C166" s="1" t="str">
        <f t="shared" si="28"/>
        <v>21:1144</v>
      </c>
      <c r="D166" s="1" t="str">
        <f t="shared" si="29"/>
        <v>21:0421</v>
      </c>
      <c r="E166" t="s">
        <v>724</v>
      </c>
      <c r="F166" t="s">
        <v>725</v>
      </c>
      <c r="H166">
        <v>55.464307300000002</v>
      </c>
      <c r="I166">
        <v>-65.5850808</v>
      </c>
      <c r="J166" s="1" t="str">
        <f t="shared" si="30"/>
        <v>Till</v>
      </c>
      <c r="K166" s="1" t="str">
        <f t="shared" si="31"/>
        <v>HMC separation (ODM; details not reported)</v>
      </c>
      <c r="M166">
        <v>0</v>
      </c>
      <c r="V166">
        <v>0</v>
      </c>
      <c r="X166">
        <v>6</v>
      </c>
      <c r="Z166">
        <v>0</v>
      </c>
      <c r="AK166">
        <v>16</v>
      </c>
      <c r="AS166">
        <v>0</v>
      </c>
      <c r="AV166">
        <v>0</v>
      </c>
      <c r="BE166">
        <v>0</v>
      </c>
      <c r="BF166">
        <v>1</v>
      </c>
      <c r="BI166">
        <v>0</v>
      </c>
      <c r="BJ166">
        <v>1</v>
      </c>
      <c r="BK166">
        <v>2</v>
      </c>
      <c r="BL166">
        <v>0</v>
      </c>
      <c r="BM166">
        <v>0</v>
      </c>
      <c r="BY166">
        <v>0</v>
      </c>
      <c r="BZ166">
        <v>0</v>
      </c>
      <c r="CB166">
        <v>0</v>
      </c>
      <c r="CC166">
        <v>4</v>
      </c>
      <c r="CD166">
        <v>0</v>
      </c>
    </row>
    <row r="167" spans="1:82" hidden="1" x14ac:dyDescent="0.3">
      <c r="A167" t="s">
        <v>726</v>
      </c>
      <c r="B167" t="s">
        <v>727</v>
      </c>
      <c r="C167" s="1" t="str">
        <f t="shared" si="28"/>
        <v>21:1144</v>
      </c>
      <c r="D167" s="1" t="str">
        <f t="shared" si="29"/>
        <v>21:0421</v>
      </c>
      <c r="E167" t="s">
        <v>728</v>
      </c>
      <c r="F167" t="s">
        <v>729</v>
      </c>
      <c r="H167">
        <v>55.442011299999997</v>
      </c>
      <c r="I167">
        <v>-65.692715500000006</v>
      </c>
      <c r="J167" s="1" t="str">
        <f t="shared" si="30"/>
        <v>Till</v>
      </c>
      <c r="K167" s="1" t="str">
        <f t="shared" si="31"/>
        <v>HMC separation (ODM; details not reported)</v>
      </c>
      <c r="M167">
        <v>0</v>
      </c>
      <c r="V167">
        <v>2</v>
      </c>
      <c r="X167">
        <v>0</v>
      </c>
      <c r="Z167">
        <v>0</v>
      </c>
      <c r="AK167">
        <v>9</v>
      </c>
      <c r="AS167">
        <v>0</v>
      </c>
      <c r="AV167">
        <v>0</v>
      </c>
      <c r="BF167">
        <v>2</v>
      </c>
      <c r="BI167">
        <v>0</v>
      </c>
      <c r="BL167">
        <v>0</v>
      </c>
      <c r="BM167">
        <v>0</v>
      </c>
      <c r="BY167">
        <v>0</v>
      </c>
      <c r="BZ167">
        <v>0</v>
      </c>
      <c r="CB167">
        <v>0</v>
      </c>
      <c r="CC167">
        <v>1</v>
      </c>
      <c r="CD167">
        <v>0</v>
      </c>
    </row>
    <row r="168" spans="1:82" hidden="1" x14ac:dyDescent="0.3">
      <c r="A168" t="s">
        <v>730</v>
      </c>
      <c r="B168" t="s">
        <v>731</v>
      </c>
      <c r="C168" s="1" t="str">
        <f t="shared" si="28"/>
        <v>21:1144</v>
      </c>
      <c r="D168" s="1" t="str">
        <f t="shared" si="29"/>
        <v>21:0421</v>
      </c>
      <c r="E168" t="s">
        <v>732</v>
      </c>
      <c r="F168" t="s">
        <v>733</v>
      </c>
      <c r="H168">
        <v>55.627071000000001</v>
      </c>
      <c r="I168">
        <v>-64.2713854</v>
      </c>
      <c r="J168" s="1" t="str">
        <f t="shared" si="30"/>
        <v>Till</v>
      </c>
      <c r="K168" s="1" t="str">
        <f t="shared" si="31"/>
        <v>HMC separation (ODM; details not reported)</v>
      </c>
      <c r="M168">
        <v>0</v>
      </c>
      <c r="V168">
        <v>8</v>
      </c>
      <c r="X168">
        <v>2</v>
      </c>
      <c r="Z168">
        <v>0</v>
      </c>
      <c r="AK168">
        <v>4</v>
      </c>
      <c r="AM168">
        <v>1</v>
      </c>
      <c r="AS168">
        <v>0</v>
      </c>
      <c r="AV168">
        <v>0</v>
      </c>
      <c r="BI168">
        <v>0</v>
      </c>
      <c r="BL168">
        <v>0</v>
      </c>
      <c r="BM168">
        <v>0</v>
      </c>
      <c r="BY168">
        <v>0</v>
      </c>
      <c r="BZ168">
        <v>0</v>
      </c>
      <c r="CA168">
        <v>1</v>
      </c>
      <c r="CB168">
        <v>0</v>
      </c>
      <c r="CC168">
        <v>5</v>
      </c>
      <c r="CD168">
        <v>0</v>
      </c>
    </row>
    <row r="169" spans="1:82" hidden="1" x14ac:dyDescent="0.3">
      <c r="A169" t="s">
        <v>734</v>
      </c>
      <c r="B169" t="s">
        <v>735</v>
      </c>
      <c r="C169" s="1" t="str">
        <f t="shared" si="28"/>
        <v>21:1144</v>
      </c>
      <c r="D169" s="1" t="str">
        <f t="shared" si="29"/>
        <v>21:0421</v>
      </c>
      <c r="E169" t="s">
        <v>736</v>
      </c>
      <c r="F169" t="s">
        <v>737</v>
      </c>
      <c r="H169">
        <v>55.567314799999998</v>
      </c>
      <c r="I169">
        <v>-64.187782999999996</v>
      </c>
      <c r="J169" s="1" t="str">
        <f t="shared" si="30"/>
        <v>Till</v>
      </c>
      <c r="K169" s="1" t="str">
        <f t="shared" si="31"/>
        <v>HMC separation (ODM; details not reported)</v>
      </c>
      <c r="M169">
        <v>0</v>
      </c>
      <c r="V169">
        <v>0</v>
      </c>
      <c r="X169">
        <v>1</v>
      </c>
      <c r="Z169">
        <v>4</v>
      </c>
      <c r="AK169">
        <v>6</v>
      </c>
      <c r="AM169">
        <v>2</v>
      </c>
      <c r="AS169">
        <v>0</v>
      </c>
      <c r="AV169">
        <v>0</v>
      </c>
      <c r="BE169">
        <v>0</v>
      </c>
      <c r="BK169">
        <v>2</v>
      </c>
      <c r="BL169">
        <v>0</v>
      </c>
      <c r="BY169">
        <v>0</v>
      </c>
      <c r="BZ169">
        <v>0</v>
      </c>
      <c r="CA169">
        <v>2</v>
      </c>
      <c r="CB169">
        <v>0</v>
      </c>
      <c r="CC169">
        <v>2</v>
      </c>
    </row>
    <row r="170" spans="1:82" hidden="1" x14ac:dyDescent="0.3">
      <c r="A170" t="s">
        <v>738</v>
      </c>
      <c r="B170" t="s">
        <v>739</v>
      </c>
      <c r="C170" s="1" t="str">
        <f t="shared" si="28"/>
        <v>21:1144</v>
      </c>
      <c r="D170" s="1" t="str">
        <f t="shared" si="29"/>
        <v>21:0421</v>
      </c>
      <c r="E170" t="s">
        <v>740</v>
      </c>
      <c r="F170" t="s">
        <v>741</v>
      </c>
      <c r="H170">
        <v>55.526933900000003</v>
      </c>
      <c r="I170">
        <v>-64.346430999999995</v>
      </c>
      <c r="J170" s="1" t="str">
        <f t="shared" si="30"/>
        <v>Till</v>
      </c>
      <c r="K170" s="1" t="str">
        <f t="shared" si="31"/>
        <v>HMC separation (ODM; details not reported)</v>
      </c>
      <c r="M170">
        <v>0</v>
      </c>
      <c r="V170">
        <v>0</v>
      </c>
      <c r="X170">
        <v>0</v>
      </c>
      <c r="Z170">
        <v>0</v>
      </c>
      <c r="AK170">
        <v>9</v>
      </c>
      <c r="AS170">
        <v>0</v>
      </c>
      <c r="AV170">
        <v>0</v>
      </c>
      <c r="BE170">
        <v>0</v>
      </c>
      <c r="BI170">
        <v>0</v>
      </c>
      <c r="BL170">
        <v>0</v>
      </c>
      <c r="BY170">
        <v>0</v>
      </c>
      <c r="BZ170">
        <v>0</v>
      </c>
      <c r="CA170">
        <v>1</v>
      </c>
      <c r="CB170">
        <v>0</v>
      </c>
      <c r="CC170">
        <v>0.5</v>
      </c>
    </row>
    <row r="171" spans="1:82" hidden="1" x14ac:dyDescent="0.3">
      <c r="A171" t="s">
        <v>742</v>
      </c>
      <c r="B171" t="s">
        <v>743</v>
      </c>
      <c r="C171" s="1" t="str">
        <f t="shared" si="28"/>
        <v>21:1144</v>
      </c>
      <c r="D171" s="1" t="str">
        <f t="shared" si="29"/>
        <v>21:0421</v>
      </c>
      <c r="E171" t="s">
        <v>744</v>
      </c>
      <c r="F171" t="s">
        <v>745</v>
      </c>
      <c r="H171">
        <v>55.788963299999999</v>
      </c>
      <c r="I171">
        <v>-64.329411800000003</v>
      </c>
      <c r="J171" s="1" t="str">
        <f t="shared" si="30"/>
        <v>Till</v>
      </c>
      <c r="K171" s="1" t="str">
        <f t="shared" si="31"/>
        <v>HMC separation (ODM; details not reported)</v>
      </c>
      <c r="M171">
        <v>0</v>
      </c>
      <c r="V171">
        <v>15</v>
      </c>
      <c r="X171">
        <v>2</v>
      </c>
      <c r="Z171">
        <v>1</v>
      </c>
      <c r="AK171">
        <v>4</v>
      </c>
      <c r="AM171">
        <v>1</v>
      </c>
      <c r="AS171">
        <v>0</v>
      </c>
      <c r="AV171">
        <v>0</v>
      </c>
      <c r="BL171">
        <v>0</v>
      </c>
      <c r="BY171">
        <v>0</v>
      </c>
      <c r="BZ171">
        <v>0</v>
      </c>
      <c r="CB171">
        <v>0</v>
      </c>
      <c r="CC171">
        <v>2</v>
      </c>
    </row>
    <row r="172" spans="1:82" hidden="1" x14ac:dyDescent="0.3">
      <c r="A172" t="s">
        <v>746</v>
      </c>
      <c r="B172" t="s">
        <v>747</v>
      </c>
      <c r="C172" s="1" t="str">
        <f t="shared" si="28"/>
        <v>21:1144</v>
      </c>
      <c r="D172" s="1" t="str">
        <f t="shared" si="29"/>
        <v>21:0421</v>
      </c>
      <c r="E172" t="s">
        <v>748</v>
      </c>
      <c r="F172" t="s">
        <v>749</v>
      </c>
      <c r="H172">
        <v>55.654437000000001</v>
      </c>
      <c r="I172">
        <v>-64.863518900000003</v>
      </c>
      <c r="J172" s="1" t="str">
        <f t="shared" si="30"/>
        <v>Till</v>
      </c>
      <c r="K172" s="1" t="str">
        <f t="shared" si="31"/>
        <v>HMC separation (ODM; details not reported)</v>
      </c>
      <c r="M172">
        <v>0</v>
      </c>
      <c r="V172">
        <v>0</v>
      </c>
      <c r="X172">
        <v>40</v>
      </c>
      <c r="Z172">
        <v>0</v>
      </c>
      <c r="AK172">
        <v>250</v>
      </c>
      <c r="AM172">
        <v>3</v>
      </c>
      <c r="AS172">
        <v>0</v>
      </c>
      <c r="AV172">
        <v>0</v>
      </c>
      <c r="BE172">
        <v>0</v>
      </c>
      <c r="BI172">
        <v>0</v>
      </c>
      <c r="BK172">
        <v>0.5</v>
      </c>
      <c r="BL172">
        <v>0</v>
      </c>
      <c r="BT172">
        <v>0.5</v>
      </c>
      <c r="BY172">
        <v>0</v>
      </c>
      <c r="BZ172">
        <v>0</v>
      </c>
      <c r="CA172">
        <v>60</v>
      </c>
      <c r="CB172">
        <v>0</v>
      </c>
      <c r="CC172">
        <v>3</v>
      </c>
    </row>
    <row r="173" spans="1:82" hidden="1" x14ac:dyDescent="0.3">
      <c r="A173" t="s">
        <v>750</v>
      </c>
      <c r="B173" t="s">
        <v>751</v>
      </c>
      <c r="C173" s="1" t="str">
        <f t="shared" si="28"/>
        <v>21:1144</v>
      </c>
      <c r="D173" s="1" t="str">
        <f t="shared" si="29"/>
        <v>21:0421</v>
      </c>
      <c r="E173" t="s">
        <v>752</v>
      </c>
      <c r="F173" t="s">
        <v>753</v>
      </c>
      <c r="H173">
        <v>55.591017399999998</v>
      </c>
      <c r="I173">
        <v>-64.731523800000005</v>
      </c>
      <c r="J173" s="1" t="str">
        <f t="shared" si="30"/>
        <v>Till</v>
      </c>
      <c r="K173" s="1" t="str">
        <f t="shared" si="31"/>
        <v>HMC separation (ODM; details not reported)</v>
      </c>
      <c r="M173">
        <v>0</v>
      </c>
      <c r="V173">
        <v>2</v>
      </c>
      <c r="X173">
        <v>8</v>
      </c>
      <c r="Z173">
        <v>0</v>
      </c>
      <c r="AI173">
        <v>1</v>
      </c>
      <c r="AK173">
        <v>40</v>
      </c>
      <c r="AM173">
        <v>1</v>
      </c>
      <c r="AS173">
        <v>0</v>
      </c>
      <c r="AV173">
        <v>0</v>
      </c>
      <c r="BI173">
        <v>0</v>
      </c>
      <c r="BL173">
        <v>0</v>
      </c>
      <c r="BM173">
        <v>0</v>
      </c>
      <c r="BT173">
        <v>5</v>
      </c>
      <c r="BY173">
        <v>0</v>
      </c>
      <c r="BZ173">
        <v>0</v>
      </c>
      <c r="CA173">
        <v>15</v>
      </c>
      <c r="CB173">
        <v>0</v>
      </c>
      <c r="CC173">
        <v>1</v>
      </c>
    </row>
    <row r="174" spans="1:82" hidden="1" x14ac:dyDescent="0.3">
      <c r="A174" t="s">
        <v>754</v>
      </c>
      <c r="B174" t="s">
        <v>755</v>
      </c>
      <c r="C174" s="1" t="str">
        <f t="shared" si="28"/>
        <v>21:1144</v>
      </c>
      <c r="D174" s="1" t="str">
        <f t="shared" si="29"/>
        <v>21:0421</v>
      </c>
      <c r="E174" t="s">
        <v>756</v>
      </c>
      <c r="F174" t="s">
        <v>757</v>
      </c>
      <c r="H174">
        <v>55.311559299999999</v>
      </c>
      <c r="I174">
        <v>-65.943789600000002</v>
      </c>
      <c r="J174" s="1" t="str">
        <f t="shared" si="30"/>
        <v>Till</v>
      </c>
      <c r="K174" s="1" t="str">
        <f t="shared" si="31"/>
        <v>HMC separation (ODM; details not reported)</v>
      </c>
      <c r="M174">
        <v>0</v>
      </c>
      <c r="V174">
        <v>0</v>
      </c>
      <c r="X174">
        <v>0</v>
      </c>
      <c r="Z174">
        <v>2</v>
      </c>
      <c r="AK174">
        <v>13</v>
      </c>
      <c r="AM174">
        <v>2</v>
      </c>
      <c r="AS174">
        <v>0</v>
      </c>
      <c r="AV174">
        <v>0</v>
      </c>
      <c r="BE174">
        <v>0</v>
      </c>
      <c r="BF174">
        <v>40</v>
      </c>
      <c r="BL174">
        <v>0</v>
      </c>
      <c r="BY174">
        <v>0</v>
      </c>
      <c r="BZ174">
        <v>0</v>
      </c>
      <c r="CB174">
        <v>0</v>
      </c>
      <c r="CC174">
        <v>0</v>
      </c>
      <c r="CD174">
        <v>0</v>
      </c>
    </row>
    <row r="175" spans="1:82" hidden="1" x14ac:dyDescent="0.3">
      <c r="A175" t="s">
        <v>758</v>
      </c>
      <c r="B175" t="s">
        <v>759</v>
      </c>
      <c r="C175" s="1" t="str">
        <f t="shared" si="28"/>
        <v>21:1144</v>
      </c>
      <c r="D175" s="1" t="str">
        <f t="shared" si="29"/>
        <v>21:0421</v>
      </c>
      <c r="E175" t="s">
        <v>760</v>
      </c>
      <c r="F175" t="s">
        <v>761</v>
      </c>
      <c r="H175">
        <v>55.441644500000002</v>
      </c>
      <c r="I175">
        <v>-65.913051999999993</v>
      </c>
      <c r="J175" s="1" t="str">
        <f t="shared" si="30"/>
        <v>Till</v>
      </c>
      <c r="K175" s="1" t="str">
        <f t="shared" si="31"/>
        <v>HMC separation (ODM; details not reported)</v>
      </c>
      <c r="M175">
        <v>0</v>
      </c>
      <c r="V175">
        <v>1</v>
      </c>
      <c r="X175">
        <v>3</v>
      </c>
      <c r="Z175">
        <v>9</v>
      </c>
      <c r="AK175">
        <v>30</v>
      </c>
      <c r="AM175">
        <v>4</v>
      </c>
      <c r="AS175">
        <v>0</v>
      </c>
      <c r="AV175">
        <v>0</v>
      </c>
      <c r="BL175">
        <v>0</v>
      </c>
      <c r="BY175">
        <v>0</v>
      </c>
      <c r="BZ175">
        <v>0</v>
      </c>
      <c r="CB175">
        <v>0</v>
      </c>
      <c r="CD175">
        <v>0</v>
      </c>
    </row>
    <row r="176" spans="1:82" hidden="1" x14ac:dyDescent="0.3">
      <c r="A176" t="s">
        <v>762</v>
      </c>
      <c r="B176" t="s">
        <v>763</v>
      </c>
      <c r="C176" s="1" t="str">
        <f t="shared" si="28"/>
        <v>21:1144</v>
      </c>
      <c r="D176" s="1" t="str">
        <f t="shared" si="29"/>
        <v>21:0421</v>
      </c>
      <c r="E176" t="s">
        <v>764</v>
      </c>
      <c r="F176" t="s">
        <v>765</v>
      </c>
      <c r="H176">
        <v>55.3129548</v>
      </c>
      <c r="I176">
        <v>-65.796103599999995</v>
      </c>
      <c r="J176" s="1" t="str">
        <f t="shared" si="30"/>
        <v>Till</v>
      </c>
      <c r="K176" s="1" t="str">
        <f t="shared" si="31"/>
        <v>HMC separation (ODM; details not reported)</v>
      </c>
      <c r="M176">
        <v>0</v>
      </c>
      <c r="V176">
        <v>10</v>
      </c>
      <c r="X176">
        <v>6</v>
      </c>
      <c r="Z176">
        <v>2</v>
      </c>
      <c r="AK176">
        <v>50</v>
      </c>
      <c r="AM176">
        <v>2</v>
      </c>
      <c r="AS176">
        <v>0</v>
      </c>
      <c r="AV176">
        <v>0</v>
      </c>
      <c r="BF176">
        <v>8</v>
      </c>
      <c r="BL176">
        <v>0</v>
      </c>
      <c r="BY176">
        <v>0</v>
      </c>
      <c r="BZ176">
        <v>0</v>
      </c>
      <c r="CB176">
        <v>0</v>
      </c>
      <c r="CD176">
        <v>0</v>
      </c>
    </row>
    <row r="177" spans="1:82" hidden="1" x14ac:dyDescent="0.3">
      <c r="A177" t="s">
        <v>766</v>
      </c>
      <c r="B177" t="s">
        <v>767</v>
      </c>
      <c r="C177" s="1" t="str">
        <f t="shared" si="28"/>
        <v>21:1144</v>
      </c>
      <c r="D177" s="1" t="str">
        <f t="shared" si="29"/>
        <v>21:0421</v>
      </c>
      <c r="E177" t="s">
        <v>768</v>
      </c>
      <c r="F177" t="s">
        <v>769</v>
      </c>
      <c r="H177">
        <v>55.2070972</v>
      </c>
      <c r="I177">
        <v>-65.644758800000005</v>
      </c>
      <c r="J177" s="1" t="str">
        <f t="shared" si="30"/>
        <v>Till</v>
      </c>
      <c r="K177" s="1" t="str">
        <f t="shared" si="31"/>
        <v>HMC separation (ODM; details not reported)</v>
      </c>
      <c r="M177">
        <v>0</v>
      </c>
      <c r="V177">
        <v>1</v>
      </c>
      <c r="X177">
        <v>2</v>
      </c>
      <c r="Z177">
        <v>2</v>
      </c>
      <c r="AK177">
        <v>40</v>
      </c>
      <c r="AM177">
        <v>1</v>
      </c>
      <c r="AS177">
        <v>0</v>
      </c>
      <c r="AV177">
        <v>0</v>
      </c>
      <c r="BL177">
        <v>0</v>
      </c>
      <c r="BY177">
        <v>0</v>
      </c>
      <c r="BZ177">
        <v>0</v>
      </c>
      <c r="CB177">
        <v>0</v>
      </c>
      <c r="CD177">
        <v>0</v>
      </c>
    </row>
    <row r="178" spans="1:82" hidden="1" x14ac:dyDescent="0.3">
      <c r="A178" t="s">
        <v>770</v>
      </c>
      <c r="B178" t="s">
        <v>771</v>
      </c>
      <c r="C178" s="1" t="str">
        <f t="shared" si="28"/>
        <v>21:1144</v>
      </c>
      <c r="D178" s="1" t="str">
        <f t="shared" si="29"/>
        <v>21:0421</v>
      </c>
      <c r="E178" t="s">
        <v>772</v>
      </c>
      <c r="F178" t="s">
        <v>773</v>
      </c>
      <c r="H178">
        <v>54.833824200000002</v>
      </c>
      <c r="I178">
        <v>-65.954281199999997</v>
      </c>
      <c r="J178" s="1" t="str">
        <f t="shared" si="30"/>
        <v>Till</v>
      </c>
      <c r="K178" s="1" t="str">
        <f t="shared" si="31"/>
        <v>HMC separation (ODM; details not reported)</v>
      </c>
      <c r="M178">
        <v>0</v>
      </c>
      <c r="V178">
        <v>0</v>
      </c>
      <c r="X178">
        <v>1</v>
      </c>
      <c r="Z178">
        <v>1</v>
      </c>
      <c r="AS178">
        <v>0</v>
      </c>
      <c r="AV178">
        <v>0</v>
      </c>
      <c r="BE178">
        <v>0</v>
      </c>
      <c r="BF178">
        <v>80</v>
      </c>
      <c r="BL178">
        <v>0</v>
      </c>
      <c r="BM178">
        <v>0</v>
      </c>
      <c r="BY178">
        <v>0</v>
      </c>
      <c r="BZ178">
        <v>0</v>
      </c>
      <c r="CA178">
        <v>0</v>
      </c>
      <c r="CB178">
        <v>0</v>
      </c>
      <c r="CD178">
        <v>0</v>
      </c>
    </row>
    <row r="179" spans="1:82" hidden="1" x14ac:dyDescent="0.3">
      <c r="A179" t="s">
        <v>774</v>
      </c>
      <c r="B179" t="s">
        <v>775</v>
      </c>
      <c r="C179" s="1" t="str">
        <f t="shared" si="28"/>
        <v>21:1144</v>
      </c>
      <c r="D179" s="1" t="str">
        <f t="shared" si="29"/>
        <v>21:0421</v>
      </c>
      <c r="E179" t="s">
        <v>776</v>
      </c>
      <c r="F179" t="s">
        <v>777</v>
      </c>
      <c r="H179">
        <v>55.207200999999998</v>
      </c>
      <c r="I179">
        <v>-64.261725299999995</v>
      </c>
      <c r="J179" s="1" t="str">
        <f t="shared" si="30"/>
        <v>Till</v>
      </c>
      <c r="K179" s="1" t="str">
        <f t="shared" si="31"/>
        <v>HMC separation (ODM; details not reported)</v>
      </c>
      <c r="M179">
        <v>0</v>
      </c>
      <c r="V179">
        <v>0</v>
      </c>
      <c r="X179">
        <v>6</v>
      </c>
      <c r="Z179">
        <v>6</v>
      </c>
      <c r="AK179">
        <v>11</v>
      </c>
      <c r="AM179">
        <v>6</v>
      </c>
      <c r="AS179">
        <v>0</v>
      </c>
      <c r="AV179">
        <v>0</v>
      </c>
      <c r="BE179">
        <v>0</v>
      </c>
      <c r="BL179">
        <v>0</v>
      </c>
      <c r="BY179">
        <v>0</v>
      </c>
      <c r="BZ179">
        <v>0</v>
      </c>
      <c r="CA179">
        <v>4</v>
      </c>
      <c r="CB179">
        <v>0</v>
      </c>
      <c r="CC179">
        <v>1</v>
      </c>
      <c r="CD179">
        <v>0</v>
      </c>
    </row>
    <row r="180" spans="1:82" hidden="1" x14ac:dyDescent="0.3">
      <c r="A180" t="s">
        <v>778</v>
      </c>
      <c r="B180" t="s">
        <v>779</v>
      </c>
      <c r="C180" s="1" t="str">
        <f t="shared" si="28"/>
        <v>21:1144</v>
      </c>
      <c r="D180" s="1" t="str">
        <f t="shared" si="29"/>
        <v>21:0421</v>
      </c>
      <c r="E180" t="s">
        <v>780</v>
      </c>
      <c r="F180" t="s">
        <v>781</v>
      </c>
      <c r="H180">
        <v>55.242359800000003</v>
      </c>
      <c r="I180">
        <v>-64.078733200000002</v>
      </c>
      <c r="J180" s="1" t="str">
        <f t="shared" si="30"/>
        <v>Till</v>
      </c>
      <c r="K180" s="1" t="str">
        <f t="shared" si="31"/>
        <v>HMC separation (ODM; details not reported)</v>
      </c>
      <c r="M180">
        <v>0</v>
      </c>
      <c r="V180">
        <v>3</v>
      </c>
      <c r="X180">
        <v>5</v>
      </c>
      <c r="Z180">
        <v>3</v>
      </c>
      <c r="AK180">
        <v>6</v>
      </c>
      <c r="AM180">
        <v>3</v>
      </c>
      <c r="AS180">
        <v>0</v>
      </c>
      <c r="AV180">
        <v>0</v>
      </c>
      <c r="BL180">
        <v>0</v>
      </c>
      <c r="BY180">
        <v>0</v>
      </c>
      <c r="CA180">
        <v>10</v>
      </c>
      <c r="CB180">
        <v>0</v>
      </c>
    </row>
    <row r="181" spans="1:82" hidden="1" x14ac:dyDescent="0.3">
      <c r="A181" t="s">
        <v>782</v>
      </c>
      <c r="B181" t="s">
        <v>783</v>
      </c>
      <c r="C181" s="1" t="str">
        <f t="shared" si="28"/>
        <v>21:1144</v>
      </c>
      <c r="D181" s="1" t="str">
        <f t="shared" si="29"/>
        <v>21:0421</v>
      </c>
      <c r="E181" t="s">
        <v>784</v>
      </c>
      <c r="F181" t="s">
        <v>785</v>
      </c>
      <c r="H181">
        <v>55.328839899999998</v>
      </c>
      <c r="I181">
        <v>-64.140790899999999</v>
      </c>
      <c r="J181" s="1" t="str">
        <f t="shared" si="30"/>
        <v>Till</v>
      </c>
      <c r="K181" s="1" t="str">
        <f t="shared" si="31"/>
        <v>HMC separation (ODM; details not reported)</v>
      </c>
      <c r="M181">
        <v>0</v>
      </c>
      <c r="V181">
        <v>0</v>
      </c>
      <c r="X181">
        <v>1</v>
      </c>
      <c r="Z181">
        <v>2</v>
      </c>
      <c r="AK181">
        <v>6</v>
      </c>
      <c r="AM181">
        <v>2</v>
      </c>
      <c r="AS181">
        <v>0</v>
      </c>
      <c r="AV181">
        <v>0</v>
      </c>
      <c r="BE181">
        <v>0</v>
      </c>
      <c r="BF181">
        <v>0</v>
      </c>
      <c r="BK181">
        <v>0.5</v>
      </c>
      <c r="BL181">
        <v>0</v>
      </c>
      <c r="BY181">
        <v>0</v>
      </c>
      <c r="BZ181">
        <v>0</v>
      </c>
      <c r="CA181">
        <v>40</v>
      </c>
      <c r="CB181">
        <v>0</v>
      </c>
    </row>
    <row r="182" spans="1:82" hidden="1" x14ac:dyDescent="0.3">
      <c r="A182" t="s">
        <v>786</v>
      </c>
      <c r="B182" t="s">
        <v>787</v>
      </c>
      <c r="C182" s="1" t="str">
        <f t="shared" si="28"/>
        <v>21:1144</v>
      </c>
      <c r="D182" s="1" t="str">
        <f t="shared" si="29"/>
        <v>21:0421</v>
      </c>
      <c r="E182" t="s">
        <v>788</v>
      </c>
      <c r="F182" t="s">
        <v>789</v>
      </c>
      <c r="H182">
        <v>55.409504900000002</v>
      </c>
      <c r="I182">
        <v>-64.057552599999994</v>
      </c>
      <c r="J182" s="1" t="str">
        <f t="shared" si="30"/>
        <v>Till</v>
      </c>
      <c r="K182" s="1" t="str">
        <f t="shared" si="31"/>
        <v>HMC separation (ODM; details not reported)</v>
      </c>
      <c r="M182">
        <v>0</v>
      </c>
      <c r="V182">
        <v>5</v>
      </c>
      <c r="X182">
        <v>1</v>
      </c>
      <c r="Z182">
        <v>3</v>
      </c>
      <c r="AK182">
        <v>6</v>
      </c>
      <c r="AM182">
        <v>5</v>
      </c>
      <c r="AS182">
        <v>0</v>
      </c>
      <c r="AV182">
        <v>0</v>
      </c>
      <c r="BL182">
        <v>0</v>
      </c>
      <c r="BY182">
        <v>0</v>
      </c>
      <c r="BZ182">
        <v>0</v>
      </c>
      <c r="CA182">
        <v>1</v>
      </c>
      <c r="CB182">
        <v>0</v>
      </c>
    </row>
    <row r="183" spans="1:82" hidden="1" x14ac:dyDescent="0.3">
      <c r="A183" t="s">
        <v>790</v>
      </c>
      <c r="B183" t="s">
        <v>791</v>
      </c>
      <c r="C183" s="1" t="str">
        <f t="shared" si="28"/>
        <v>21:1144</v>
      </c>
      <c r="D183" s="1" t="str">
        <f t="shared" si="29"/>
        <v>21:0421</v>
      </c>
      <c r="E183" t="s">
        <v>792</v>
      </c>
      <c r="F183" t="s">
        <v>793</v>
      </c>
      <c r="H183">
        <v>55.629007399999999</v>
      </c>
      <c r="I183">
        <v>-64.685576600000005</v>
      </c>
      <c r="J183" s="1" t="str">
        <f t="shared" si="30"/>
        <v>Till</v>
      </c>
      <c r="K183" s="1" t="str">
        <f t="shared" si="31"/>
        <v>HMC separation (ODM; details not reported)</v>
      </c>
      <c r="M183">
        <v>0</v>
      </c>
      <c r="V183">
        <v>2</v>
      </c>
      <c r="X183">
        <v>11</v>
      </c>
      <c r="Z183">
        <v>16</v>
      </c>
      <c r="AK183">
        <v>200</v>
      </c>
      <c r="AM183">
        <v>2</v>
      </c>
      <c r="AS183">
        <v>0</v>
      </c>
      <c r="AV183">
        <v>0</v>
      </c>
      <c r="BL183">
        <v>0</v>
      </c>
      <c r="BT183">
        <v>1</v>
      </c>
      <c r="BY183">
        <v>0</v>
      </c>
      <c r="BZ183">
        <v>0</v>
      </c>
      <c r="CA183">
        <v>25</v>
      </c>
      <c r="CB183">
        <v>0</v>
      </c>
    </row>
    <row r="184" spans="1:82" hidden="1" x14ac:dyDescent="0.3">
      <c r="A184" t="s">
        <v>794</v>
      </c>
      <c r="B184" t="s">
        <v>795</v>
      </c>
      <c r="C184" s="1" t="str">
        <f t="shared" si="28"/>
        <v>21:1144</v>
      </c>
      <c r="D184" s="1" t="str">
        <f t="shared" si="29"/>
        <v>21:0421</v>
      </c>
      <c r="E184" t="s">
        <v>796</v>
      </c>
      <c r="F184" t="s">
        <v>797</v>
      </c>
      <c r="H184">
        <v>55.243406</v>
      </c>
      <c r="I184">
        <v>-65.002998700000006</v>
      </c>
      <c r="J184" s="1" t="str">
        <f t="shared" si="30"/>
        <v>Till</v>
      </c>
      <c r="K184" s="1" t="str">
        <f t="shared" si="31"/>
        <v>HMC separation (ODM; details not reported)</v>
      </c>
      <c r="M184">
        <v>0</v>
      </c>
      <c r="V184">
        <v>1</v>
      </c>
      <c r="X184">
        <v>7</v>
      </c>
      <c r="Z184">
        <v>15</v>
      </c>
      <c r="AK184">
        <v>30</v>
      </c>
      <c r="AM184">
        <v>5</v>
      </c>
      <c r="AS184">
        <v>0</v>
      </c>
      <c r="AV184">
        <v>0</v>
      </c>
      <c r="BL184">
        <v>0</v>
      </c>
      <c r="BY184">
        <v>0</v>
      </c>
      <c r="BZ184">
        <v>0</v>
      </c>
      <c r="CA184">
        <v>80</v>
      </c>
      <c r="CB184">
        <v>0</v>
      </c>
    </row>
    <row r="185" spans="1:82" hidden="1" x14ac:dyDescent="0.3">
      <c r="A185" t="s">
        <v>798</v>
      </c>
      <c r="B185" t="s">
        <v>799</v>
      </c>
      <c r="C185" s="1" t="str">
        <f t="shared" si="28"/>
        <v>21:1144</v>
      </c>
      <c r="D185" s="1" t="str">
        <f t="shared" si="29"/>
        <v>21:0421</v>
      </c>
      <c r="E185" t="s">
        <v>800</v>
      </c>
      <c r="F185" t="s">
        <v>801</v>
      </c>
      <c r="H185">
        <v>55.239843800000003</v>
      </c>
      <c r="I185">
        <v>-64.805066100000005</v>
      </c>
      <c r="J185" s="1" t="str">
        <f t="shared" si="30"/>
        <v>Till</v>
      </c>
      <c r="K185" s="1" t="str">
        <f t="shared" si="31"/>
        <v>HMC separation (ODM; details not reported)</v>
      </c>
      <c r="M185">
        <v>0</v>
      </c>
      <c r="V185">
        <v>3</v>
      </c>
      <c r="X185">
        <v>30</v>
      </c>
      <c r="Z185">
        <v>30</v>
      </c>
      <c r="AK185">
        <v>16</v>
      </c>
      <c r="AM185">
        <v>11</v>
      </c>
      <c r="AS185">
        <v>0</v>
      </c>
      <c r="AV185">
        <v>0</v>
      </c>
      <c r="BL185">
        <v>0</v>
      </c>
      <c r="BY185">
        <v>0</v>
      </c>
      <c r="BZ185">
        <v>0</v>
      </c>
      <c r="CA185">
        <v>60</v>
      </c>
      <c r="CB185">
        <v>0</v>
      </c>
    </row>
    <row r="186" spans="1:82" hidden="1" x14ac:dyDescent="0.3">
      <c r="A186" t="s">
        <v>802</v>
      </c>
      <c r="B186" t="s">
        <v>803</v>
      </c>
      <c r="C186" s="1" t="str">
        <f t="shared" si="28"/>
        <v>21:1144</v>
      </c>
      <c r="D186" s="1" t="str">
        <f t="shared" si="29"/>
        <v>21:0421</v>
      </c>
      <c r="E186" t="s">
        <v>804</v>
      </c>
      <c r="F186" t="s">
        <v>805</v>
      </c>
      <c r="H186">
        <v>55.1093069</v>
      </c>
      <c r="I186">
        <v>-64.849956500000005</v>
      </c>
      <c r="J186" s="1" t="str">
        <f t="shared" si="30"/>
        <v>Till</v>
      </c>
      <c r="K186" s="1" t="str">
        <f t="shared" si="31"/>
        <v>HMC separation (ODM; details not reported)</v>
      </c>
      <c r="M186">
        <v>0</v>
      </c>
      <c r="V186">
        <v>1</v>
      </c>
      <c r="X186">
        <v>9</v>
      </c>
      <c r="Z186">
        <v>4</v>
      </c>
      <c r="AK186">
        <v>4</v>
      </c>
      <c r="AM186">
        <v>11</v>
      </c>
      <c r="AS186">
        <v>0</v>
      </c>
      <c r="AV186">
        <v>0</v>
      </c>
      <c r="BL186">
        <v>0</v>
      </c>
      <c r="BY186">
        <v>0</v>
      </c>
      <c r="BZ186">
        <v>0</v>
      </c>
      <c r="CA186">
        <v>60</v>
      </c>
      <c r="CB186">
        <v>0</v>
      </c>
    </row>
    <row r="187" spans="1:82" hidden="1" x14ac:dyDescent="0.3">
      <c r="A187" t="s">
        <v>806</v>
      </c>
      <c r="B187" t="s">
        <v>807</v>
      </c>
      <c r="C187" s="1" t="str">
        <f t="shared" si="28"/>
        <v>21:1144</v>
      </c>
      <c r="D187" s="1" t="str">
        <f t="shared" si="29"/>
        <v>21:0421</v>
      </c>
      <c r="E187" t="s">
        <v>808</v>
      </c>
      <c r="F187" t="s">
        <v>809</v>
      </c>
      <c r="H187">
        <v>55.039615499999996</v>
      </c>
      <c r="I187">
        <v>-64.675524800000005</v>
      </c>
      <c r="J187" s="1" t="str">
        <f t="shared" si="30"/>
        <v>Till</v>
      </c>
      <c r="K187" s="1" t="str">
        <f t="shared" si="31"/>
        <v>HMC separation (ODM; details not reported)</v>
      </c>
      <c r="M187">
        <v>0</v>
      </c>
      <c r="V187">
        <v>2</v>
      </c>
      <c r="X187">
        <v>1</v>
      </c>
      <c r="Z187">
        <v>2</v>
      </c>
      <c r="AK187">
        <v>5</v>
      </c>
      <c r="AM187">
        <v>1</v>
      </c>
      <c r="AS187">
        <v>0</v>
      </c>
      <c r="AV187">
        <v>0</v>
      </c>
      <c r="BL187">
        <v>0</v>
      </c>
      <c r="BY187">
        <v>0</v>
      </c>
      <c r="BZ187">
        <v>0</v>
      </c>
      <c r="CA187">
        <v>60</v>
      </c>
      <c r="CB187">
        <v>0</v>
      </c>
    </row>
    <row r="188" spans="1:82" hidden="1" x14ac:dyDescent="0.3">
      <c r="A188" t="s">
        <v>810</v>
      </c>
      <c r="B188" t="s">
        <v>811</v>
      </c>
      <c r="C188" s="1" t="str">
        <f t="shared" ref="C188:C208" si="32">HYPERLINK("https://geochem.nrcan.gc.ca/cdogs/content/bdl/bdl211144_e.htm", "21:1144")</f>
        <v>21:1144</v>
      </c>
      <c r="D188" s="1" t="str">
        <f t="shared" si="29"/>
        <v>21:0421</v>
      </c>
      <c r="E188" t="s">
        <v>812</v>
      </c>
      <c r="F188" t="s">
        <v>813</v>
      </c>
      <c r="H188">
        <v>55.139639799999998</v>
      </c>
      <c r="I188">
        <v>-64.694288900000004</v>
      </c>
      <c r="J188" s="1" t="str">
        <f t="shared" si="30"/>
        <v>Till</v>
      </c>
      <c r="K188" s="1" t="str">
        <f t="shared" si="31"/>
        <v>HMC separation (ODM; details not reported)</v>
      </c>
      <c r="M188">
        <v>0</v>
      </c>
      <c r="V188">
        <v>0</v>
      </c>
      <c r="X188">
        <v>5</v>
      </c>
      <c r="Z188">
        <v>2</v>
      </c>
      <c r="AK188">
        <v>2</v>
      </c>
      <c r="AM188">
        <v>3</v>
      </c>
      <c r="AS188">
        <v>0</v>
      </c>
      <c r="AV188">
        <v>0</v>
      </c>
      <c r="BE188">
        <v>0</v>
      </c>
      <c r="BF188">
        <v>0</v>
      </c>
      <c r="BL188">
        <v>0</v>
      </c>
      <c r="BY188">
        <v>0</v>
      </c>
      <c r="BZ188">
        <v>0</v>
      </c>
      <c r="CA188">
        <v>80</v>
      </c>
      <c r="CB188">
        <v>0</v>
      </c>
    </row>
    <row r="189" spans="1:82" hidden="1" x14ac:dyDescent="0.3">
      <c r="A189" t="s">
        <v>814</v>
      </c>
      <c r="B189" t="s">
        <v>815</v>
      </c>
      <c r="C189" s="1" t="str">
        <f t="shared" si="32"/>
        <v>21:1144</v>
      </c>
      <c r="D189" s="1" t="str">
        <f t="shared" si="29"/>
        <v>21:0421</v>
      </c>
      <c r="E189" t="s">
        <v>816</v>
      </c>
      <c r="F189" t="s">
        <v>817</v>
      </c>
      <c r="H189">
        <v>55.259321399999997</v>
      </c>
      <c r="I189">
        <v>-64.378373600000003</v>
      </c>
      <c r="J189" s="1" t="str">
        <f t="shared" si="30"/>
        <v>Till</v>
      </c>
      <c r="K189" s="1" t="str">
        <f t="shared" si="31"/>
        <v>HMC separation (ODM; details not reported)</v>
      </c>
      <c r="M189">
        <v>0</v>
      </c>
      <c r="V189">
        <v>0</v>
      </c>
      <c r="X189">
        <v>3</v>
      </c>
      <c r="Z189">
        <v>4</v>
      </c>
      <c r="AK189">
        <v>3</v>
      </c>
      <c r="AM189">
        <v>5</v>
      </c>
      <c r="AS189">
        <v>0</v>
      </c>
      <c r="AV189">
        <v>0</v>
      </c>
      <c r="BE189">
        <v>0</v>
      </c>
      <c r="BL189">
        <v>0</v>
      </c>
      <c r="BY189">
        <v>0</v>
      </c>
      <c r="BZ189">
        <v>0</v>
      </c>
      <c r="CA189">
        <v>70</v>
      </c>
      <c r="CB189">
        <v>0</v>
      </c>
    </row>
    <row r="190" spans="1:82" hidden="1" x14ac:dyDescent="0.3">
      <c r="A190" t="s">
        <v>818</v>
      </c>
      <c r="B190" t="s">
        <v>819</v>
      </c>
      <c r="C190" s="1" t="str">
        <f t="shared" si="32"/>
        <v>21:1144</v>
      </c>
      <c r="D190" s="1" t="str">
        <f t="shared" si="29"/>
        <v>21:0421</v>
      </c>
      <c r="E190" t="s">
        <v>820</v>
      </c>
      <c r="F190" t="s">
        <v>821</v>
      </c>
      <c r="H190">
        <v>55.292594200000003</v>
      </c>
      <c r="I190">
        <v>-64.533381500000004</v>
      </c>
      <c r="J190" s="1" t="str">
        <f t="shared" si="30"/>
        <v>Till</v>
      </c>
      <c r="K190" s="1" t="str">
        <f t="shared" si="31"/>
        <v>HMC separation (ODM; details not reported)</v>
      </c>
      <c r="M190">
        <v>0</v>
      </c>
      <c r="V190">
        <v>0</v>
      </c>
      <c r="X190">
        <v>4</v>
      </c>
      <c r="Z190">
        <v>1</v>
      </c>
      <c r="AK190">
        <v>9</v>
      </c>
      <c r="AM190">
        <v>7</v>
      </c>
      <c r="AS190">
        <v>0</v>
      </c>
      <c r="AV190">
        <v>0</v>
      </c>
      <c r="BE190">
        <v>0</v>
      </c>
      <c r="BL190">
        <v>0</v>
      </c>
      <c r="BY190">
        <v>0</v>
      </c>
      <c r="BZ190">
        <v>0</v>
      </c>
      <c r="CA190">
        <v>40</v>
      </c>
      <c r="CB190">
        <v>0</v>
      </c>
    </row>
    <row r="191" spans="1:82" hidden="1" x14ac:dyDescent="0.3">
      <c r="A191" t="s">
        <v>822</v>
      </c>
      <c r="B191" t="s">
        <v>823</v>
      </c>
      <c r="C191" s="1" t="str">
        <f t="shared" si="32"/>
        <v>21:1144</v>
      </c>
      <c r="D191" s="1" t="str">
        <f t="shared" si="29"/>
        <v>21:0421</v>
      </c>
      <c r="E191" t="s">
        <v>824</v>
      </c>
      <c r="F191" t="s">
        <v>825</v>
      </c>
      <c r="H191">
        <v>55.326345099999998</v>
      </c>
      <c r="I191">
        <v>-64.832499900000002</v>
      </c>
      <c r="J191" s="1" t="str">
        <f t="shared" si="30"/>
        <v>Till</v>
      </c>
      <c r="K191" s="1" t="str">
        <f t="shared" si="31"/>
        <v>HMC separation (ODM; details not reported)</v>
      </c>
      <c r="M191">
        <v>0</v>
      </c>
      <c r="V191">
        <v>0</v>
      </c>
      <c r="X191">
        <v>30</v>
      </c>
      <c r="Z191">
        <v>8</v>
      </c>
      <c r="AK191">
        <v>50</v>
      </c>
      <c r="AM191">
        <v>8</v>
      </c>
      <c r="AS191">
        <v>0</v>
      </c>
      <c r="AV191">
        <v>0</v>
      </c>
      <c r="BE191">
        <v>0</v>
      </c>
      <c r="BL191">
        <v>0</v>
      </c>
      <c r="BY191">
        <v>0</v>
      </c>
      <c r="BZ191">
        <v>0</v>
      </c>
      <c r="CA191">
        <v>40</v>
      </c>
      <c r="CB191">
        <v>0</v>
      </c>
    </row>
    <row r="192" spans="1:82" hidden="1" x14ac:dyDescent="0.3">
      <c r="A192" t="s">
        <v>826</v>
      </c>
      <c r="B192" t="s">
        <v>827</v>
      </c>
      <c r="C192" s="1" t="str">
        <f t="shared" si="32"/>
        <v>21:1144</v>
      </c>
      <c r="D192" s="1" t="str">
        <f t="shared" si="29"/>
        <v>21:0421</v>
      </c>
      <c r="E192" t="s">
        <v>828</v>
      </c>
      <c r="F192" t="s">
        <v>829</v>
      </c>
      <c r="H192">
        <v>55.371816199999998</v>
      </c>
      <c r="I192">
        <v>-64.682908999999995</v>
      </c>
      <c r="J192" s="1" t="str">
        <f t="shared" si="30"/>
        <v>Till</v>
      </c>
      <c r="K192" s="1" t="str">
        <f t="shared" si="31"/>
        <v>HMC separation (ODM; details not reported)</v>
      </c>
      <c r="M192">
        <v>0</v>
      </c>
      <c r="V192">
        <v>0</v>
      </c>
      <c r="X192">
        <v>2</v>
      </c>
      <c r="Z192">
        <v>1</v>
      </c>
      <c r="AK192">
        <v>4</v>
      </c>
      <c r="AS192">
        <v>0</v>
      </c>
      <c r="AV192">
        <v>0</v>
      </c>
      <c r="BE192">
        <v>0</v>
      </c>
      <c r="BF192">
        <v>0</v>
      </c>
      <c r="BL192">
        <v>0</v>
      </c>
      <c r="BY192">
        <v>0</v>
      </c>
      <c r="BZ192">
        <v>0</v>
      </c>
      <c r="CA192">
        <v>20</v>
      </c>
      <c r="CB192">
        <v>0</v>
      </c>
    </row>
    <row r="193" spans="1:82" hidden="1" x14ac:dyDescent="0.3">
      <c r="A193" t="s">
        <v>830</v>
      </c>
      <c r="B193" t="s">
        <v>831</v>
      </c>
      <c r="C193" s="1" t="str">
        <f t="shared" si="32"/>
        <v>21:1144</v>
      </c>
      <c r="D193" s="1" t="str">
        <f t="shared" si="29"/>
        <v>21:0421</v>
      </c>
      <c r="E193" t="s">
        <v>832</v>
      </c>
      <c r="F193" t="s">
        <v>833</v>
      </c>
      <c r="H193">
        <v>55.304477499999997</v>
      </c>
      <c r="I193">
        <v>-65.084712699999997</v>
      </c>
      <c r="J193" s="1" t="str">
        <f t="shared" si="30"/>
        <v>Till</v>
      </c>
      <c r="K193" s="1" t="str">
        <f t="shared" si="31"/>
        <v>HMC separation (ODM; details not reported)</v>
      </c>
      <c r="M193">
        <v>0</v>
      </c>
      <c r="V193">
        <v>0</v>
      </c>
      <c r="X193">
        <v>100</v>
      </c>
      <c r="Z193">
        <v>30</v>
      </c>
      <c r="AK193">
        <v>60</v>
      </c>
      <c r="AM193">
        <v>4</v>
      </c>
      <c r="AS193">
        <v>0</v>
      </c>
      <c r="AV193">
        <v>0</v>
      </c>
      <c r="BE193">
        <v>0</v>
      </c>
      <c r="BF193">
        <v>0</v>
      </c>
      <c r="BL193">
        <v>0</v>
      </c>
      <c r="BY193">
        <v>0</v>
      </c>
      <c r="BZ193">
        <v>0</v>
      </c>
      <c r="CA193">
        <v>70</v>
      </c>
      <c r="CB193">
        <v>0</v>
      </c>
    </row>
    <row r="194" spans="1:82" hidden="1" x14ac:dyDescent="0.3">
      <c r="A194" t="s">
        <v>834</v>
      </c>
      <c r="B194" t="s">
        <v>835</v>
      </c>
      <c r="C194" s="1" t="str">
        <f t="shared" si="32"/>
        <v>21:1144</v>
      </c>
      <c r="D194" s="1" t="str">
        <f t="shared" si="29"/>
        <v>21:0421</v>
      </c>
      <c r="E194" t="s">
        <v>836</v>
      </c>
      <c r="F194" t="s">
        <v>837</v>
      </c>
      <c r="H194">
        <v>55.391956100000002</v>
      </c>
      <c r="I194">
        <v>-65.042748399999994</v>
      </c>
      <c r="J194" s="1" t="str">
        <f t="shared" si="30"/>
        <v>Till</v>
      </c>
      <c r="K194" s="1" t="str">
        <f t="shared" si="31"/>
        <v>HMC separation (ODM; details not reported)</v>
      </c>
      <c r="M194">
        <v>0</v>
      </c>
      <c r="V194">
        <v>0</v>
      </c>
      <c r="X194">
        <v>26</v>
      </c>
      <c r="Z194">
        <v>40</v>
      </c>
      <c r="AK194">
        <v>60</v>
      </c>
      <c r="AM194">
        <v>8</v>
      </c>
      <c r="AS194">
        <v>0</v>
      </c>
      <c r="AV194">
        <v>0</v>
      </c>
      <c r="BE194">
        <v>0</v>
      </c>
      <c r="BJ194">
        <v>1</v>
      </c>
      <c r="BL194">
        <v>0</v>
      </c>
      <c r="BY194">
        <v>0</v>
      </c>
      <c r="BZ194">
        <v>0</v>
      </c>
      <c r="CA194">
        <v>60</v>
      </c>
      <c r="CB194">
        <v>0</v>
      </c>
    </row>
    <row r="195" spans="1:82" hidden="1" x14ac:dyDescent="0.3">
      <c r="A195" t="s">
        <v>838</v>
      </c>
      <c r="B195" t="s">
        <v>839</v>
      </c>
      <c r="C195" s="1" t="str">
        <f t="shared" si="32"/>
        <v>21:1144</v>
      </c>
      <c r="D195" s="1" t="str">
        <f t="shared" si="29"/>
        <v>21:0421</v>
      </c>
      <c r="E195" t="s">
        <v>840</v>
      </c>
      <c r="F195" t="s">
        <v>841</v>
      </c>
      <c r="H195">
        <v>55.484185099999998</v>
      </c>
      <c r="I195">
        <v>-65.048357800000005</v>
      </c>
      <c r="J195" s="1" t="str">
        <f t="shared" si="30"/>
        <v>Till</v>
      </c>
      <c r="K195" s="1" t="str">
        <f t="shared" si="31"/>
        <v>HMC separation (ODM; details not reported)</v>
      </c>
      <c r="M195">
        <v>0</v>
      </c>
      <c r="V195">
        <v>0</v>
      </c>
      <c r="X195">
        <v>40</v>
      </c>
      <c r="Z195">
        <v>40</v>
      </c>
      <c r="AK195">
        <v>60</v>
      </c>
      <c r="AM195">
        <v>2</v>
      </c>
      <c r="AS195">
        <v>0</v>
      </c>
      <c r="AV195">
        <v>0</v>
      </c>
      <c r="BE195">
        <v>0</v>
      </c>
      <c r="BF195">
        <v>0</v>
      </c>
      <c r="BL195">
        <v>0</v>
      </c>
      <c r="BY195">
        <v>0</v>
      </c>
      <c r="BZ195">
        <v>0</v>
      </c>
      <c r="CA195">
        <v>60</v>
      </c>
      <c r="CB195">
        <v>0</v>
      </c>
    </row>
    <row r="196" spans="1:82" hidden="1" x14ac:dyDescent="0.3">
      <c r="A196" t="s">
        <v>842</v>
      </c>
      <c r="B196" t="s">
        <v>843</v>
      </c>
      <c r="C196" s="1" t="str">
        <f t="shared" si="32"/>
        <v>21:1144</v>
      </c>
      <c r="D196" s="1" t="str">
        <f t="shared" si="29"/>
        <v>21:0421</v>
      </c>
      <c r="E196" t="s">
        <v>844</v>
      </c>
      <c r="F196" t="s">
        <v>845</v>
      </c>
      <c r="H196">
        <v>55.524300699999998</v>
      </c>
      <c r="I196">
        <v>-64.960847900000005</v>
      </c>
      <c r="J196" s="1" t="str">
        <f t="shared" si="30"/>
        <v>Till</v>
      </c>
      <c r="K196" s="1" t="str">
        <f t="shared" si="31"/>
        <v>HMC separation (ODM; details not reported)</v>
      </c>
      <c r="M196">
        <v>0</v>
      </c>
      <c r="V196">
        <v>0</v>
      </c>
      <c r="X196">
        <v>13</v>
      </c>
      <c r="Z196">
        <v>11</v>
      </c>
      <c r="AK196">
        <v>100</v>
      </c>
      <c r="AM196">
        <v>6</v>
      </c>
      <c r="AS196">
        <v>0</v>
      </c>
      <c r="AV196">
        <v>0</v>
      </c>
      <c r="BE196">
        <v>0</v>
      </c>
      <c r="BF196">
        <v>0</v>
      </c>
      <c r="BJ196">
        <v>1</v>
      </c>
      <c r="BL196">
        <v>0</v>
      </c>
      <c r="BY196">
        <v>0</v>
      </c>
      <c r="BZ196">
        <v>0</v>
      </c>
      <c r="CA196">
        <v>30</v>
      </c>
      <c r="CB196">
        <v>0</v>
      </c>
    </row>
    <row r="197" spans="1:82" hidden="1" x14ac:dyDescent="0.3">
      <c r="A197" t="s">
        <v>846</v>
      </c>
      <c r="B197" t="s">
        <v>847</v>
      </c>
      <c r="C197" s="1" t="str">
        <f t="shared" si="32"/>
        <v>21:1144</v>
      </c>
      <c r="D197" s="1" t="str">
        <f t="shared" si="29"/>
        <v>21:0421</v>
      </c>
      <c r="E197" t="s">
        <v>848</v>
      </c>
      <c r="F197" t="s">
        <v>849</v>
      </c>
      <c r="H197">
        <v>55.511920699999997</v>
      </c>
      <c r="I197">
        <v>-64.852010699999994</v>
      </c>
      <c r="J197" s="1" t="str">
        <f t="shared" si="30"/>
        <v>Till</v>
      </c>
      <c r="K197" s="1" t="str">
        <f t="shared" si="31"/>
        <v>HMC separation (ODM; details not reported)</v>
      </c>
      <c r="M197">
        <v>0</v>
      </c>
      <c r="V197">
        <v>7</v>
      </c>
      <c r="X197">
        <v>40</v>
      </c>
      <c r="Z197">
        <v>40</v>
      </c>
      <c r="AK197">
        <v>80</v>
      </c>
      <c r="AM197">
        <v>9</v>
      </c>
      <c r="AS197">
        <v>0</v>
      </c>
      <c r="AV197">
        <v>0</v>
      </c>
      <c r="BL197">
        <v>0</v>
      </c>
      <c r="BY197">
        <v>0</v>
      </c>
      <c r="BZ197">
        <v>0</v>
      </c>
      <c r="CA197">
        <v>60</v>
      </c>
      <c r="CB197">
        <v>0</v>
      </c>
    </row>
    <row r="198" spans="1:82" hidden="1" x14ac:dyDescent="0.3">
      <c r="A198" t="s">
        <v>850</v>
      </c>
      <c r="B198" t="s">
        <v>851</v>
      </c>
      <c r="C198" s="1" t="str">
        <f t="shared" si="32"/>
        <v>21:1144</v>
      </c>
      <c r="D198" s="1" t="str">
        <f>HYPERLINK("https://geochem.nrcan.gc.ca/cdogs/content/svy/svy_e.htm", "")</f>
        <v/>
      </c>
      <c r="G198" s="1" t="str">
        <f>HYPERLINK("https://geochem.nrcan.gc.ca/cdogs/content/cr_/cr_00272_e.htm", "272")</f>
        <v>272</v>
      </c>
      <c r="J198" t="s">
        <v>136</v>
      </c>
      <c r="K198" t="s">
        <v>137</v>
      </c>
      <c r="M198">
        <v>2</v>
      </c>
      <c r="T198">
        <v>30</v>
      </c>
      <c r="V198">
        <v>30</v>
      </c>
      <c r="X198">
        <v>11</v>
      </c>
      <c r="Z198">
        <v>40</v>
      </c>
      <c r="AJ198">
        <v>11</v>
      </c>
      <c r="AM198">
        <v>20</v>
      </c>
      <c r="AS198">
        <v>0</v>
      </c>
      <c r="BK198">
        <v>4</v>
      </c>
      <c r="BL198">
        <v>0</v>
      </c>
      <c r="BY198">
        <v>0</v>
      </c>
      <c r="BZ198">
        <v>0</v>
      </c>
      <c r="CA198">
        <v>4</v>
      </c>
      <c r="CB198">
        <v>0</v>
      </c>
      <c r="CC198">
        <v>8</v>
      </c>
    </row>
    <row r="199" spans="1:82" hidden="1" x14ac:dyDescent="0.3">
      <c r="A199" t="s">
        <v>852</v>
      </c>
      <c r="B199" t="s">
        <v>853</v>
      </c>
      <c r="C199" s="1" t="str">
        <f t="shared" si="32"/>
        <v>21:1144</v>
      </c>
      <c r="D199" s="1" t="str">
        <f>HYPERLINK("https://geochem.nrcan.gc.ca/cdogs/content/svy/svy210421_e.htm", "21:0421")</f>
        <v>21:0421</v>
      </c>
      <c r="E199" t="s">
        <v>854</v>
      </c>
      <c r="F199" t="s">
        <v>855</v>
      </c>
      <c r="H199">
        <v>55.4873592</v>
      </c>
      <c r="I199">
        <v>-64.4964169</v>
      </c>
      <c r="J199" s="1" t="str">
        <f>HYPERLINK("https://geochem.nrcan.gc.ca/cdogs/content/kwd/kwd020044_e.htm", "Till")</f>
        <v>Till</v>
      </c>
      <c r="K199" s="1" t="str">
        <f>HYPERLINK("https://geochem.nrcan.gc.ca/cdogs/content/kwd/kwd080049_e.htm", "HMC separation (ODM; details not reported)")</f>
        <v>HMC separation (ODM; details not reported)</v>
      </c>
      <c r="M199">
        <v>0</v>
      </c>
      <c r="V199">
        <v>3</v>
      </c>
      <c r="X199">
        <v>5</v>
      </c>
      <c r="Z199">
        <v>1</v>
      </c>
      <c r="AI199">
        <v>1</v>
      </c>
      <c r="AK199">
        <v>1</v>
      </c>
      <c r="AM199">
        <v>2</v>
      </c>
      <c r="AS199">
        <v>0</v>
      </c>
      <c r="AV199">
        <v>0</v>
      </c>
      <c r="BL199">
        <v>0</v>
      </c>
      <c r="BY199">
        <v>0</v>
      </c>
      <c r="BZ199">
        <v>0</v>
      </c>
      <c r="CB199">
        <v>0</v>
      </c>
    </row>
    <row r="200" spans="1:82" hidden="1" x14ac:dyDescent="0.3">
      <c r="A200" t="s">
        <v>856</v>
      </c>
      <c r="B200" t="s">
        <v>857</v>
      </c>
      <c r="C200" s="1" t="str">
        <f t="shared" si="32"/>
        <v>21:1144</v>
      </c>
      <c r="D200" s="1" t="str">
        <f>HYPERLINK("https://geochem.nrcan.gc.ca/cdogs/content/svy/svy210421_e.htm", "21:0421")</f>
        <v>21:0421</v>
      </c>
      <c r="E200" t="s">
        <v>858</v>
      </c>
      <c r="F200" t="s">
        <v>859</v>
      </c>
      <c r="H200">
        <v>55.396149399999999</v>
      </c>
      <c r="I200">
        <v>-64.552104900000003</v>
      </c>
      <c r="J200" s="1" t="str">
        <f>HYPERLINK("https://geochem.nrcan.gc.ca/cdogs/content/kwd/kwd020044_e.htm", "Till")</f>
        <v>Till</v>
      </c>
      <c r="K200" s="1" t="str">
        <f>HYPERLINK("https://geochem.nrcan.gc.ca/cdogs/content/kwd/kwd080049_e.htm", "HMC separation (ODM; details not reported)")</f>
        <v>HMC separation (ODM; details not reported)</v>
      </c>
      <c r="M200">
        <v>0</v>
      </c>
      <c r="V200">
        <v>0</v>
      </c>
      <c r="X200">
        <v>8</v>
      </c>
      <c r="Z200">
        <v>1</v>
      </c>
      <c r="AK200">
        <v>16</v>
      </c>
      <c r="AM200">
        <v>10</v>
      </c>
      <c r="AS200">
        <v>0</v>
      </c>
      <c r="AV200">
        <v>0</v>
      </c>
      <c r="BE200">
        <v>0</v>
      </c>
      <c r="BL200">
        <v>0</v>
      </c>
      <c r="BY200">
        <v>0</v>
      </c>
      <c r="BZ200">
        <v>0</v>
      </c>
      <c r="CB200">
        <v>0</v>
      </c>
    </row>
    <row r="201" spans="1:82" hidden="1" x14ac:dyDescent="0.3">
      <c r="A201" t="s">
        <v>860</v>
      </c>
      <c r="B201" t="s">
        <v>861</v>
      </c>
      <c r="C201" s="1" t="str">
        <f t="shared" si="32"/>
        <v>21:1144</v>
      </c>
      <c r="D201" s="1" t="str">
        <f>HYPERLINK("https://geochem.nrcan.gc.ca/cdogs/content/svy/svy210421_e.htm", "21:0421")</f>
        <v>21:0421</v>
      </c>
      <c r="E201" t="s">
        <v>862</v>
      </c>
      <c r="F201" t="s">
        <v>863</v>
      </c>
      <c r="H201">
        <v>55.445165199999998</v>
      </c>
      <c r="I201">
        <v>-64.639546899999999</v>
      </c>
      <c r="J201" s="1" t="str">
        <f>HYPERLINK("https://geochem.nrcan.gc.ca/cdogs/content/kwd/kwd020044_e.htm", "Till")</f>
        <v>Till</v>
      </c>
      <c r="K201" s="1" t="str">
        <f>HYPERLINK("https://geochem.nrcan.gc.ca/cdogs/content/kwd/kwd080049_e.htm", "HMC separation (ODM; details not reported)")</f>
        <v>HMC separation (ODM; details not reported)</v>
      </c>
      <c r="M201">
        <v>0</v>
      </c>
      <c r="V201">
        <v>1</v>
      </c>
      <c r="X201">
        <v>30</v>
      </c>
      <c r="Z201">
        <v>1</v>
      </c>
      <c r="AI201">
        <v>1</v>
      </c>
      <c r="AK201">
        <v>30</v>
      </c>
      <c r="AM201">
        <v>2</v>
      </c>
      <c r="AS201">
        <v>0</v>
      </c>
      <c r="AV201">
        <v>0</v>
      </c>
      <c r="BL201">
        <v>0</v>
      </c>
      <c r="BM201">
        <v>0</v>
      </c>
      <c r="BY201">
        <v>0</v>
      </c>
      <c r="BZ201">
        <v>0</v>
      </c>
      <c r="CA201">
        <v>15</v>
      </c>
      <c r="CB201">
        <v>0</v>
      </c>
    </row>
    <row r="202" spans="1:82" hidden="1" x14ac:dyDescent="0.3">
      <c r="A202" t="s">
        <v>864</v>
      </c>
      <c r="B202" t="s">
        <v>865</v>
      </c>
      <c r="C202" s="1" t="str">
        <f t="shared" si="32"/>
        <v>21:1144</v>
      </c>
      <c r="D202" s="1" t="str">
        <f>HYPERLINK("https://geochem.nrcan.gc.ca/cdogs/content/svy/svy210421_e.htm", "21:0421")</f>
        <v>21:0421</v>
      </c>
      <c r="E202" t="s">
        <v>866</v>
      </c>
      <c r="F202" t="s">
        <v>867</v>
      </c>
      <c r="H202">
        <v>55.375439700000001</v>
      </c>
      <c r="I202">
        <v>-64.848895099999993</v>
      </c>
      <c r="J202" s="1" t="str">
        <f>HYPERLINK("https://geochem.nrcan.gc.ca/cdogs/content/kwd/kwd020044_e.htm", "Till")</f>
        <v>Till</v>
      </c>
      <c r="K202" s="1" t="str">
        <f>HYPERLINK("https://geochem.nrcan.gc.ca/cdogs/content/kwd/kwd080049_e.htm", "HMC separation (ODM; details not reported)")</f>
        <v>HMC separation (ODM; details not reported)</v>
      </c>
      <c r="M202">
        <v>0</v>
      </c>
      <c r="V202">
        <v>1</v>
      </c>
      <c r="X202">
        <v>50</v>
      </c>
      <c r="Z202">
        <v>14</v>
      </c>
      <c r="AK202">
        <v>50</v>
      </c>
      <c r="AM202">
        <v>4</v>
      </c>
      <c r="AS202">
        <v>0</v>
      </c>
      <c r="AV202">
        <v>0</v>
      </c>
      <c r="BJ202">
        <v>1</v>
      </c>
      <c r="BL202">
        <v>0</v>
      </c>
      <c r="BY202">
        <v>0</v>
      </c>
      <c r="BZ202">
        <v>0</v>
      </c>
      <c r="CA202">
        <v>30</v>
      </c>
      <c r="CB202">
        <v>0</v>
      </c>
    </row>
    <row r="203" spans="1:82" hidden="1" x14ac:dyDescent="0.3">
      <c r="A203" t="s">
        <v>868</v>
      </c>
      <c r="B203" t="s">
        <v>869</v>
      </c>
      <c r="C203" s="1" t="str">
        <f t="shared" si="32"/>
        <v>21:1144</v>
      </c>
      <c r="D203" s="1" t="str">
        <f t="shared" ref="D203:D209" si="33">HYPERLINK("https://geochem.nrcan.gc.ca/cdogs/content/svy/svy_e.htm", "")</f>
        <v/>
      </c>
      <c r="G203" s="1" t="str">
        <f>HYPERLINK("https://geochem.nrcan.gc.ca/cdogs/content/cr_/cr_00272_e.htm", "272")</f>
        <v>272</v>
      </c>
      <c r="J203" t="s">
        <v>136</v>
      </c>
      <c r="K203" t="s">
        <v>137</v>
      </c>
      <c r="M203">
        <v>6</v>
      </c>
      <c r="S203">
        <v>1</v>
      </c>
      <c r="T203">
        <v>50</v>
      </c>
      <c r="V203">
        <v>50</v>
      </c>
      <c r="X203">
        <v>10</v>
      </c>
      <c r="Z203">
        <v>30</v>
      </c>
      <c r="AJ203">
        <v>20</v>
      </c>
      <c r="AL203">
        <v>1</v>
      </c>
      <c r="AM203">
        <v>18</v>
      </c>
      <c r="AS203">
        <v>0</v>
      </c>
      <c r="BL203">
        <v>0</v>
      </c>
      <c r="BY203">
        <v>0</v>
      </c>
      <c r="BZ203">
        <v>0</v>
      </c>
      <c r="CA203">
        <v>0</v>
      </c>
      <c r="CB203">
        <v>0</v>
      </c>
      <c r="CC203">
        <v>8</v>
      </c>
    </row>
    <row r="204" spans="1:82" hidden="1" x14ac:dyDescent="0.3">
      <c r="A204" t="s">
        <v>870</v>
      </c>
      <c r="B204" t="s">
        <v>871</v>
      </c>
      <c r="C204" s="1" t="str">
        <f t="shared" si="32"/>
        <v>21:1144</v>
      </c>
      <c r="D204" s="1" t="str">
        <f t="shared" si="33"/>
        <v/>
      </c>
      <c r="G204" s="1" t="str">
        <f>HYPERLINK("https://geochem.nrcan.gc.ca/cdogs/content/cr_/cr_00156_e.htm", "156")</f>
        <v>156</v>
      </c>
      <c r="J204" t="s">
        <v>136</v>
      </c>
      <c r="K204" t="s">
        <v>137</v>
      </c>
      <c r="M204">
        <v>0</v>
      </c>
      <c r="V204">
        <v>0</v>
      </c>
      <c r="X204">
        <v>0</v>
      </c>
      <c r="Z204">
        <v>0</v>
      </c>
      <c r="AS204">
        <v>0</v>
      </c>
      <c r="AV204">
        <v>0</v>
      </c>
      <c r="BE204">
        <v>0</v>
      </c>
      <c r="BI204">
        <v>0</v>
      </c>
      <c r="BJ204">
        <v>0</v>
      </c>
      <c r="BK204">
        <v>0</v>
      </c>
      <c r="BL204">
        <v>0</v>
      </c>
      <c r="BM204">
        <v>0</v>
      </c>
      <c r="BY204">
        <v>0</v>
      </c>
      <c r="BZ204">
        <v>0</v>
      </c>
      <c r="CA204">
        <v>0</v>
      </c>
      <c r="CB204">
        <v>0</v>
      </c>
      <c r="CC204">
        <v>0</v>
      </c>
      <c r="CD204">
        <v>0</v>
      </c>
    </row>
    <row r="205" spans="1:82" hidden="1" x14ac:dyDescent="0.3">
      <c r="A205" t="s">
        <v>872</v>
      </c>
      <c r="B205" t="s">
        <v>873</v>
      </c>
      <c r="C205" s="1" t="str">
        <f t="shared" si="32"/>
        <v>21:1144</v>
      </c>
      <c r="D205" s="1" t="str">
        <f t="shared" si="33"/>
        <v/>
      </c>
      <c r="G205" s="1" t="str">
        <f>HYPERLINK("https://geochem.nrcan.gc.ca/cdogs/content/cr_/cr_00272_e.htm", "272")</f>
        <v>272</v>
      </c>
      <c r="J205" t="s">
        <v>136</v>
      </c>
      <c r="K205" t="s">
        <v>137</v>
      </c>
      <c r="M205">
        <v>2</v>
      </c>
      <c r="T205">
        <v>2</v>
      </c>
      <c r="V205">
        <v>100</v>
      </c>
      <c r="X205">
        <v>22</v>
      </c>
      <c r="Z205">
        <v>40</v>
      </c>
      <c r="AJ205">
        <v>21</v>
      </c>
      <c r="AK205">
        <v>1</v>
      </c>
      <c r="AM205">
        <v>8</v>
      </c>
      <c r="AS205">
        <v>0</v>
      </c>
      <c r="BJ205">
        <v>0.5</v>
      </c>
      <c r="BY205">
        <v>0</v>
      </c>
      <c r="BZ205">
        <v>0</v>
      </c>
      <c r="CA205">
        <v>1</v>
      </c>
      <c r="CB205">
        <v>0</v>
      </c>
      <c r="CC205">
        <v>8</v>
      </c>
      <c r="CD205">
        <v>0</v>
      </c>
    </row>
    <row r="206" spans="1:82" hidden="1" x14ac:dyDescent="0.3">
      <c r="A206" t="s">
        <v>874</v>
      </c>
      <c r="B206" t="s">
        <v>875</v>
      </c>
      <c r="C206" s="1" t="str">
        <f t="shared" si="32"/>
        <v>21:1144</v>
      </c>
      <c r="D206" s="1" t="str">
        <f t="shared" si="33"/>
        <v/>
      </c>
      <c r="G206" s="1" t="str">
        <f>HYPERLINK("https://geochem.nrcan.gc.ca/cdogs/content/cr_/cr_00272_e.htm", "272")</f>
        <v>272</v>
      </c>
      <c r="J206" t="s">
        <v>136</v>
      </c>
      <c r="K206" t="s">
        <v>137</v>
      </c>
      <c r="M206">
        <v>7</v>
      </c>
      <c r="S206">
        <v>1</v>
      </c>
      <c r="T206">
        <v>15</v>
      </c>
      <c r="V206">
        <v>100</v>
      </c>
      <c r="X206">
        <v>18</v>
      </c>
      <c r="Z206">
        <v>80</v>
      </c>
      <c r="AI206">
        <v>2</v>
      </c>
      <c r="AJ206">
        <v>14</v>
      </c>
      <c r="AK206">
        <v>1</v>
      </c>
      <c r="AM206">
        <v>10</v>
      </c>
      <c r="AS206">
        <v>0</v>
      </c>
      <c r="BK206">
        <v>1</v>
      </c>
      <c r="BL206">
        <v>0</v>
      </c>
      <c r="BY206">
        <v>0</v>
      </c>
      <c r="BZ206">
        <v>0</v>
      </c>
      <c r="CA206">
        <v>2</v>
      </c>
      <c r="CB206">
        <v>0</v>
      </c>
      <c r="CC206">
        <v>5</v>
      </c>
    </row>
    <row r="207" spans="1:82" hidden="1" x14ac:dyDescent="0.3">
      <c r="A207" t="s">
        <v>876</v>
      </c>
      <c r="B207" t="s">
        <v>877</v>
      </c>
      <c r="C207" s="1" t="str">
        <f t="shared" si="32"/>
        <v>21:1144</v>
      </c>
      <c r="D207" s="1" t="str">
        <f t="shared" si="33"/>
        <v/>
      </c>
      <c r="G207" s="1" t="str">
        <f>HYPERLINK("https://geochem.nrcan.gc.ca/cdogs/content/cr_/cr_00156_e.htm", "156")</f>
        <v>156</v>
      </c>
      <c r="J207" t="s">
        <v>136</v>
      </c>
      <c r="K207" t="s">
        <v>137</v>
      </c>
      <c r="M207">
        <v>0</v>
      </c>
      <c r="V207">
        <v>0</v>
      </c>
      <c r="X207">
        <v>0</v>
      </c>
      <c r="Z207">
        <v>0</v>
      </c>
      <c r="AS207">
        <v>0</v>
      </c>
      <c r="AV207">
        <v>0</v>
      </c>
      <c r="BE207">
        <v>0</v>
      </c>
      <c r="BF207">
        <v>0</v>
      </c>
      <c r="BI207">
        <v>0</v>
      </c>
      <c r="BJ207">
        <v>0</v>
      </c>
      <c r="BK207">
        <v>0</v>
      </c>
      <c r="BL207">
        <v>0</v>
      </c>
      <c r="BM207">
        <v>0</v>
      </c>
      <c r="BY207">
        <v>0</v>
      </c>
      <c r="BZ207">
        <v>0</v>
      </c>
      <c r="CA207">
        <v>0</v>
      </c>
      <c r="CB207">
        <v>0</v>
      </c>
      <c r="CC207">
        <v>0</v>
      </c>
      <c r="CD207">
        <v>0</v>
      </c>
    </row>
    <row r="208" spans="1:82" hidden="1" x14ac:dyDescent="0.3">
      <c r="A208" t="s">
        <v>878</v>
      </c>
      <c r="B208" t="s">
        <v>879</v>
      </c>
      <c r="C208" s="1" t="str">
        <f t="shared" si="32"/>
        <v>21:1144</v>
      </c>
      <c r="D208" s="1" t="str">
        <f t="shared" si="33"/>
        <v/>
      </c>
      <c r="G208" s="1" t="str">
        <f>HYPERLINK("https://geochem.nrcan.gc.ca/cdogs/content/cr_/cr_00272_e.htm", "272")</f>
        <v>272</v>
      </c>
      <c r="J208" t="s">
        <v>136</v>
      </c>
      <c r="K208" t="s">
        <v>137</v>
      </c>
      <c r="M208">
        <v>0</v>
      </c>
      <c r="T208">
        <v>17</v>
      </c>
      <c r="V208">
        <v>5000</v>
      </c>
      <c r="X208">
        <v>8</v>
      </c>
      <c r="Z208">
        <v>12</v>
      </c>
      <c r="AJ208">
        <v>4</v>
      </c>
      <c r="AM208">
        <v>11</v>
      </c>
      <c r="AS208">
        <v>0</v>
      </c>
      <c r="AV208">
        <v>0</v>
      </c>
      <c r="BE208">
        <v>6</v>
      </c>
      <c r="BF208">
        <v>1</v>
      </c>
      <c r="BL208">
        <v>0</v>
      </c>
      <c r="BY208">
        <v>0</v>
      </c>
      <c r="BZ208">
        <v>0</v>
      </c>
      <c r="CB208">
        <v>0</v>
      </c>
      <c r="CC208">
        <v>7</v>
      </c>
    </row>
    <row r="209" spans="1:82" hidden="1" x14ac:dyDescent="0.3">
      <c r="A209" t="s">
        <v>880</v>
      </c>
      <c r="B209" t="s">
        <v>881</v>
      </c>
      <c r="C209" s="1" t="str">
        <f t="shared" ref="C209:C240" si="34">HYPERLINK("https://geochem.nrcan.gc.ca/cdogs/content/bdl/bdl211149_e.htm", "21:1149")</f>
        <v>21:1149</v>
      </c>
      <c r="D209" s="1" t="str">
        <f t="shared" si="33"/>
        <v/>
      </c>
      <c r="G209" s="1" t="str">
        <f>HYPERLINK("https://geochem.nrcan.gc.ca/cdogs/content/cr_/cr_00241_e.htm", "241")</f>
        <v>241</v>
      </c>
      <c r="J209" t="s">
        <v>136</v>
      </c>
      <c r="K209" t="s">
        <v>137</v>
      </c>
      <c r="M209">
        <v>0</v>
      </c>
      <c r="V209">
        <v>0</v>
      </c>
      <c r="X209">
        <v>0</v>
      </c>
      <c r="Z209">
        <v>0</v>
      </c>
      <c r="AS209">
        <v>0</v>
      </c>
      <c r="AV209">
        <v>0</v>
      </c>
      <c r="BE209">
        <v>0</v>
      </c>
      <c r="BF209">
        <v>0</v>
      </c>
      <c r="BI209">
        <v>0</v>
      </c>
      <c r="BJ209">
        <v>0</v>
      </c>
      <c r="BK209">
        <v>0</v>
      </c>
      <c r="BL209">
        <v>0</v>
      </c>
      <c r="BM209">
        <v>0</v>
      </c>
      <c r="BY209">
        <v>0</v>
      </c>
      <c r="BZ209">
        <v>0</v>
      </c>
      <c r="CA209">
        <v>0</v>
      </c>
      <c r="CB209">
        <v>0</v>
      </c>
      <c r="CC209">
        <v>0</v>
      </c>
      <c r="CD209">
        <v>0</v>
      </c>
    </row>
    <row r="210" spans="1:82" hidden="1" x14ac:dyDescent="0.3">
      <c r="A210" t="s">
        <v>882</v>
      </c>
      <c r="B210" t="s">
        <v>883</v>
      </c>
      <c r="C210" s="1" t="str">
        <f t="shared" si="34"/>
        <v>21:1149</v>
      </c>
      <c r="D210" s="1" t="str">
        <f t="shared" ref="D210:D241" si="35">HYPERLINK("https://geochem.nrcan.gc.ca/cdogs/content/svy/svy210421_e.htm", "21:0421")</f>
        <v>21:0421</v>
      </c>
      <c r="E210" t="s">
        <v>884</v>
      </c>
      <c r="F210" t="s">
        <v>885</v>
      </c>
      <c r="H210">
        <v>55.047881699999998</v>
      </c>
      <c r="I210">
        <v>-65.050317899999996</v>
      </c>
      <c r="J210" s="1" t="str">
        <f t="shared" ref="J210:J241" si="36">HYPERLINK("https://geochem.nrcan.gc.ca/cdogs/content/kwd/kwd020044_e.htm", "Till")</f>
        <v>Till</v>
      </c>
      <c r="K210" s="1" t="str">
        <f t="shared" ref="K210:K241" si="37">HYPERLINK("https://geochem.nrcan.gc.ca/cdogs/content/kwd/kwd080049_e.htm", "HMC separation (ODM; details not reported)")</f>
        <v>HMC separation (ODM; details not reported)</v>
      </c>
      <c r="M210">
        <v>0</v>
      </c>
      <c r="V210">
        <v>0</v>
      </c>
      <c r="X210">
        <v>18</v>
      </c>
      <c r="Z210">
        <v>30</v>
      </c>
      <c r="AK210">
        <v>11</v>
      </c>
      <c r="AM210">
        <v>7</v>
      </c>
      <c r="AS210">
        <v>1</v>
      </c>
      <c r="AV210">
        <v>0</v>
      </c>
      <c r="BE210">
        <v>0</v>
      </c>
      <c r="BF210">
        <v>0</v>
      </c>
      <c r="BJ210">
        <v>0</v>
      </c>
      <c r="BY210">
        <v>0</v>
      </c>
      <c r="BZ210">
        <v>0</v>
      </c>
      <c r="CA210">
        <v>30</v>
      </c>
    </row>
    <row r="211" spans="1:82" hidden="1" x14ac:dyDescent="0.3">
      <c r="A211" t="s">
        <v>886</v>
      </c>
      <c r="B211" t="s">
        <v>887</v>
      </c>
      <c r="C211" s="1" t="str">
        <f t="shared" si="34"/>
        <v>21:1149</v>
      </c>
      <c r="D211" s="1" t="str">
        <f t="shared" si="35"/>
        <v>21:0421</v>
      </c>
      <c r="E211" t="s">
        <v>888</v>
      </c>
      <c r="F211" t="s">
        <v>889</v>
      </c>
      <c r="H211">
        <v>55.136413599999997</v>
      </c>
      <c r="I211">
        <v>-65.022503400000005</v>
      </c>
      <c r="J211" s="1" t="str">
        <f t="shared" si="36"/>
        <v>Till</v>
      </c>
      <c r="K211" s="1" t="str">
        <f t="shared" si="37"/>
        <v>HMC separation (ODM; details not reported)</v>
      </c>
      <c r="M211">
        <v>0</v>
      </c>
      <c r="V211">
        <v>0</v>
      </c>
      <c r="X211">
        <v>4</v>
      </c>
      <c r="Z211">
        <v>6</v>
      </c>
      <c r="AK211">
        <v>3</v>
      </c>
      <c r="AM211">
        <v>9</v>
      </c>
      <c r="AS211">
        <v>1</v>
      </c>
      <c r="AV211">
        <v>0</v>
      </c>
      <c r="BE211">
        <v>0</v>
      </c>
      <c r="BF211">
        <v>0</v>
      </c>
      <c r="BJ211">
        <v>0</v>
      </c>
      <c r="BY211">
        <v>0</v>
      </c>
      <c r="BZ211">
        <v>0</v>
      </c>
      <c r="CA211">
        <v>30</v>
      </c>
    </row>
    <row r="212" spans="1:82" hidden="1" x14ac:dyDescent="0.3">
      <c r="A212" t="s">
        <v>890</v>
      </c>
      <c r="B212" t="s">
        <v>891</v>
      </c>
      <c r="C212" s="1" t="str">
        <f t="shared" si="34"/>
        <v>21:1149</v>
      </c>
      <c r="D212" s="1" t="str">
        <f t="shared" si="35"/>
        <v>21:0421</v>
      </c>
      <c r="E212" t="s">
        <v>888</v>
      </c>
      <c r="F212" t="s">
        <v>892</v>
      </c>
      <c r="H212">
        <v>55.136413599999997</v>
      </c>
      <c r="I212">
        <v>-65.022503400000005</v>
      </c>
      <c r="J212" s="1" t="str">
        <f t="shared" si="36"/>
        <v>Till</v>
      </c>
      <c r="K212" s="1" t="str">
        <f t="shared" si="37"/>
        <v>HMC separation (ODM; details not reported)</v>
      </c>
      <c r="M212">
        <v>0</v>
      </c>
      <c r="Q212">
        <v>1</v>
      </c>
      <c r="V212">
        <v>0</v>
      </c>
      <c r="X212">
        <v>4</v>
      </c>
      <c r="Z212">
        <v>1</v>
      </c>
      <c r="AK212">
        <v>1</v>
      </c>
      <c r="AS212">
        <v>0</v>
      </c>
      <c r="AV212">
        <v>0</v>
      </c>
      <c r="BE212">
        <v>0</v>
      </c>
      <c r="BF212">
        <v>0</v>
      </c>
      <c r="BM212">
        <v>0</v>
      </c>
      <c r="BY212">
        <v>0</v>
      </c>
      <c r="BZ212">
        <v>0</v>
      </c>
      <c r="CA212">
        <v>80</v>
      </c>
      <c r="CB212">
        <v>0</v>
      </c>
    </row>
    <row r="213" spans="1:82" hidden="1" x14ac:dyDescent="0.3">
      <c r="A213" t="s">
        <v>893</v>
      </c>
      <c r="B213" t="s">
        <v>894</v>
      </c>
      <c r="C213" s="1" t="str">
        <f t="shared" si="34"/>
        <v>21:1149</v>
      </c>
      <c r="D213" s="1" t="str">
        <f t="shared" si="35"/>
        <v>21:0421</v>
      </c>
      <c r="E213" t="s">
        <v>895</v>
      </c>
      <c r="F213" t="s">
        <v>896</v>
      </c>
      <c r="H213">
        <v>55.225836700000002</v>
      </c>
      <c r="I213">
        <v>-65.2228767</v>
      </c>
      <c r="J213" s="1" t="str">
        <f t="shared" si="36"/>
        <v>Till</v>
      </c>
      <c r="K213" s="1" t="str">
        <f t="shared" si="37"/>
        <v>HMC separation (ODM; details not reported)</v>
      </c>
      <c r="M213">
        <v>0</v>
      </c>
      <c r="V213">
        <v>0</v>
      </c>
      <c r="X213">
        <v>12</v>
      </c>
      <c r="Z213">
        <v>60</v>
      </c>
      <c r="AK213">
        <v>40</v>
      </c>
      <c r="AM213">
        <v>5</v>
      </c>
      <c r="AS213">
        <v>0</v>
      </c>
      <c r="AV213">
        <v>0</v>
      </c>
      <c r="BE213">
        <v>0</v>
      </c>
      <c r="BF213">
        <v>0</v>
      </c>
      <c r="BY213">
        <v>0</v>
      </c>
      <c r="BZ213">
        <v>0</v>
      </c>
      <c r="CA213">
        <v>40</v>
      </c>
      <c r="CB213">
        <v>0</v>
      </c>
    </row>
    <row r="214" spans="1:82" hidden="1" x14ac:dyDescent="0.3">
      <c r="A214" t="s">
        <v>897</v>
      </c>
      <c r="B214" t="s">
        <v>898</v>
      </c>
      <c r="C214" s="1" t="str">
        <f t="shared" si="34"/>
        <v>21:1149</v>
      </c>
      <c r="D214" s="1" t="str">
        <f t="shared" si="35"/>
        <v>21:0421</v>
      </c>
      <c r="E214" t="s">
        <v>899</v>
      </c>
      <c r="F214" t="s">
        <v>900</v>
      </c>
      <c r="H214">
        <v>55.365044400000002</v>
      </c>
      <c r="I214">
        <v>-65.231480500000004</v>
      </c>
      <c r="J214" s="1" t="str">
        <f t="shared" si="36"/>
        <v>Till</v>
      </c>
      <c r="K214" s="1" t="str">
        <f t="shared" si="37"/>
        <v>HMC separation (ODM; details not reported)</v>
      </c>
      <c r="M214">
        <v>0</v>
      </c>
      <c r="V214">
        <v>0</v>
      </c>
      <c r="X214">
        <v>80</v>
      </c>
      <c r="Z214">
        <v>40</v>
      </c>
      <c r="AK214">
        <v>40</v>
      </c>
      <c r="AM214">
        <v>3</v>
      </c>
      <c r="AS214">
        <v>0</v>
      </c>
      <c r="AV214">
        <v>0</v>
      </c>
      <c r="BE214">
        <v>0</v>
      </c>
      <c r="BY214">
        <v>0</v>
      </c>
      <c r="CA214">
        <v>25</v>
      </c>
      <c r="CB214">
        <v>0</v>
      </c>
    </row>
    <row r="215" spans="1:82" hidden="1" x14ac:dyDescent="0.3">
      <c r="A215" t="s">
        <v>901</v>
      </c>
      <c r="B215" t="s">
        <v>902</v>
      </c>
      <c r="C215" s="1" t="str">
        <f t="shared" si="34"/>
        <v>21:1149</v>
      </c>
      <c r="D215" s="1" t="str">
        <f t="shared" si="35"/>
        <v>21:0421</v>
      </c>
      <c r="E215" t="s">
        <v>903</v>
      </c>
      <c r="F215" t="s">
        <v>904</v>
      </c>
      <c r="H215">
        <v>55.273715699999997</v>
      </c>
      <c r="I215">
        <v>-65.355269800000002</v>
      </c>
      <c r="J215" s="1" t="str">
        <f t="shared" si="36"/>
        <v>Till</v>
      </c>
      <c r="K215" s="1" t="str">
        <f t="shared" si="37"/>
        <v>HMC separation (ODM; details not reported)</v>
      </c>
      <c r="M215">
        <v>0</v>
      </c>
      <c r="V215">
        <v>0</v>
      </c>
      <c r="X215">
        <v>40</v>
      </c>
      <c r="Z215">
        <v>30</v>
      </c>
      <c r="AK215">
        <v>60</v>
      </c>
      <c r="AS215">
        <v>0</v>
      </c>
      <c r="AV215">
        <v>0</v>
      </c>
      <c r="BE215">
        <v>0</v>
      </c>
      <c r="BK215">
        <v>1</v>
      </c>
      <c r="BM215">
        <v>0</v>
      </c>
      <c r="BY215">
        <v>0</v>
      </c>
      <c r="BZ215">
        <v>0</v>
      </c>
      <c r="CA215">
        <v>15</v>
      </c>
      <c r="CB215">
        <v>0</v>
      </c>
    </row>
    <row r="216" spans="1:82" hidden="1" x14ac:dyDescent="0.3">
      <c r="A216" t="s">
        <v>905</v>
      </c>
      <c r="B216" t="s">
        <v>906</v>
      </c>
      <c r="C216" s="1" t="str">
        <f t="shared" si="34"/>
        <v>21:1149</v>
      </c>
      <c r="D216" s="1" t="str">
        <f t="shared" si="35"/>
        <v>21:0421</v>
      </c>
      <c r="E216" t="s">
        <v>907</v>
      </c>
      <c r="F216" t="s">
        <v>908</v>
      </c>
      <c r="H216">
        <v>55.291549400000001</v>
      </c>
      <c r="I216">
        <v>-65.5857575</v>
      </c>
      <c r="J216" s="1" t="str">
        <f t="shared" si="36"/>
        <v>Till</v>
      </c>
      <c r="K216" s="1" t="str">
        <f t="shared" si="37"/>
        <v>HMC separation (ODM; details not reported)</v>
      </c>
      <c r="M216">
        <v>0</v>
      </c>
      <c r="Q216">
        <v>1</v>
      </c>
      <c r="V216">
        <v>0</v>
      </c>
      <c r="X216">
        <v>4</v>
      </c>
      <c r="Z216">
        <v>30</v>
      </c>
      <c r="AK216">
        <v>40</v>
      </c>
      <c r="AS216">
        <v>0</v>
      </c>
      <c r="AV216">
        <v>0</v>
      </c>
      <c r="BE216">
        <v>0</v>
      </c>
      <c r="BK216">
        <v>1</v>
      </c>
      <c r="BM216">
        <v>0</v>
      </c>
      <c r="BY216">
        <v>0</v>
      </c>
      <c r="BZ216">
        <v>0</v>
      </c>
      <c r="CA216">
        <v>10</v>
      </c>
      <c r="CB216">
        <v>0</v>
      </c>
    </row>
    <row r="217" spans="1:82" hidden="1" x14ac:dyDescent="0.3">
      <c r="A217" t="s">
        <v>909</v>
      </c>
      <c r="B217" t="s">
        <v>910</v>
      </c>
      <c r="C217" s="1" t="str">
        <f t="shared" si="34"/>
        <v>21:1149</v>
      </c>
      <c r="D217" s="1" t="str">
        <f t="shared" si="35"/>
        <v>21:0421</v>
      </c>
      <c r="E217" t="s">
        <v>911</v>
      </c>
      <c r="F217" t="s">
        <v>912</v>
      </c>
      <c r="H217">
        <v>55.166436500000003</v>
      </c>
      <c r="I217">
        <v>-65.320517699999996</v>
      </c>
      <c r="J217" s="1" t="str">
        <f t="shared" si="36"/>
        <v>Till</v>
      </c>
      <c r="K217" s="1" t="str">
        <f t="shared" si="37"/>
        <v>HMC separation (ODM; details not reported)</v>
      </c>
      <c r="M217">
        <v>0</v>
      </c>
      <c r="Q217">
        <v>1</v>
      </c>
      <c r="V217">
        <v>5</v>
      </c>
      <c r="X217">
        <v>19</v>
      </c>
      <c r="Z217">
        <v>50</v>
      </c>
      <c r="AK217">
        <v>40</v>
      </c>
      <c r="AM217">
        <v>4</v>
      </c>
      <c r="AS217">
        <v>0</v>
      </c>
      <c r="AV217">
        <v>0</v>
      </c>
      <c r="BK217">
        <v>0</v>
      </c>
      <c r="BY217">
        <v>0</v>
      </c>
      <c r="BZ217">
        <v>0</v>
      </c>
      <c r="CA217">
        <v>20</v>
      </c>
      <c r="CB217">
        <v>0</v>
      </c>
    </row>
    <row r="218" spans="1:82" hidden="1" x14ac:dyDescent="0.3">
      <c r="A218" t="s">
        <v>913</v>
      </c>
      <c r="B218" t="s">
        <v>914</v>
      </c>
      <c r="C218" s="1" t="str">
        <f t="shared" si="34"/>
        <v>21:1149</v>
      </c>
      <c r="D218" s="1" t="str">
        <f t="shared" si="35"/>
        <v>21:0421</v>
      </c>
      <c r="E218" t="s">
        <v>915</v>
      </c>
      <c r="F218" t="s">
        <v>916</v>
      </c>
      <c r="H218">
        <v>55.060556200000001</v>
      </c>
      <c r="I218">
        <v>-65.243396700000005</v>
      </c>
      <c r="J218" s="1" t="str">
        <f t="shared" si="36"/>
        <v>Till</v>
      </c>
      <c r="K218" s="1" t="str">
        <f t="shared" si="37"/>
        <v>HMC separation (ODM; details not reported)</v>
      </c>
      <c r="M218">
        <v>0</v>
      </c>
      <c r="V218">
        <v>30</v>
      </c>
      <c r="X218">
        <v>30</v>
      </c>
      <c r="Z218">
        <v>30</v>
      </c>
      <c r="AK218">
        <v>30</v>
      </c>
      <c r="AM218">
        <v>1</v>
      </c>
      <c r="AS218">
        <v>0</v>
      </c>
      <c r="AV218">
        <v>0</v>
      </c>
      <c r="BZ218">
        <v>0</v>
      </c>
      <c r="CA218">
        <v>50</v>
      </c>
      <c r="CB218">
        <v>0</v>
      </c>
    </row>
    <row r="219" spans="1:82" hidden="1" x14ac:dyDescent="0.3">
      <c r="A219" t="s">
        <v>917</v>
      </c>
      <c r="B219" t="s">
        <v>918</v>
      </c>
      <c r="C219" s="1" t="str">
        <f t="shared" si="34"/>
        <v>21:1149</v>
      </c>
      <c r="D219" s="1" t="str">
        <f t="shared" si="35"/>
        <v>21:0421</v>
      </c>
      <c r="E219" t="s">
        <v>919</v>
      </c>
      <c r="F219" t="s">
        <v>920</v>
      </c>
      <c r="H219">
        <v>55.141366400000003</v>
      </c>
      <c r="I219">
        <v>-65.740314799999993</v>
      </c>
      <c r="J219" s="1" t="str">
        <f t="shared" si="36"/>
        <v>Till</v>
      </c>
      <c r="K219" s="1" t="str">
        <f t="shared" si="37"/>
        <v>HMC separation (ODM; details not reported)</v>
      </c>
      <c r="M219">
        <v>0</v>
      </c>
      <c r="V219">
        <v>0</v>
      </c>
      <c r="X219">
        <v>18</v>
      </c>
      <c r="Z219">
        <v>60</v>
      </c>
      <c r="AK219">
        <v>80</v>
      </c>
      <c r="AM219">
        <v>5</v>
      </c>
      <c r="AS219">
        <v>1</v>
      </c>
      <c r="AV219">
        <v>0</v>
      </c>
      <c r="BE219">
        <v>0</v>
      </c>
      <c r="BY219">
        <v>0</v>
      </c>
      <c r="BZ219">
        <v>0</v>
      </c>
      <c r="CA219">
        <v>2</v>
      </c>
    </row>
    <row r="220" spans="1:82" hidden="1" x14ac:dyDescent="0.3">
      <c r="A220" t="s">
        <v>921</v>
      </c>
      <c r="B220" t="s">
        <v>922</v>
      </c>
      <c r="C220" s="1" t="str">
        <f t="shared" si="34"/>
        <v>21:1149</v>
      </c>
      <c r="D220" s="1" t="str">
        <f t="shared" si="35"/>
        <v>21:0421</v>
      </c>
      <c r="E220" t="s">
        <v>923</v>
      </c>
      <c r="F220" t="s">
        <v>924</v>
      </c>
      <c r="H220">
        <v>55.152479200000002</v>
      </c>
      <c r="I220">
        <v>-65.8518787</v>
      </c>
      <c r="J220" s="1" t="str">
        <f t="shared" si="36"/>
        <v>Till</v>
      </c>
      <c r="K220" s="1" t="str">
        <f t="shared" si="37"/>
        <v>HMC separation (ODM; details not reported)</v>
      </c>
      <c r="M220">
        <v>2</v>
      </c>
      <c r="V220">
        <v>100</v>
      </c>
      <c r="X220">
        <v>14</v>
      </c>
      <c r="Z220">
        <v>40</v>
      </c>
      <c r="AK220">
        <v>30</v>
      </c>
      <c r="AS220">
        <v>0</v>
      </c>
      <c r="BE220">
        <v>0.3</v>
      </c>
      <c r="BF220">
        <v>20</v>
      </c>
      <c r="BJ220">
        <v>0</v>
      </c>
      <c r="BY220">
        <v>0</v>
      </c>
      <c r="BZ220">
        <v>0</v>
      </c>
      <c r="CB220">
        <v>0</v>
      </c>
    </row>
    <row r="221" spans="1:82" hidden="1" x14ac:dyDescent="0.3">
      <c r="A221" t="s">
        <v>925</v>
      </c>
      <c r="B221" t="s">
        <v>926</v>
      </c>
      <c r="C221" s="1" t="str">
        <f t="shared" si="34"/>
        <v>21:1149</v>
      </c>
      <c r="D221" s="1" t="str">
        <f t="shared" si="35"/>
        <v>21:0421</v>
      </c>
      <c r="E221" t="s">
        <v>927</v>
      </c>
      <c r="F221" t="s">
        <v>928</v>
      </c>
      <c r="H221">
        <v>55.086060099999997</v>
      </c>
      <c r="I221">
        <v>-65.874057199999996</v>
      </c>
      <c r="J221" s="1" t="str">
        <f t="shared" si="36"/>
        <v>Till</v>
      </c>
      <c r="K221" s="1" t="str">
        <f t="shared" si="37"/>
        <v>HMC separation (ODM; details not reported)</v>
      </c>
      <c r="M221">
        <v>0</v>
      </c>
      <c r="V221">
        <v>5</v>
      </c>
      <c r="X221">
        <v>12</v>
      </c>
      <c r="Z221">
        <v>14</v>
      </c>
      <c r="AK221">
        <v>40</v>
      </c>
      <c r="AM221">
        <v>1</v>
      </c>
      <c r="AS221">
        <v>0</v>
      </c>
      <c r="AV221">
        <v>0</v>
      </c>
      <c r="BY221">
        <v>0</v>
      </c>
      <c r="BZ221">
        <v>0</v>
      </c>
      <c r="CB221">
        <v>0</v>
      </c>
    </row>
    <row r="222" spans="1:82" hidden="1" x14ac:dyDescent="0.3">
      <c r="A222" t="s">
        <v>929</v>
      </c>
      <c r="B222" t="s">
        <v>930</v>
      </c>
      <c r="C222" s="1" t="str">
        <f t="shared" si="34"/>
        <v>21:1149</v>
      </c>
      <c r="D222" s="1" t="str">
        <f t="shared" si="35"/>
        <v>21:0421</v>
      </c>
      <c r="E222" t="s">
        <v>931</v>
      </c>
      <c r="F222" t="s">
        <v>932</v>
      </c>
      <c r="H222">
        <v>54.999158000000001</v>
      </c>
      <c r="I222">
        <v>-65.974325199999996</v>
      </c>
      <c r="J222" s="1" t="str">
        <f t="shared" si="36"/>
        <v>Till</v>
      </c>
      <c r="K222" s="1" t="str">
        <f t="shared" si="37"/>
        <v>HMC separation (ODM; details not reported)</v>
      </c>
      <c r="M222">
        <v>0</v>
      </c>
      <c r="V222">
        <v>2</v>
      </c>
      <c r="X222">
        <v>13</v>
      </c>
      <c r="Z222">
        <v>40</v>
      </c>
      <c r="AK222">
        <v>15</v>
      </c>
      <c r="AS222">
        <v>0</v>
      </c>
      <c r="AV222">
        <v>0</v>
      </c>
      <c r="BF222">
        <v>4</v>
      </c>
      <c r="BL222">
        <v>0</v>
      </c>
      <c r="BY222">
        <v>0</v>
      </c>
      <c r="BZ222">
        <v>0</v>
      </c>
      <c r="CB222">
        <v>0</v>
      </c>
    </row>
    <row r="223" spans="1:82" hidden="1" x14ac:dyDescent="0.3">
      <c r="A223" t="s">
        <v>933</v>
      </c>
      <c r="B223" t="s">
        <v>934</v>
      </c>
      <c r="C223" s="1" t="str">
        <f t="shared" si="34"/>
        <v>21:1149</v>
      </c>
      <c r="D223" s="1" t="str">
        <f t="shared" si="35"/>
        <v>21:0421</v>
      </c>
      <c r="E223" t="s">
        <v>935</v>
      </c>
      <c r="F223" t="s">
        <v>936</v>
      </c>
      <c r="H223">
        <v>54.910072</v>
      </c>
      <c r="I223">
        <v>-65.819348199999993</v>
      </c>
      <c r="J223" s="1" t="str">
        <f t="shared" si="36"/>
        <v>Till</v>
      </c>
      <c r="K223" s="1" t="str">
        <f t="shared" si="37"/>
        <v>HMC separation (ODM; details not reported)</v>
      </c>
      <c r="M223">
        <v>0</v>
      </c>
      <c r="V223">
        <v>1</v>
      </c>
      <c r="X223">
        <v>10</v>
      </c>
      <c r="Z223">
        <v>21</v>
      </c>
      <c r="AK223">
        <v>26</v>
      </c>
      <c r="AS223">
        <v>0</v>
      </c>
      <c r="AV223">
        <v>0</v>
      </c>
      <c r="BF223">
        <v>8</v>
      </c>
      <c r="BY223">
        <v>0</v>
      </c>
      <c r="BZ223">
        <v>0</v>
      </c>
      <c r="CB223">
        <v>0</v>
      </c>
    </row>
    <row r="224" spans="1:82" hidden="1" x14ac:dyDescent="0.3">
      <c r="A224" t="s">
        <v>937</v>
      </c>
      <c r="B224" t="s">
        <v>938</v>
      </c>
      <c r="C224" s="1" t="str">
        <f t="shared" si="34"/>
        <v>21:1149</v>
      </c>
      <c r="D224" s="1" t="str">
        <f t="shared" si="35"/>
        <v>21:0421</v>
      </c>
      <c r="E224" t="s">
        <v>939</v>
      </c>
      <c r="F224" t="s">
        <v>940</v>
      </c>
      <c r="H224">
        <v>54.965233099999999</v>
      </c>
      <c r="I224">
        <v>-65.545352899999997</v>
      </c>
      <c r="J224" s="1" t="str">
        <f t="shared" si="36"/>
        <v>Till</v>
      </c>
      <c r="K224" s="1" t="str">
        <f t="shared" si="37"/>
        <v>HMC separation (ODM; details not reported)</v>
      </c>
      <c r="M224">
        <v>0</v>
      </c>
      <c r="V224">
        <v>40</v>
      </c>
      <c r="X224">
        <v>16</v>
      </c>
      <c r="Z224">
        <v>40</v>
      </c>
      <c r="AK224">
        <v>16</v>
      </c>
      <c r="AM224">
        <v>9</v>
      </c>
      <c r="AS224">
        <v>0</v>
      </c>
      <c r="AV224">
        <v>0</v>
      </c>
      <c r="BE224">
        <v>0.2</v>
      </c>
      <c r="BY224">
        <v>0</v>
      </c>
      <c r="BZ224">
        <v>0</v>
      </c>
      <c r="CA224">
        <v>3</v>
      </c>
      <c r="CB224">
        <v>0</v>
      </c>
    </row>
    <row r="225" spans="1:82" hidden="1" x14ac:dyDescent="0.3">
      <c r="A225" t="s">
        <v>941</v>
      </c>
      <c r="B225" t="s">
        <v>942</v>
      </c>
      <c r="C225" s="1" t="str">
        <f t="shared" si="34"/>
        <v>21:1149</v>
      </c>
      <c r="D225" s="1" t="str">
        <f t="shared" si="35"/>
        <v>21:0421</v>
      </c>
      <c r="E225" t="s">
        <v>943</v>
      </c>
      <c r="F225" t="s">
        <v>944</v>
      </c>
      <c r="H225">
        <v>54.923748699999997</v>
      </c>
      <c r="I225">
        <v>-65.228158500000006</v>
      </c>
      <c r="J225" s="1" t="str">
        <f t="shared" si="36"/>
        <v>Till</v>
      </c>
      <c r="K225" s="1" t="str">
        <f t="shared" si="37"/>
        <v>HMC separation (ODM; details not reported)</v>
      </c>
      <c r="M225">
        <v>0</v>
      </c>
      <c r="Q225">
        <v>1</v>
      </c>
      <c r="V225">
        <v>0</v>
      </c>
      <c r="X225">
        <v>19</v>
      </c>
      <c r="Z225">
        <v>50</v>
      </c>
      <c r="AK225">
        <v>30</v>
      </c>
      <c r="AM225">
        <v>3</v>
      </c>
      <c r="AS225">
        <v>4</v>
      </c>
      <c r="AV225">
        <v>0</v>
      </c>
      <c r="BE225">
        <v>0</v>
      </c>
      <c r="BY225">
        <v>0</v>
      </c>
      <c r="BZ225">
        <v>0</v>
      </c>
      <c r="CA225">
        <v>30</v>
      </c>
    </row>
    <row r="226" spans="1:82" hidden="1" x14ac:dyDescent="0.3">
      <c r="A226" t="s">
        <v>945</v>
      </c>
      <c r="B226" t="s">
        <v>946</v>
      </c>
      <c r="C226" s="1" t="str">
        <f t="shared" si="34"/>
        <v>21:1149</v>
      </c>
      <c r="D226" s="1" t="str">
        <f t="shared" si="35"/>
        <v>21:0421</v>
      </c>
      <c r="E226" t="s">
        <v>947</v>
      </c>
      <c r="F226" t="s">
        <v>948</v>
      </c>
      <c r="H226">
        <v>54.854649500000001</v>
      </c>
      <c r="I226">
        <v>-65.506189500000005</v>
      </c>
      <c r="J226" s="1" t="str">
        <f t="shared" si="36"/>
        <v>Till</v>
      </c>
      <c r="K226" s="1" t="str">
        <f t="shared" si="37"/>
        <v>HMC separation (ODM; details not reported)</v>
      </c>
      <c r="M226">
        <v>0</v>
      </c>
      <c r="V226">
        <v>20</v>
      </c>
      <c r="X226">
        <v>5</v>
      </c>
      <c r="Z226">
        <v>12</v>
      </c>
      <c r="AK226">
        <v>13</v>
      </c>
      <c r="AS226">
        <v>0</v>
      </c>
      <c r="AV226">
        <v>0</v>
      </c>
      <c r="BF226">
        <v>15</v>
      </c>
      <c r="BK226">
        <v>1</v>
      </c>
      <c r="BL226">
        <v>0</v>
      </c>
      <c r="BY226">
        <v>0</v>
      </c>
      <c r="BZ226">
        <v>0</v>
      </c>
      <c r="CB226">
        <v>0</v>
      </c>
    </row>
    <row r="227" spans="1:82" hidden="1" x14ac:dyDescent="0.3">
      <c r="A227" t="s">
        <v>949</v>
      </c>
      <c r="B227" t="s">
        <v>950</v>
      </c>
      <c r="C227" s="1" t="str">
        <f t="shared" si="34"/>
        <v>21:1149</v>
      </c>
      <c r="D227" s="1" t="str">
        <f t="shared" si="35"/>
        <v>21:0421</v>
      </c>
      <c r="E227" t="s">
        <v>951</v>
      </c>
      <c r="F227" t="s">
        <v>952</v>
      </c>
      <c r="H227">
        <v>55.359686199999999</v>
      </c>
      <c r="I227">
        <v>-65.990304600000002</v>
      </c>
      <c r="J227" s="1" t="str">
        <f t="shared" si="36"/>
        <v>Till</v>
      </c>
      <c r="K227" s="1" t="str">
        <f t="shared" si="37"/>
        <v>HMC separation (ODM; details not reported)</v>
      </c>
      <c r="M227">
        <v>0</v>
      </c>
      <c r="V227">
        <v>1</v>
      </c>
      <c r="X227">
        <v>4</v>
      </c>
      <c r="Z227">
        <v>11</v>
      </c>
      <c r="AK227">
        <v>40</v>
      </c>
      <c r="AS227">
        <v>0</v>
      </c>
      <c r="AV227">
        <v>0</v>
      </c>
      <c r="BF227">
        <v>20</v>
      </c>
      <c r="BY227">
        <v>0</v>
      </c>
      <c r="BZ227">
        <v>0</v>
      </c>
      <c r="CB227">
        <v>0</v>
      </c>
    </row>
    <row r="228" spans="1:82" hidden="1" x14ac:dyDescent="0.3">
      <c r="A228" t="s">
        <v>953</v>
      </c>
      <c r="B228" t="s">
        <v>954</v>
      </c>
      <c r="C228" s="1" t="str">
        <f t="shared" si="34"/>
        <v>21:1149</v>
      </c>
      <c r="D228" s="1" t="str">
        <f t="shared" si="35"/>
        <v>21:0421</v>
      </c>
      <c r="E228" t="s">
        <v>955</v>
      </c>
      <c r="F228" t="s">
        <v>956</v>
      </c>
      <c r="H228">
        <v>55.239960699999997</v>
      </c>
      <c r="I228">
        <v>-65.959797199999997</v>
      </c>
      <c r="J228" s="1" t="str">
        <f t="shared" si="36"/>
        <v>Till</v>
      </c>
      <c r="K228" s="1" t="str">
        <f t="shared" si="37"/>
        <v>HMC separation (ODM; details not reported)</v>
      </c>
      <c r="M228">
        <v>0</v>
      </c>
      <c r="V228">
        <v>1</v>
      </c>
      <c r="X228">
        <v>6</v>
      </c>
      <c r="Z228">
        <v>5</v>
      </c>
      <c r="AK228">
        <v>30</v>
      </c>
      <c r="AS228">
        <v>0</v>
      </c>
      <c r="AV228">
        <v>0</v>
      </c>
      <c r="BF228">
        <v>20</v>
      </c>
      <c r="BL228">
        <v>0</v>
      </c>
      <c r="BY228">
        <v>0</v>
      </c>
      <c r="BZ228">
        <v>0</v>
      </c>
      <c r="CB228">
        <v>0</v>
      </c>
    </row>
    <row r="229" spans="1:82" hidden="1" x14ac:dyDescent="0.3">
      <c r="A229" t="s">
        <v>957</v>
      </c>
      <c r="B229" t="s">
        <v>958</v>
      </c>
      <c r="C229" s="1" t="str">
        <f t="shared" si="34"/>
        <v>21:1149</v>
      </c>
      <c r="D229" s="1" t="str">
        <f t="shared" si="35"/>
        <v>21:0421</v>
      </c>
      <c r="E229" t="s">
        <v>959</v>
      </c>
      <c r="F229" t="s">
        <v>960</v>
      </c>
      <c r="H229">
        <v>55.3708581</v>
      </c>
      <c r="I229">
        <v>-65.529198199999996</v>
      </c>
      <c r="J229" s="1" t="str">
        <f t="shared" si="36"/>
        <v>Till</v>
      </c>
      <c r="K229" s="1" t="str">
        <f t="shared" si="37"/>
        <v>HMC separation (ODM; details not reported)</v>
      </c>
      <c r="M229">
        <v>0</v>
      </c>
      <c r="Q229">
        <v>1</v>
      </c>
      <c r="V229">
        <v>1</v>
      </c>
      <c r="X229">
        <v>40</v>
      </c>
      <c r="Z229">
        <v>3</v>
      </c>
      <c r="AK229">
        <v>400</v>
      </c>
      <c r="AS229">
        <v>0</v>
      </c>
      <c r="AV229">
        <v>0</v>
      </c>
      <c r="BT229">
        <v>2</v>
      </c>
      <c r="BY229">
        <v>0</v>
      </c>
      <c r="BZ229">
        <v>0</v>
      </c>
      <c r="CA229">
        <v>4</v>
      </c>
      <c r="CB229">
        <v>0</v>
      </c>
    </row>
    <row r="230" spans="1:82" hidden="1" x14ac:dyDescent="0.3">
      <c r="A230" t="s">
        <v>961</v>
      </c>
      <c r="B230" t="s">
        <v>962</v>
      </c>
      <c r="C230" s="1" t="str">
        <f t="shared" si="34"/>
        <v>21:1149</v>
      </c>
      <c r="D230" s="1" t="str">
        <f t="shared" si="35"/>
        <v>21:0421</v>
      </c>
      <c r="E230" t="s">
        <v>963</v>
      </c>
      <c r="F230" t="s">
        <v>964</v>
      </c>
      <c r="H230">
        <v>55.137428800000002</v>
      </c>
      <c r="I230">
        <v>-65.632301400000003</v>
      </c>
      <c r="J230" s="1" t="str">
        <f t="shared" si="36"/>
        <v>Till</v>
      </c>
      <c r="K230" s="1" t="str">
        <f t="shared" si="37"/>
        <v>HMC separation (ODM; details not reported)</v>
      </c>
      <c r="M230">
        <v>0</v>
      </c>
      <c r="V230">
        <v>5</v>
      </c>
      <c r="X230">
        <v>19</v>
      </c>
      <c r="Z230">
        <v>40</v>
      </c>
      <c r="AK230">
        <v>60</v>
      </c>
      <c r="AM230">
        <v>3</v>
      </c>
      <c r="AS230">
        <v>1</v>
      </c>
      <c r="AV230">
        <v>0</v>
      </c>
      <c r="BJ230">
        <v>1</v>
      </c>
      <c r="BY230">
        <v>0</v>
      </c>
      <c r="BZ230">
        <v>0</v>
      </c>
    </row>
    <row r="231" spans="1:82" hidden="1" x14ac:dyDescent="0.3">
      <c r="A231" t="s">
        <v>965</v>
      </c>
      <c r="B231" t="s">
        <v>966</v>
      </c>
      <c r="C231" s="1" t="str">
        <f t="shared" si="34"/>
        <v>21:1149</v>
      </c>
      <c r="D231" s="1" t="str">
        <f t="shared" si="35"/>
        <v>21:0421</v>
      </c>
      <c r="E231" t="s">
        <v>967</v>
      </c>
      <c r="F231" t="s">
        <v>968</v>
      </c>
      <c r="H231">
        <v>55.024211000000001</v>
      </c>
      <c r="I231">
        <v>-65.647358100000005</v>
      </c>
      <c r="J231" s="1" t="str">
        <f t="shared" si="36"/>
        <v>Till</v>
      </c>
      <c r="K231" s="1" t="str">
        <f t="shared" si="37"/>
        <v>HMC separation (ODM; details not reported)</v>
      </c>
      <c r="M231">
        <v>0</v>
      </c>
      <c r="V231">
        <v>2</v>
      </c>
      <c r="X231">
        <v>7</v>
      </c>
      <c r="Z231">
        <v>9</v>
      </c>
      <c r="AK231">
        <v>30</v>
      </c>
      <c r="AM231">
        <v>1</v>
      </c>
      <c r="AS231">
        <v>0</v>
      </c>
      <c r="AV231">
        <v>0</v>
      </c>
      <c r="BF231">
        <v>2</v>
      </c>
      <c r="BJ231">
        <v>1</v>
      </c>
      <c r="BL231">
        <v>0</v>
      </c>
      <c r="BY231">
        <v>0</v>
      </c>
      <c r="BZ231">
        <v>0</v>
      </c>
      <c r="CA231">
        <v>3</v>
      </c>
      <c r="CB231">
        <v>0</v>
      </c>
    </row>
    <row r="232" spans="1:82" hidden="1" x14ac:dyDescent="0.3">
      <c r="A232" t="s">
        <v>969</v>
      </c>
      <c r="B232" t="s">
        <v>970</v>
      </c>
      <c r="C232" s="1" t="str">
        <f t="shared" si="34"/>
        <v>21:1149</v>
      </c>
      <c r="D232" s="1" t="str">
        <f t="shared" si="35"/>
        <v>21:0421</v>
      </c>
      <c r="E232" t="s">
        <v>971</v>
      </c>
      <c r="F232" t="s">
        <v>972</v>
      </c>
      <c r="H232">
        <v>55.013333600000003</v>
      </c>
      <c r="I232">
        <v>-65.865485899999996</v>
      </c>
      <c r="J232" s="1" t="str">
        <f t="shared" si="36"/>
        <v>Till</v>
      </c>
      <c r="K232" s="1" t="str">
        <f t="shared" si="37"/>
        <v>HMC separation (ODM; details not reported)</v>
      </c>
      <c r="M232">
        <v>0</v>
      </c>
      <c r="V232">
        <v>0</v>
      </c>
      <c r="X232">
        <v>6</v>
      </c>
      <c r="Z232">
        <v>20</v>
      </c>
      <c r="AK232">
        <v>30</v>
      </c>
      <c r="AM232">
        <v>1</v>
      </c>
      <c r="AS232">
        <v>0</v>
      </c>
      <c r="AV232">
        <v>0</v>
      </c>
      <c r="BE232">
        <v>0</v>
      </c>
      <c r="BF232">
        <v>5</v>
      </c>
      <c r="BY232">
        <v>0</v>
      </c>
      <c r="BZ232">
        <v>0</v>
      </c>
      <c r="CA232">
        <v>5</v>
      </c>
      <c r="CB232">
        <v>0</v>
      </c>
    </row>
    <row r="233" spans="1:82" hidden="1" x14ac:dyDescent="0.3">
      <c r="A233" t="s">
        <v>973</v>
      </c>
      <c r="B233" t="s">
        <v>974</v>
      </c>
      <c r="C233" s="1" t="str">
        <f t="shared" si="34"/>
        <v>21:1149</v>
      </c>
      <c r="D233" s="1" t="str">
        <f t="shared" si="35"/>
        <v>21:0421</v>
      </c>
      <c r="E233" t="s">
        <v>975</v>
      </c>
      <c r="F233" t="s">
        <v>976</v>
      </c>
      <c r="H233">
        <v>55.140601400000001</v>
      </c>
      <c r="I233">
        <v>-65.971173300000004</v>
      </c>
      <c r="J233" s="1" t="str">
        <f t="shared" si="36"/>
        <v>Till</v>
      </c>
      <c r="K233" s="1" t="str">
        <f t="shared" si="37"/>
        <v>HMC separation (ODM; details not reported)</v>
      </c>
      <c r="M233">
        <v>7</v>
      </c>
      <c r="V233">
        <v>30</v>
      </c>
      <c r="X233">
        <v>4</v>
      </c>
      <c r="Z233">
        <v>8</v>
      </c>
      <c r="AK233">
        <v>5</v>
      </c>
      <c r="AS233">
        <v>0</v>
      </c>
      <c r="BF233">
        <v>60</v>
      </c>
      <c r="BJ233">
        <v>0</v>
      </c>
      <c r="BK233">
        <v>0</v>
      </c>
      <c r="BL233">
        <v>0</v>
      </c>
      <c r="BM233">
        <v>0</v>
      </c>
      <c r="BZ233">
        <v>0</v>
      </c>
      <c r="CB233">
        <v>0</v>
      </c>
      <c r="CC233">
        <v>0</v>
      </c>
    </row>
    <row r="234" spans="1:82" hidden="1" x14ac:dyDescent="0.3">
      <c r="A234" t="s">
        <v>977</v>
      </c>
      <c r="B234" t="s">
        <v>978</v>
      </c>
      <c r="C234" s="1" t="str">
        <f t="shared" si="34"/>
        <v>21:1149</v>
      </c>
      <c r="D234" s="1" t="str">
        <f t="shared" si="35"/>
        <v>21:0421</v>
      </c>
      <c r="E234" t="s">
        <v>979</v>
      </c>
      <c r="F234" t="s">
        <v>980</v>
      </c>
      <c r="H234">
        <v>55.044593599999999</v>
      </c>
      <c r="I234">
        <v>-65.990564199999994</v>
      </c>
      <c r="J234" s="1" t="str">
        <f t="shared" si="36"/>
        <v>Till</v>
      </c>
      <c r="K234" s="1" t="str">
        <f t="shared" si="37"/>
        <v>HMC separation (ODM; details not reported)</v>
      </c>
      <c r="M234">
        <v>0</v>
      </c>
      <c r="V234">
        <v>5</v>
      </c>
      <c r="X234">
        <v>12</v>
      </c>
      <c r="Z234">
        <v>5</v>
      </c>
      <c r="AK234">
        <v>50</v>
      </c>
      <c r="AM234">
        <v>1</v>
      </c>
      <c r="AS234">
        <v>0</v>
      </c>
      <c r="AV234">
        <v>0</v>
      </c>
      <c r="BL234">
        <v>0</v>
      </c>
      <c r="BZ234">
        <v>0</v>
      </c>
      <c r="CA234">
        <v>10</v>
      </c>
      <c r="CB234">
        <v>0</v>
      </c>
    </row>
    <row r="235" spans="1:82" hidden="1" x14ac:dyDescent="0.3">
      <c r="A235" t="s">
        <v>981</v>
      </c>
      <c r="B235" t="s">
        <v>982</v>
      </c>
      <c r="C235" s="1" t="str">
        <f t="shared" si="34"/>
        <v>21:1149</v>
      </c>
      <c r="D235" s="1" t="str">
        <f t="shared" si="35"/>
        <v>21:0421</v>
      </c>
      <c r="E235" t="s">
        <v>983</v>
      </c>
      <c r="F235" t="s">
        <v>984</v>
      </c>
      <c r="H235">
        <v>54.960969599999999</v>
      </c>
      <c r="I235">
        <v>-65.899034599999993</v>
      </c>
      <c r="J235" s="1" t="str">
        <f t="shared" si="36"/>
        <v>Till</v>
      </c>
      <c r="K235" s="1" t="str">
        <f t="shared" si="37"/>
        <v>HMC separation (ODM; details not reported)</v>
      </c>
      <c r="M235">
        <v>2</v>
      </c>
      <c r="V235">
        <v>5</v>
      </c>
      <c r="X235">
        <v>2</v>
      </c>
      <c r="Z235">
        <v>30</v>
      </c>
      <c r="AK235">
        <v>20</v>
      </c>
      <c r="AM235">
        <v>1</v>
      </c>
      <c r="AS235">
        <v>1</v>
      </c>
      <c r="BF235">
        <v>12</v>
      </c>
      <c r="BY235">
        <v>0</v>
      </c>
      <c r="CD235">
        <v>0</v>
      </c>
    </row>
    <row r="236" spans="1:82" hidden="1" x14ac:dyDescent="0.3">
      <c r="A236" t="s">
        <v>985</v>
      </c>
      <c r="B236" t="s">
        <v>986</v>
      </c>
      <c r="C236" s="1" t="str">
        <f t="shared" si="34"/>
        <v>21:1149</v>
      </c>
      <c r="D236" s="1" t="str">
        <f t="shared" si="35"/>
        <v>21:0421</v>
      </c>
      <c r="E236" t="s">
        <v>987</v>
      </c>
      <c r="F236" t="s">
        <v>988</v>
      </c>
      <c r="H236">
        <v>54.822282800000004</v>
      </c>
      <c r="I236">
        <v>-65.701976900000005</v>
      </c>
      <c r="J236" s="1" t="str">
        <f t="shared" si="36"/>
        <v>Till</v>
      </c>
      <c r="K236" s="1" t="str">
        <f t="shared" si="37"/>
        <v>HMC separation (ODM; details not reported)</v>
      </c>
      <c r="M236">
        <v>0</v>
      </c>
      <c r="V236">
        <v>1</v>
      </c>
      <c r="X236">
        <v>7</v>
      </c>
      <c r="Z236">
        <v>11</v>
      </c>
      <c r="AK236">
        <v>20</v>
      </c>
      <c r="AM236">
        <v>1</v>
      </c>
      <c r="AS236">
        <v>1</v>
      </c>
      <c r="AV236">
        <v>0</v>
      </c>
      <c r="BF236">
        <v>5</v>
      </c>
      <c r="BY236">
        <v>0</v>
      </c>
      <c r="BZ236">
        <v>0</v>
      </c>
      <c r="CD236">
        <v>0</v>
      </c>
    </row>
    <row r="237" spans="1:82" hidden="1" x14ac:dyDescent="0.3">
      <c r="A237" t="s">
        <v>989</v>
      </c>
      <c r="B237" t="s">
        <v>990</v>
      </c>
      <c r="C237" s="1" t="str">
        <f t="shared" si="34"/>
        <v>21:1149</v>
      </c>
      <c r="D237" s="1" t="str">
        <f t="shared" si="35"/>
        <v>21:0421</v>
      </c>
      <c r="E237" t="s">
        <v>991</v>
      </c>
      <c r="F237" t="s">
        <v>992</v>
      </c>
      <c r="H237">
        <v>54.8964535</v>
      </c>
      <c r="I237">
        <v>-65.445647500000007</v>
      </c>
      <c r="J237" s="1" t="str">
        <f t="shared" si="36"/>
        <v>Till</v>
      </c>
      <c r="K237" s="1" t="str">
        <f t="shared" si="37"/>
        <v>HMC separation (ODM; details not reported)</v>
      </c>
      <c r="M237">
        <v>0</v>
      </c>
      <c r="V237">
        <v>5</v>
      </c>
      <c r="X237">
        <v>21</v>
      </c>
      <c r="Z237">
        <v>30</v>
      </c>
      <c r="AK237">
        <v>30</v>
      </c>
      <c r="AM237">
        <v>3</v>
      </c>
      <c r="AS237">
        <v>1</v>
      </c>
      <c r="AV237">
        <v>0</v>
      </c>
      <c r="BF237">
        <v>12</v>
      </c>
      <c r="BY237">
        <v>0</v>
      </c>
      <c r="BZ237">
        <v>0</v>
      </c>
      <c r="CA237">
        <v>12</v>
      </c>
      <c r="CD237">
        <v>0</v>
      </c>
    </row>
    <row r="238" spans="1:82" hidden="1" x14ac:dyDescent="0.3">
      <c r="A238" t="s">
        <v>993</v>
      </c>
      <c r="B238" t="s">
        <v>994</v>
      </c>
      <c r="C238" s="1" t="str">
        <f t="shared" si="34"/>
        <v>21:1149</v>
      </c>
      <c r="D238" s="1" t="str">
        <f t="shared" si="35"/>
        <v>21:0421</v>
      </c>
      <c r="E238" t="s">
        <v>995</v>
      </c>
      <c r="F238" t="s">
        <v>996</v>
      </c>
      <c r="H238">
        <v>54.832686600000002</v>
      </c>
      <c r="I238">
        <v>-65.2840092</v>
      </c>
      <c r="J238" s="1" t="str">
        <f t="shared" si="36"/>
        <v>Till</v>
      </c>
      <c r="K238" s="1" t="str">
        <f t="shared" si="37"/>
        <v>HMC separation (ODM; details not reported)</v>
      </c>
      <c r="M238">
        <v>2</v>
      </c>
      <c r="V238">
        <v>0</v>
      </c>
      <c r="X238">
        <v>7</v>
      </c>
      <c r="Z238">
        <v>20</v>
      </c>
      <c r="AK238">
        <v>6</v>
      </c>
      <c r="AS238">
        <v>1</v>
      </c>
      <c r="BE238">
        <v>0</v>
      </c>
      <c r="BF238">
        <v>10</v>
      </c>
      <c r="BY238">
        <v>0</v>
      </c>
      <c r="BZ238">
        <v>0</v>
      </c>
      <c r="CD238">
        <v>0</v>
      </c>
    </row>
    <row r="239" spans="1:82" hidden="1" x14ac:dyDescent="0.3">
      <c r="A239" t="s">
        <v>997</v>
      </c>
      <c r="B239" t="s">
        <v>998</v>
      </c>
      <c r="C239" s="1" t="str">
        <f t="shared" si="34"/>
        <v>21:1149</v>
      </c>
      <c r="D239" s="1" t="str">
        <f t="shared" si="35"/>
        <v>21:0421</v>
      </c>
      <c r="E239" t="s">
        <v>999</v>
      </c>
      <c r="F239" t="s">
        <v>1000</v>
      </c>
      <c r="H239">
        <v>54.760821399999998</v>
      </c>
      <c r="I239">
        <v>-65.247782099999995</v>
      </c>
      <c r="J239" s="1" t="str">
        <f t="shared" si="36"/>
        <v>Till</v>
      </c>
      <c r="K239" s="1" t="str">
        <f t="shared" si="37"/>
        <v>HMC separation (ODM; details not reported)</v>
      </c>
      <c r="M239">
        <v>0</v>
      </c>
      <c r="V239">
        <v>2</v>
      </c>
      <c r="X239">
        <v>11</v>
      </c>
      <c r="Z239">
        <v>20</v>
      </c>
      <c r="AK239">
        <v>40</v>
      </c>
      <c r="AM239">
        <v>1</v>
      </c>
      <c r="AS239">
        <v>1</v>
      </c>
      <c r="AV239">
        <v>0</v>
      </c>
      <c r="BY239">
        <v>0</v>
      </c>
      <c r="BZ239">
        <v>0</v>
      </c>
      <c r="CA239">
        <v>0</v>
      </c>
      <c r="CD239">
        <v>0</v>
      </c>
    </row>
    <row r="240" spans="1:82" hidden="1" x14ac:dyDescent="0.3">
      <c r="A240" t="s">
        <v>1001</v>
      </c>
      <c r="B240" t="s">
        <v>1002</v>
      </c>
      <c r="C240" s="1" t="str">
        <f t="shared" si="34"/>
        <v>21:1149</v>
      </c>
      <c r="D240" s="1" t="str">
        <f t="shared" si="35"/>
        <v>21:0421</v>
      </c>
      <c r="E240" t="s">
        <v>1003</v>
      </c>
      <c r="F240" t="s">
        <v>1004</v>
      </c>
      <c r="H240">
        <v>54.713470100000002</v>
      </c>
      <c r="I240">
        <v>-65.429709700000004</v>
      </c>
      <c r="J240" s="1" t="str">
        <f t="shared" si="36"/>
        <v>Till</v>
      </c>
      <c r="K240" s="1" t="str">
        <f t="shared" si="37"/>
        <v>HMC separation (ODM; details not reported)</v>
      </c>
      <c r="M240">
        <v>0</v>
      </c>
      <c r="V240">
        <v>0</v>
      </c>
      <c r="X240">
        <v>9</v>
      </c>
      <c r="Z240">
        <v>20</v>
      </c>
      <c r="AK240">
        <v>40</v>
      </c>
      <c r="AM240">
        <v>1</v>
      </c>
      <c r="AS240">
        <v>0</v>
      </c>
      <c r="AV240">
        <v>0</v>
      </c>
      <c r="BE240">
        <v>0</v>
      </c>
      <c r="BF240">
        <v>5</v>
      </c>
      <c r="BY240">
        <v>0</v>
      </c>
      <c r="BZ240">
        <v>0</v>
      </c>
      <c r="CA240">
        <v>2</v>
      </c>
      <c r="CB240">
        <v>0</v>
      </c>
    </row>
    <row r="241" spans="1:82" hidden="1" x14ac:dyDescent="0.3">
      <c r="A241" t="s">
        <v>1005</v>
      </c>
      <c r="B241" t="s">
        <v>1006</v>
      </c>
      <c r="C241" s="1" t="str">
        <f t="shared" ref="C241:C272" si="38">HYPERLINK("https://geochem.nrcan.gc.ca/cdogs/content/bdl/bdl211149_e.htm", "21:1149")</f>
        <v>21:1149</v>
      </c>
      <c r="D241" s="1" t="str">
        <f t="shared" si="35"/>
        <v>21:0421</v>
      </c>
      <c r="E241" t="s">
        <v>1007</v>
      </c>
      <c r="F241" t="s">
        <v>1008</v>
      </c>
      <c r="H241">
        <v>54.743197199999997</v>
      </c>
      <c r="I241">
        <v>-65.569689699999998</v>
      </c>
      <c r="J241" s="1" t="str">
        <f t="shared" si="36"/>
        <v>Till</v>
      </c>
      <c r="K241" s="1" t="str">
        <f t="shared" si="37"/>
        <v>HMC separation (ODM; details not reported)</v>
      </c>
      <c r="M241">
        <v>0</v>
      </c>
      <c r="V241">
        <v>0</v>
      </c>
      <c r="X241">
        <v>5</v>
      </c>
      <c r="Z241">
        <v>9</v>
      </c>
      <c r="AK241">
        <v>5</v>
      </c>
      <c r="AS241">
        <v>0</v>
      </c>
      <c r="AV241">
        <v>0</v>
      </c>
      <c r="BE241">
        <v>0</v>
      </c>
      <c r="BF241">
        <v>20</v>
      </c>
      <c r="BJ241">
        <v>1</v>
      </c>
      <c r="BY241">
        <v>0</v>
      </c>
      <c r="BZ241">
        <v>0</v>
      </c>
      <c r="CB241">
        <v>0</v>
      </c>
    </row>
    <row r="242" spans="1:82" hidden="1" x14ac:dyDescent="0.3">
      <c r="A242" t="s">
        <v>1009</v>
      </c>
      <c r="B242" t="s">
        <v>1010</v>
      </c>
      <c r="C242" s="1" t="str">
        <f t="shared" si="38"/>
        <v>21:1149</v>
      </c>
      <c r="D242" s="1" t="str">
        <f t="shared" ref="D242:D270" si="39">HYPERLINK("https://geochem.nrcan.gc.ca/cdogs/content/svy/svy210421_e.htm", "21:0421")</f>
        <v>21:0421</v>
      </c>
      <c r="E242" t="s">
        <v>1011</v>
      </c>
      <c r="F242" t="s">
        <v>1012</v>
      </c>
      <c r="H242">
        <v>54.7869052</v>
      </c>
      <c r="I242">
        <v>-65.797978999999998</v>
      </c>
      <c r="J242" s="1" t="str">
        <f t="shared" ref="J242:J270" si="40">HYPERLINK("https://geochem.nrcan.gc.ca/cdogs/content/kwd/kwd020044_e.htm", "Till")</f>
        <v>Till</v>
      </c>
      <c r="K242" s="1" t="str">
        <f t="shared" ref="K242:K270" si="41">HYPERLINK("https://geochem.nrcan.gc.ca/cdogs/content/kwd/kwd080049_e.htm", "HMC separation (ODM; details not reported)")</f>
        <v>HMC separation (ODM; details not reported)</v>
      </c>
      <c r="M242">
        <v>0</v>
      </c>
      <c r="V242">
        <v>2</v>
      </c>
      <c r="X242">
        <v>2</v>
      </c>
      <c r="Z242">
        <v>9</v>
      </c>
      <c r="AK242">
        <v>40</v>
      </c>
      <c r="AS242">
        <v>0</v>
      </c>
      <c r="AV242">
        <v>0</v>
      </c>
      <c r="BF242">
        <v>15</v>
      </c>
      <c r="BY242">
        <v>0</v>
      </c>
      <c r="BZ242">
        <v>0</v>
      </c>
      <c r="CB242">
        <v>0</v>
      </c>
    </row>
    <row r="243" spans="1:82" hidden="1" x14ac:dyDescent="0.3">
      <c r="A243" t="s">
        <v>1013</v>
      </c>
      <c r="B243" t="s">
        <v>1014</v>
      </c>
      <c r="C243" s="1" t="str">
        <f t="shared" si="38"/>
        <v>21:1149</v>
      </c>
      <c r="D243" s="1" t="str">
        <f t="shared" si="39"/>
        <v>21:0421</v>
      </c>
      <c r="E243" t="s">
        <v>1015</v>
      </c>
      <c r="F243" t="s">
        <v>1016</v>
      </c>
      <c r="H243">
        <v>54.782870099999997</v>
      </c>
      <c r="I243">
        <v>-65.905700600000003</v>
      </c>
      <c r="J243" s="1" t="str">
        <f t="shared" si="40"/>
        <v>Till</v>
      </c>
      <c r="K243" s="1" t="str">
        <f t="shared" si="41"/>
        <v>HMC separation (ODM; details not reported)</v>
      </c>
      <c r="M243">
        <v>0</v>
      </c>
      <c r="V243">
        <v>1</v>
      </c>
      <c r="X243">
        <v>3</v>
      </c>
      <c r="Z243">
        <v>20</v>
      </c>
      <c r="AK243">
        <v>20</v>
      </c>
      <c r="AL243">
        <v>1</v>
      </c>
      <c r="AS243">
        <v>0</v>
      </c>
      <c r="AV243">
        <v>0</v>
      </c>
      <c r="BF243">
        <v>25</v>
      </c>
      <c r="BY243">
        <v>0</v>
      </c>
      <c r="BZ243">
        <v>0</v>
      </c>
      <c r="CB243">
        <v>0</v>
      </c>
    </row>
    <row r="244" spans="1:82" hidden="1" x14ac:dyDescent="0.3">
      <c r="A244" t="s">
        <v>1017</v>
      </c>
      <c r="B244" t="s">
        <v>1018</v>
      </c>
      <c r="C244" s="1" t="str">
        <f t="shared" si="38"/>
        <v>21:1149</v>
      </c>
      <c r="D244" s="1" t="str">
        <f t="shared" si="39"/>
        <v>21:0421</v>
      </c>
      <c r="E244" t="s">
        <v>1019</v>
      </c>
      <c r="F244" t="s">
        <v>1020</v>
      </c>
      <c r="H244">
        <v>54.877668300000003</v>
      </c>
      <c r="I244">
        <v>-65.944797899999998</v>
      </c>
      <c r="J244" s="1" t="str">
        <f t="shared" si="40"/>
        <v>Till</v>
      </c>
      <c r="K244" s="1" t="str">
        <f t="shared" si="41"/>
        <v>HMC separation (ODM; details not reported)</v>
      </c>
      <c r="M244">
        <v>0</v>
      </c>
      <c r="V244">
        <v>0</v>
      </c>
      <c r="X244">
        <v>0</v>
      </c>
      <c r="Z244">
        <v>5</v>
      </c>
      <c r="AK244">
        <v>7</v>
      </c>
      <c r="AS244">
        <v>0</v>
      </c>
      <c r="AV244">
        <v>0</v>
      </c>
      <c r="BE244">
        <v>0</v>
      </c>
      <c r="BF244">
        <v>15</v>
      </c>
      <c r="BL244">
        <v>0</v>
      </c>
      <c r="BY244">
        <v>0</v>
      </c>
      <c r="BZ244">
        <v>0</v>
      </c>
      <c r="CB244">
        <v>0</v>
      </c>
    </row>
    <row r="245" spans="1:82" hidden="1" x14ac:dyDescent="0.3">
      <c r="A245" t="s">
        <v>1021</v>
      </c>
      <c r="B245" t="s">
        <v>1022</v>
      </c>
      <c r="C245" s="1" t="str">
        <f t="shared" si="38"/>
        <v>21:1149</v>
      </c>
      <c r="D245" s="1" t="str">
        <f t="shared" si="39"/>
        <v>21:0421</v>
      </c>
      <c r="E245" t="s">
        <v>1023</v>
      </c>
      <c r="F245" t="s">
        <v>1024</v>
      </c>
      <c r="H245">
        <v>54.922474999999999</v>
      </c>
      <c r="I245">
        <v>-65.952302299999999</v>
      </c>
      <c r="J245" s="1" t="str">
        <f t="shared" si="40"/>
        <v>Till</v>
      </c>
      <c r="K245" s="1" t="str">
        <f t="shared" si="41"/>
        <v>HMC separation (ODM; details not reported)</v>
      </c>
      <c r="M245">
        <v>0</v>
      </c>
      <c r="V245">
        <v>1</v>
      </c>
      <c r="X245">
        <v>3</v>
      </c>
      <c r="Z245">
        <v>5</v>
      </c>
      <c r="AK245">
        <v>20</v>
      </c>
      <c r="AM245">
        <v>1</v>
      </c>
      <c r="AS245">
        <v>0</v>
      </c>
      <c r="AV245">
        <v>0</v>
      </c>
      <c r="BF245">
        <v>15</v>
      </c>
      <c r="BY245">
        <v>0</v>
      </c>
      <c r="BZ245">
        <v>0</v>
      </c>
      <c r="CA245">
        <v>5</v>
      </c>
      <c r="CB245">
        <v>0</v>
      </c>
    </row>
    <row r="246" spans="1:82" hidden="1" x14ac:dyDescent="0.3">
      <c r="A246" t="s">
        <v>1025</v>
      </c>
      <c r="B246" t="s">
        <v>1026</v>
      </c>
      <c r="C246" s="1" t="str">
        <f t="shared" si="38"/>
        <v>21:1149</v>
      </c>
      <c r="D246" s="1" t="str">
        <f t="shared" si="39"/>
        <v>21:0421</v>
      </c>
      <c r="E246" t="s">
        <v>1027</v>
      </c>
      <c r="F246" t="s">
        <v>1028</v>
      </c>
      <c r="H246">
        <v>54.584554099999998</v>
      </c>
      <c r="I246">
        <v>-65.959035499999999</v>
      </c>
      <c r="J246" s="1" t="str">
        <f t="shared" si="40"/>
        <v>Till</v>
      </c>
      <c r="K246" s="1" t="str">
        <f t="shared" si="41"/>
        <v>HMC separation (ODM; details not reported)</v>
      </c>
      <c r="M246">
        <v>0</v>
      </c>
      <c r="V246">
        <v>0</v>
      </c>
      <c r="X246">
        <v>1</v>
      </c>
      <c r="Z246">
        <v>3</v>
      </c>
      <c r="AK246">
        <v>8</v>
      </c>
      <c r="AS246">
        <v>0</v>
      </c>
      <c r="AV246">
        <v>0</v>
      </c>
      <c r="BE246">
        <v>0</v>
      </c>
      <c r="BF246">
        <v>5</v>
      </c>
      <c r="BL246">
        <v>0</v>
      </c>
      <c r="BM246">
        <v>0</v>
      </c>
      <c r="BY246">
        <v>0</v>
      </c>
      <c r="BZ246">
        <v>0</v>
      </c>
      <c r="CA246">
        <v>1</v>
      </c>
      <c r="CB246">
        <v>0</v>
      </c>
    </row>
    <row r="247" spans="1:82" hidden="1" x14ac:dyDescent="0.3">
      <c r="A247" t="s">
        <v>1029</v>
      </c>
      <c r="B247" t="s">
        <v>1030</v>
      </c>
      <c r="C247" s="1" t="str">
        <f t="shared" si="38"/>
        <v>21:1149</v>
      </c>
      <c r="D247" s="1" t="str">
        <f t="shared" si="39"/>
        <v>21:0421</v>
      </c>
      <c r="E247" t="s">
        <v>1031</v>
      </c>
      <c r="F247" t="s">
        <v>1032</v>
      </c>
      <c r="H247">
        <v>54.427330300000001</v>
      </c>
      <c r="I247">
        <v>-65.930909400000004</v>
      </c>
      <c r="J247" s="1" t="str">
        <f t="shared" si="40"/>
        <v>Till</v>
      </c>
      <c r="K247" s="1" t="str">
        <f t="shared" si="41"/>
        <v>HMC separation (ODM; details not reported)</v>
      </c>
      <c r="M247">
        <v>0</v>
      </c>
      <c r="V247">
        <v>0</v>
      </c>
      <c r="X247">
        <v>1</v>
      </c>
      <c r="Z247">
        <v>6</v>
      </c>
      <c r="AK247">
        <v>5</v>
      </c>
      <c r="AS247">
        <v>1</v>
      </c>
      <c r="AV247">
        <v>0</v>
      </c>
      <c r="BE247">
        <v>0</v>
      </c>
      <c r="BF247">
        <v>15</v>
      </c>
      <c r="BL247">
        <v>0</v>
      </c>
      <c r="BM247">
        <v>0</v>
      </c>
      <c r="BY247">
        <v>0</v>
      </c>
      <c r="BZ247">
        <v>0</v>
      </c>
      <c r="CD247">
        <v>0</v>
      </c>
    </row>
    <row r="248" spans="1:82" hidden="1" x14ac:dyDescent="0.3">
      <c r="A248" t="s">
        <v>1033</v>
      </c>
      <c r="B248" t="s">
        <v>1034</v>
      </c>
      <c r="C248" s="1" t="str">
        <f t="shared" si="38"/>
        <v>21:1149</v>
      </c>
      <c r="D248" s="1" t="str">
        <f t="shared" si="39"/>
        <v>21:0421</v>
      </c>
      <c r="E248" t="s">
        <v>1035</v>
      </c>
      <c r="F248" t="s">
        <v>1036</v>
      </c>
      <c r="H248">
        <v>54.499665</v>
      </c>
      <c r="I248">
        <v>-65.297532799999999</v>
      </c>
      <c r="J248" s="1" t="str">
        <f t="shared" si="40"/>
        <v>Till</v>
      </c>
      <c r="K248" s="1" t="str">
        <f t="shared" si="41"/>
        <v>HMC separation (ODM; details not reported)</v>
      </c>
      <c r="M248">
        <v>0</v>
      </c>
      <c r="V248">
        <v>5</v>
      </c>
      <c r="X248">
        <v>17</v>
      </c>
      <c r="Z248">
        <v>30</v>
      </c>
      <c r="AK248">
        <v>30</v>
      </c>
      <c r="AS248">
        <v>0</v>
      </c>
      <c r="AV248">
        <v>0</v>
      </c>
      <c r="BF248">
        <v>2</v>
      </c>
      <c r="BY248">
        <v>0</v>
      </c>
      <c r="BZ248">
        <v>0</v>
      </c>
      <c r="CA248">
        <v>3</v>
      </c>
      <c r="CB248">
        <v>0</v>
      </c>
    </row>
    <row r="249" spans="1:82" hidden="1" x14ac:dyDescent="0.3">
      <c r="A249" t="s">
        <v>1037</v>
      </c>
      <c r="B249" t="s">
        <v>1038</v>
      </c>
      <c r="C249" s="1" t="str">
        <f t="shared" si="38"/>
        <v>21:1149</v>
      </c>
      <c r="D249" s="1" t="str">
        <f t="shared" si="39"/>
        <v>21:0421</v>
      </c>
      <c r="E249" t="s">
        <v>1035</v>
      </c>
      <c r="F249" t="s">
        <v>1039</v>
      </c>
      <c r="H249">
        <v>54.499665</v>
      </c>
      <c r="I249">
        <v>-65.297532799999999</v>
      </c>
      <c r="J249" s="1" t="str">
        <f t="shared" si="40"/>
        <v>Till</v>
      </c>
      <c r="K249" s="1" t="str">
        <f t="shared" si="41"/>
        <v>HMC separation (ODM; details not reported)</v>
      </c>
      <c r="M249">
        <v>1</v>
      </c>
      <c r="Q249">
        <v>1</v>
      </c>
      <c r="V249">
        <v>3</v>
      </c>
      <c r="X249">
        <v>13</v>
      </c>
      <c r="Z249">
        <v>20</v>
      </c>
      <c r="AK249">
        <v>30</v>
      </c>
      <c r="AS249">
        <v>0</v>
      </c>
      <c r="BF249">
        <v>2</v>
      </c>
      <c r="BY249">
        <v>0</v>
      </c>
      <c r="BZ249">
        <v>0</v>
      </c>
      <c r="CA249">
        <v>8</v>
      </c>
      <c r="CB249">
        <v>0</v>
      </c>
    </row>
    <row r="250" spans="1:82" hidden="1" x14ac:dyDescent="0.3">
      <c r="A250" t="s">
        <v>1040</v>
      </c>
      <c r="B250" t="s">
        <v>1041</v>
      </c>
      <c r="C250" s="1" t="str">
        <f t="shared" si="38"/>
        <v>21:1149</v>
      </c>
      <c r="D250" s="1" t="str">
        <f t="shared" si="39"/>
        <v>21:0421</v>
      </c>
      <c r="E250" t="s">
        <v>1042</v>
      </c>
      <c r="F250" t="s">
        <v>1043</v>
      </c>
      <c r="H250">
        <v>54.508467400000001</v>
      </c>
      <c r="I250">
        <v>-65.015806999999995</v>
      </c>
      <c r="J250" s="1" t="str">
        <f t="shared" si="40"/>
        <v>Till</v>
      </c>
      <c r="K250" s="1" t="str">
        <f t="shared" si="41"/>
        <v>HMC separation (ODM; details not reported)</v>
      </c>
      <c r="M250">
        <v>0</v>
      </c>
      <c r="V250">
        <v>3</v>
      </c>
      <c r="X250">
        <v>9</v>
      </c>
      <c r="Z250">
        <v>30</v>
      </c>
      <c r="AK250">
        <v>20</v>
      </c>
      <c r="AM250">
        <v>6</v>
      </c>
      <c r="AS250">
        <v>0</v>
      </c>
      <c r="AV250">
        <v>0</v>
      </c>
      <c r="BK250">
        <v>1</v>
      </c>
      <c r="BY250">
        <v>0</v>
      </c>
      <c r="BZ250">
        <v>0</v>
      </c>
      <c r="CA250">
        <v>30</v>
      </c>
      <c r="CB250">
        <v>0</v>
      </c>
      <c r="CD250">
        <v>0</v>
      </c>
    </row>
    <row r="251" spans="1:82" hidden="1" x14ac:dyDescent="0.3">
      <c r="A251" t="s">
        <v>1044</v>
      </c>
      <c r="B251" t="s">
        <v>1045</v>
      </c>
      <c r="C251" s="1" t="str">
        <f t="shared" si="38"/>
        <v>21:1149</v>
      </c>
      <c r="D251" s="1" t="str">
        <f t="shared" si="39"/>
        <v>21:0421</v>
      </c>
      <c r="E251" t="s">
        <v>1046</v>
      </c>
      <c r="F251" t="s">
        <v>1047</v>
      </c>
      <c r="H251">
        <v>54.346187</v>
      </c>
      <c r="I251">
        <v>-64.971788700000005</v>
      </c>
      <c r="J251" s="1" t="str">
        <f t="shared" si="40"/>
        <v>Till</v>
      </c>
      <c r="K251" s="1" t="str">
        <f t="shared" si="41"/>
        <v>HMC separation (ODM; details not reported)</v>
      </c>
      <c r="M251">
        <v>0</v>
      </c>
      <c r="V251">
        <v>1</v>
      </c>
      <c r="X251">
        <v>5</v>
      </c>
      <c r="Z251">
        <v>30</v>
      </c>
      <c r="AK251">
        <v>8</v>
      </c>
      <c r="AM251">
        <v>4</v>
      </c>
      <c r="AS251">
        <v>0</v>
      </c>
      <c r="AV251">
        <v>0</v>
      </c>
      <c r="BY251">
        <v>0</v>
      </c>
      <c r="BZ251">
        <v>0</v>
      </c>
      <c r="CA251">
        <v>15</v>
      </c>
      <c r="CB251">
        <v>0</v>
      </c>
      <c r="CD251">
        <v>0</v>
      </c>
    </row>
    <row r="252" spans="1:82" hidden="1" x14ac:dyDescent="0.3">
      <c r="A252" t="s">
        <v>1048</v>
      </c>
      <c r="B252" t="s">
        <v>1049</v>
      </c>
      <c r="C252" s="1" t="str">
        <f t="shared" si="38"/>
        <v>21:1149</v>
      </c>
      <c r="D252" s="1" t="str">
        <f t="shared" si="39"/>
        <v>21:0421</v>
      </c>
      <c r="E252" t="s">
        <v>1050</v>
      </c>
      <c r="F252" t="s">
        <v>1051</v>
      </c>
      <c r="H252">
        <v>55.277454900000002</v>
      </c>
      <c r="I252">
        <v>-65.911766600000007</v>
      </c>
      <c r="J252" s="1" t="str">
        <f t="shared" si="40"/>
        <v>Till</v>
      </c>
      <c r="K252" s="1" t="str">
        <f t="shared" si="41"/>
        <v>HMC separation (ODM; details not reported)</v>
      </c>
      <c r="M252">
        <v>0</v>
      </c>
      <c r="R252">
        <v>1</v>
      </c>
      <c r="V252">
        <v>2</v>
      </c>
      <c r="X252">
        <v>7</v>
      </c>
      <c r="Z252">
        <v>30</v>
      </c>
      <c r="AK252">
        <v>30</v>
      </c>
      <c r="AS252">
        <v>0</v>
      </c>
      <c r="AV252">
        <v>0</v>
      </c>
      <c r="BF252">
        <v>2</v>
      </c>
      <c r="BJ252">
        <v>1</v>
      </c>
      <c r="BY252">
        <v>0</v>
      </c>
      <c r="BZ252">
        <v>0</v>
      </c>
      <c r="CB252">
        <v>0</v>
      </c>
      <c r="CD252">
        <v>0</v>
      </c>
    </row>
    <row r="253" spans="1:82" hidden="1" x14ac:dyDescent="0.3">
      <c r="A253" t="s">
        <v>1052</v>
      </c>
      <c r="B253" t="s">
        <v>1053</v>
      </c>
      <c r="C253" s="1" t="str">
        <f t="shared" si="38"/>
        <v>21:1149</v>
      </c>
      <c r="D253" s="1" t="str">
        <f t="shared" si="39"/>
        <v>21:0421</v>
      </c>
      <c r="E253" t="s">
        <v>1054</v>
      </c>
      <c r="F253" t="s">
        <v>1055</v>
      </c>
      <c r="H253">
        <v>54.643846799999999</v>
      </c>
      <c r="I253">
        <v>-65.452400100000006</v>
      </c>
      <c r="J253" s="1" t="str">
        <f t="shared" si="40"/>
        <v>Till</v>
      </c>
      <c r="K253" s="1" t="str">
        <f t="shared" si="41"/>
        <v>HMC separation (ODM; details not reported)</v>
      </c>
      <c r="M253">
        <v>0</v>
      </c>
      <c r="R253">
        <v>6</v>
      </c>
      <c r="V253">
        <v>30</v>
      </c>
      <c r="X253">
        <v>9</v>
      </c>
      <c r="Z253">
        <v>30</v>
      </c>
      <c r="AK253">
        <v>20</v>
      </c>
      <c r="AM253">
        <v>2</v>
      </c>
      <c r="AS253">
        <v>0</v>
      </c>
      <c r="AV253">
        <v>0</v>
      </c>
      <c r="BE253">
        <v>0.1</v>
      </c>
      <c r="BF253">
        <v>10</v>
      </c>
      <c r="BM253">
        <v>1</v>
      </c>
      <c r="BY253">
        <v>0</v>
      </c>
      <c r="BZ253">
        <v>0</v>
      </c>
      <c r="CA253">
        <v>5</v>
      </c>
      <c r="CB253">
        <v>0</v>
      </c>
      <c r="CD253">
        <v>0</v>
      </c>
    </row>
    <row r="254" spans="1:82" hidden="1" x14ac:dyDescent="0.3">
      <c r="A254" t="s">
        <v>1056</v>
      </c>
      <c r="B254" t="s">
        <v>1057</v>
      </c>
      <c r="C254" s="1" t="str">
        <f t="shared" si="38"/>
        <v>21:1149</v>
      </c>
      <c r="D254" s="1" t="str">
        <f t="shared" si="39"/>
        <v>21:0421</v>
      </c>
      <c r="E254" t="s">
        <v>1058</v>
      </c>
      <c r="F254" t="s">
        <v>1059</v>
      </c>
      <c r="H254">
        <v>54.644561899999999</v>
      </c>
      <c r="I254">
        <v>-65.292510100000001</v>
      </c>
      <c r="J254" s="1" t="str">
        <f t="shared" si="40"/>
        <v>Till</v>
      </c>
      <c r="K254" s="1" t="str">
        <f t="shared" si="41"/>
        <v>HMC separation (ODM; details not reported)</v>
      </c>
      <c r="M254">
        <v>1</v>
      </c>
      <c r="V254">
        <v>5</v>
      </c>
      <c r="X254">
        <v>20</v>
      </c>
      <c r="Z254">
        <v>5</v>
      </c>
      <c r="AI254">
        <v>1</v>
      </c>
      <c r="AK254">
        <v>30</v>
      </c>
      <c r="AM254">
        <v>3</v>
      </c>
      <c r="AS254">
        <v>0</v>
      </c>
      <c r="BF254">
        <v>2</v>
      </c>
      <c r="BJ254">
        <v>1</v>
      </c>
      <c r="BY254">
        <v>0</v>
      </c>
      <c r="BZ254">
        <v>0</v>
      </c>
      <c r="CA254">
        <v>2</v>
      </c>
      <c r="CB254">
        <v>0</v>
      </c>
      <c r="CD254">
        <v>0</v>
      </c>
    </row>
    <row r="255" spans="1:82" hidden="1" x14ac:dyDescent="0.3">
      <c r="A255" t="s">
        <v>1060</v>
      </c>
      <c r="B255" t="s">
        <v>1061</v>
      </c>
      <c r="C255" s="1" t="str">
        <f t="shared" si="38"/>
        <v>21:1149</v>
      </c>
      <c r="D255" s="1" t="str">
        <f t="shared" si="39"/>
        <v>21:0421</v>
      </c>
      <c r="E255" t="s">
        <v>1062</v>
      </c>
      <c r="F255" t="s">
        <v>1063</v>
      </c>
      <c r="H255">
        <v>54.562705000000001</v>
      </c>
      <c r="I255">
        <v>-65.146513600000006</v>
      </c>
      <c r="J255" s="1" t="str">
        <f t="shared" si="40"/>
        <v>Till</v>
      </c>
      <c r="K255" s="1" t="str">
        <f t="shared" si="41"/>
        <v>HMC separation (ODM; details not reported)</v>
      </c>
      <c r="M255">
        <v>0</v>
      </c>
      <c r="V255">
        <v>5</v>
      </c>
      <c r="X255">
        <v>8</v>
      </c>
      <c r="Z255">
        <v>30</v>
      </c>
      <c r="AK255">
        <v>40</v>
      </c>
      <c r="AM255">
        <v>6</v>
      </c>
      <c r="AS255">
        <v>0</v>
      </c>
      <c r="AV255">
        <v>0</v>
      </c>
      <c r="BY255">
        <v>0</v>
      </c>
      <c r="BZ255">
        <v>0</v>
      </c>
      <c r="CA255">
        <v>20</v>
      </c>
      <c r="CB255">
        <v>0</v>
      </c>
      <c r="CC255">
        <v>4</v>
      </c>
    </row>
    <row r="256" spans="1:82" hidden="1" x14ac:dyDescent="0.3">
      <c r="A256" t="s">
        <v>1064</v>
      </c>
      <c r="B256" t="s">
        <v>1065</v>
      </c>
      <c r="C256" s="1" t="str">
        <f t="shared" si="38"/>
        <v>21:1149</v>
      </c>
      <c r="D256" s="1" t="str">
        <f t="shared" si="39"/>
        <v>21:0421</v>
      </c>
      <c r="E256" t="s">
        <v>1066</v>
      </c>
      <c r="F256" t="s">
        <v>1067</v>
      </c>
      <c r="H256">
        <v>54.6602253</v>
      </c>
      <c r="I256">
        <v>-65.089585299999996</v>
      </c>
      <c r="J256" s="1" t="str">
        <f t="shared" si="40"/>
        <v>Till</v>
      </c>
      <c r="K256" s="1" t="str">
        <f t="shared" si="41"/>
        <v>HMC separation (ODM; details not reported)</v>
      </c>
      <c r="M256">
        <v>0</v>
      </c>
      <c r="V256">
        <v>0</v>
      </c>
      <c r="X256">
        <v>7</v>
      </c>
      <c r="Z256">
        <v>17</v>
      </c>
      <c r="AK256">
        <v>30</v>
      </c>
      <c r="AM256">
        <v>1</v>
      </c>
      <c r="AS256">
        <v>0</v>
      </c>
      <c r="AV256">
        <v>0</v>
      </c>
      <c r="BE256">
        <v>0</v>
      </c>
      <c r="BL256">
        <v>0</v>
      </c>
      <c r="BY256">
        <v>0</v>
      </c>
      <c r="BZ256">
        <v>0</v>
      </c>
      <c r="CA256">
        <v>15</v>
      </c>
      <c r="CB256">
        <v>0</v>
      </c>
    </row>
    <row r="257" spans="1:82" hidden="1" x14ac:dyDescent="0.3">
      <c r="A257" t="s">
        <v>1068</v>
      </c>
      <c r="B257" t="s">
        <v>1069</v>
      </c>
      <c r="C257" s="1" t="str">
        <f t="shared" si="38"/>
        <v>21:1149</v>
      </c>
      <c r="D257" s="1" t="str">
        <f t="shared" si="39"/>
        <v>21:0421</v>
      </c>
      <c r="E257" t="s">
        <v>1070</v>
      </c>
      <c r="F257" t="s">
        <v>1071</v>
      </c>
      <c r="H257">
        <v>54.7739701</v>
      </c>
      <c r="I257">
        <v>-65.0286945</v>
      </c>
      <c r="J257" s="1" t="str">
        <f t="shared" si="40"/>
        <v>Till</v>
      </c>
      <c r="K257" s="1" t="str">
        <f t="shared" si="41"/>
        <v>HMC separation (ODM; details not reported)</v>
      </c>
      <c r="M257">
        <v>0</v>
      </c>
      <c r="V257">
        <v>0</v>
      </c>
      <c r="X257">
        <v>15</v>
      </c>
      <c r="Z257">
        <v>30</v>
      </c>
      <c r="AK257">
        <v>30</v>
      </c>
      <c r="AM257">
        <v>4</v>
      </c>
      <c r="AS257">
        <v>0</v>
      </c>
      <c r="AV257">
        <v>0</v>
      </c>
      <c r="BE257">
        <v>0</v>
      </c>
      <c r="BY257">
        <v>0</v>
      </c>
      <c r="BZ257">
        <v>0</v>
      </c>
      <c r="CA257">
        <v>25</v>
      </c>
      <c r="CB257">
        <v>0</v>
      </c>
    </row>
    <row r="258" spans="1:82" hidden="1" x14ac:dyDescent="0.3">
      <c r="A258" t="s">
        <v>1072</v>
      </c>
      <c r="B258" t="s">
        <v>1073</v>
      </c>
      <c r="C258" s="1" t="str">
        <f t="shared" si="38"/>
        <v>21:1149</v>
      </c>
      <c r="D258" s="1" t="str">
        <f t="shared" si="39"/>
        <v>21:0421</v>
      </c>
      <c r="E258" t="s">
        <v>1074</v>
      </c>
      <c r="F258" t="s">
        <v>1075</v>
      </c>
      <c r="H258">
        <v>54.026953300000002</v>
      </c>
      <c r="I258">
        <v>-65.426538100000002</v>
      </c>
      <c r="J258" s="1" t="str">
        <f t="shared" si="40"/>
        <v>Till</v>
      </c>
      <c r="K258" s="1" t="str">
        <f t="shared" si="41"/>
        <v>HMC separation (ODM; details not reported)</v>
      </c>
      <c r="M258">
        <v>0</v>
      </c>
      <c r="V258">
        <v>10</v>
      </c>
      <c r="X258">
        <v>0</v>
      </c>
      <c r="Z258">
        <v>6</v>
      </c>
      <c r="AS258">
        <v>0</v>
      </c>
      <c r="AV258">
        <v>0</v>
      </c>
      <c r="BF258">
        <v>5</v>
      </c>
      <c r="BL258">
        <v>0</v>
      </c>
      <c r="BY258">
        <v>0</v>
      </c>
      <c r="BZ258">
        <v>0</v>
      </c>
      <c r="CB258">
        <v>0</v>
      </c>
    </row>
    <row r="259" spans="1:82" hidden="1" x14ac:dyDescent="0.3">
      <c r="A259" t="s">
        <v>1076</v>
      </c>
      <c r="B259" t="s">
        <v>1077</v>
      </c>
      <c r="C259" s="1" t="str">
        <f t="shared" si="38"/>
        <v>21:1149</v>
      </c>
      <c r="D259" s="1" t="str">
        <f t="shared" si="39"/>
        <v>21:0421</v>
      </c>
      <c r="E259" t="s">
        <v>1078</v>
      </c>
      <c r="F259" t="s">
        <v>1079</v>
      </c>
      <c r="H259">
        <v>54.028749400000002</v>
      </c>
      <c r="I259">
        <v>-65.168458299999998</v>
      </c>
      <c r="J259" s="1" t="str">
        <f t="shared" si="40"/>
        <v>Till</v>
      </c>
      <c r="K259" s="1" t="str">
        <f t="shared" si="41"/>
        <v>HMC separation (ODM; details not reported)</v>
      </c>
      <c r="M259">
        <v>0</v>
      </c>
      <c r="Q259">
        <v>1</v>
      </c>
      <c r="V259">
        <v>20</v>
      </c>
      <c r="X259">
        <v>1</v>
      </c>
      <c r="Z259">
        <v>20</v>
      </c>
      <c r="AK259">
        <v>3</v>
      </c>
      <c r="AM259">
        <v>1</v>
      </c>
      <c r="AS259">
        <v>1</v>
      </c>
      <c r="AV259">
        <v>0</v>
      </c>
      <c r="BF259">
        <v>5</v>
      </c>
      <c r="BK259">
        <v>30</v>
      </c>
      <c r="BY259">
        <v>0</v>
      </c>
      <c r="BZ259">
        <v>0</v>
      </c>
      <c r="CC259">
        <v>2</v>
      </c>
      <c r="CD259">
        <v>0</v>
      </c>
    </row>
    <row r="260" spans="1:82" hidden="1" x14ac:dyDescent="0.3">
      <c r="A260" t="s">
        <v>1080</v>
      </c>
      <c r="B260" t="s">
        <v>1081</v>
      </c>
      <c r="C260" s="1" t="str">
        <f t="shared" si="38"/>
        <v>21:1149</v>
      </c>
      <c r="D260" s="1" t="str">
        <f t="shared" si="39"/>
        <v>21:0421</v>
      </c>
      <c r="E260" t="s">
        <v>1082</v>
      </c>
      <c r="F260" t="s">
        <v>1083</v>
      </c>
      <c r="H260">
        <v>54.045940899999998</v>
      </c>
      <c r="I260">
        <v>-65.635321500000003</v>
      </c>
      <c r="J260" s="1" t="str">
        <f t="shared" si="40"/>
        <v>Till</v>
      </c>
      <c r="K260" s="1" t="str">
        <f t="shared" si="41"/>
        <v>HMC separation (ODM; details not reported)</v>
      </c>
      <c r="M260">
        <v>1</v>
      </c>
      <c r="Q260">
        <v>1</v>
      </c>
      <c r="V260">
        <v>5</v>
      </c>
      <c r="X260">
        <v>1</v>
      </c>
      <c r="Z260">
        <v>4</v>
      </c>
      <c r="AS260">
        <v>3</v>
      </c>
      <c r="BF260">
        <v>3</v>
      </c>
      <c r="BY260">
        <v>0</v>
      </c>
      <c r="BZ260">
        <v>0</v>
      </c>
      <c r="CC260">
        <v>4</v>
      </c>
      <c r="CD260">
        <v>0</v>
      </c>
    </row>
    <row r="261" spans="1:82" hidden="1" x14ac:dyDescent="0.3">
      <c r="A261" t="s">
        <v>1084</v>
      </c>
      <c r="B261" t="s">
        <v>1085</v>
      </c>
      <c r="C261" s="1" t="str">
        <f t="shared" si="38"/>
        <v>21:1149</v>
      </c>
      <c r="D261" s="1" t="str">
        <f t="shared" si="39"/>
        <v>21:0421</v>
      </c>
      <c r="E261" t="s">
        <v>1086</v>
      </c>
      <c r="F261" t="s">
        <v>1087</v>
      </c>
      <c r="H261">
        <v>54.019394599999998</v>
      </c>
      <c r="I261">
        <v>-65.795483300000001</v>
      </c>
      <c r="J261" s="1" t="str">
        <f t="shared" si="40"/>
        <v>Till</v>
      </c>
      <c r="K261" s="1" t="str">
        <f t="shared" si="41"/>
        <v>HMC separation (ODM; details not reported)</v>
      </c>
      <c r="M261">
        <v>0</v>
      </c>
      <c r="V261">
        <v>0</v>
      </c>
      <c r="X261">
        <v>0</v>
      </c>
      <c r="Z261">
        <v>0</v>
      </c>
      <c r="AS261">
        <v>0</v>
      </c>
      <c r="AV261">
        <v>0</v>
      </c>
      <c r="BE261">
        <v>0</v>
      </c>
      <c r="BF261">
        <v>5</v>
      </c>
      <c r="BI261">
        <v>0</v>
      </c>
      <c r="BL261">
        <v>0</v>
      </c>
      <c r="BM261">
        <v>0</v>
      </c>
      <c r="BY261">
        <v>0</v>
      </c>
      <c r="CA261">
        <v>15</v>
      </c>
      <c r="CB261">
        <v>0</v>
      </c>
      <c r="CD261">
        <v>0</v>
      </c>
    </row>
    <row r="262" spans="1:82" hidden="1" x14ac:dyDescent="0.3">
      <c r="A262" t="s">
        <v>1088</v>
      </c>
      <c r="B262" t="s">
        <v>1089</v>
      </c>
      <c r="C262" s="1" t="str">
        <f t="shared" si="38"/>
        <v>21:1149</v>
      </c>
      <c r="D262" s="1" t="str">
        <f t="shared" si="39"/>
        <v>21:0421</v>
      </c>
      <c r="E262" t="s">
        <v>1090</v>
      </c>
      <c r="F262" t="s">
        <v>1091</v>
      </c>
      <c r="H262">
        <v>54.035497399999997</v>
      </c>
      <c r="I262">
        <v>-65.958841800000002</v>
      </c>
      <c r="J262" s="1" t="str">
        <f t="shared" si="40"/>
        <v>Till</v>
      </c>
      <c r="K262" s="1" t="str">
        <f t="shared" si="41"/>
        <v>HMC separation (ODM; details not reported)</v>
      </c>
      <c r="M262">
        <v>0</v>
      </c>
      <c r="V262">
        <v>0</v>
      </c>
      <c r="X262">
        <v>0</v>
      </c>
      <c r="Z262">
        <v>10</v>
      </c>
      <c r="AK262">
        <v>1</v>
      </c>
      <c r="AM262">
        <v>1</v>
      </c>
      <c r="AS262">
        <v>0</v>
      </c>
      <c r="AV262">
        <v>0</v>
      </c>
      <c r="BE262">
        <v>0</v>
      </c>
      <c r="BF262">
        <v>15</v>
      </c>
      <c r="BY262">
        <v>0</v>
      </c>
      <c r="BZ262">
        <v>0</v>
      </c>
      <c r="CB262">
        <v>0</v>
      </c>
      <c r="CC262">
        <v>5</v>
      </c>
    </row>
    <row r="263" spans="1:82" hidden="1" x14ac:dyDescent="0.3">
      <c r="A263" t="s">
        <v>1092</v>
      </c>
      <c r="B263" t="s">
        <v>1093</v>
      </c>
      <c r="C263" s="1" t="str">
        <f t="shared" si="38"/>
        <v>21:1149</v>
      </c>
      <c r="D263" s="1" t="str">
        <f t="shared" si="39"/>
        <v>21:0421</v>
      </c>
      <c r="E263" t="s">
        <v>1094</v>
      </c>
      <c r="F263" t="s">
        <v>1095</v>
      </c>
      <c r="H263">
        <v>54.112227400000002</v>
      </c>
      <c r="I263">
        <v>-65.898076000000003</v>
      </c>
      <c r="J263" s="1" t="str">
        <f t="shared" si="40"/>
        <v>Till</v>
      </c>
      <c r="K263" s="1" t="str">
        <f t="shared" si="41"/>
        <v>HMC separation (ODM; details not reported)</v>
      </c>
      <c r="M263">
        <v>0</v>
      </c>
      <c r="V263">
        <v>0</v>
      </c>
      <c r="X263">
        <v>0</v>
      </c>
      <c r="Z263">
        <v>0</v>
      </c>
      <c r="AS263">
        <v>0</v>
      </c>
      <c r="AV263">
        <v>0</v>
      </c>
      <c r="BE263">
        <v>0</v>
      </c>
      <c r="BF263">
        <v>25</v>
      </c>
      <c r="BI263">
        <v>0</v>
      </c>
      <c r="BJ263">
        <v>0</v>
      </c>
      <c r="BK263">
        <v>0</v>
      </c>
      <c r="BL263">
        <v>0</v>
      </c>
      <c r="BM263">
        <v>0</v>
      </c>
      <c r="BY263">
        <v>0</v>
      </c>
      <c r="BZ263">
        <v>0</v>
      </c>
      <c r="CB263">
        <v>0</v>
      </c>
      <c r="CD263">
        <v>0</v>
      </c>
    </row>
    <row r="264" spans="1:82" hidden="1" x14ac:dyDescent="0.3">
      <c r="A264" t="s">
        <v>1096</v>
      </c>
      <c r="B264" t="s">
        <v>1097</v>
      </c>
      <c r="C264" s="1" t="str">
        <f t="shared" si="38"/>
        <v>21:1149</v>
      </c>
      <c r="D264" s="1" t="str">
        <f t="shared" si="39"/>
        <v>21:0421</v>
      </c>
      <c r="E264" t="s">
        <v>1098</v>
      </c>
      <c r="F264" t="s">
        <v>1099</v>
      </c>
      <c r="H264">
        <v>54.783023900000003</v>
      </c>
      <c r="I264">
        <v>-65.946265299999993</v>
      </c>
      <c r="J264" s="1" t="str">
        <f t="shared" si="40"/>
        <v>Till</v>
      </c>
      <c r="K264" s="1" t="str">
        <f t="shared" si="41"/>
        <v>HMC separation (ODM; details not reported)</v>
      </c>
      <c r="M264">
        <v>0</v>
      </c>
      <c r="V264">
        <v>0</v>
      </c>
      <c r="X264">
        <v>2</v>
      </c>
      <c r="Z264">
        <v>11</v>
      </c>
      <c r="AK264">
        <v>9</v>
      </c>
      <c r="AS264">
        <v>0</v>
      </c>
      <c r="AV264">
        <v>0</v>
      </c>
      <c r="BE264">
        <v>0</v>
      </c>
      <c r="BF264">
        <v>20</v>
      </c>
      <c r="BJ264">
        <v>0</v>
      </c>
      <c r="BL264">
        <v>0</v>
      </c>
      <c r="BM264">
        <v>0</v>
      </c>
      <c r="BY264">
        <v>0</v>
      </c>
      <c r="BZ264">
        <v>0</v>
      </c>
      <c r="CB264">
        <v>0</v>
      </c>
    </row>
    <row r="265" spans="1:82" hidden="1" x14ac:dyDescent="0.3">
      <c r="A265" t="s">
        <v>1100</v>
      </c>
      <c r="B265" t="s">
        <v>1101</v>
      </c>
      <c r="C265" s="1" t="str">
        <f t="shared" si="38"/>
        <v>21:1149</v>
      </c>
      <c r="D265" s="1" t="str">
        <f t="shared" si="39"/>
        <v>21:0421</v>
      </c>
      <c r="E265" t="s">
        <v>1102</v>
      </c>
      <c r="F265" t="s">
        <v>1103</v>
      </c>
      <c r="H265">
        <v>54.665985399999997</v>
      </c>
      <c r="I265">
        <v>-65.961590700000002</v>
      </c>
      <c r="J265" s="1" t="str">
        <f t="shared" si="40"/>
        <v>Till</v>
      </c>
      <c r="K265" s="1" t="str">
        <f t="shared" si="41"/>
        <v>HMC separation (ODM; details not reported)</v>
      </c>
      <c r="M265">
        <v>0</v>
      </c>
      <c r="V265">
        <v>5</v>
      </c>
      <c r="X265">
        <v>5</v>
      </c>
      <c r="Z265">
        <v>1</v>
      </c>
      <c r="AK265">
        <v>4</v>
      </c>
      <c r="AS265">
        <v>0</v>
      </c>
      <c r="AV265">
        <v>0</v>
      </c>
      <c r="BF265">
        <v>15</v>
      </c>
      <c r="BJ265">
        <v>0</v>
      </c>
      <c r="BL265">
        <v>0</v>
      </c>
      <c r="BM265">
        <v>0</v>
      </c>
      <c r="BY265">
        <v>0</v>
      </c>
      <c r="BZ265">
        <v>0</v>
      </c>
      <c r="CB265">
        <v>0</v>
      </c>
      <c r="CD265">
        <v>0</v>
      </c>
    </row>
    <row r="266" spans="1:82" hidden="1" x14ac:dyDescent="0.3">
      <c r="A266" t="s">
        <v>1104</v>
      </c>
      <c r="B266" t="s">
        <v>1105</v>
      </c>
      <c r="C266" s="1" t="str">
        <f t="shared" si="38"/>
        <v>21:1149</v>
      </c>
      <c r="D266" s="1" t="str">
        <f t="shared" si="39"/>
        <v>21:0421</v>
      </c>
      <c r="E266" t="s">
        <v>1106</v>
      </c>
      <c r="F266" t="s">
        <v>1107</v>
      </c>
      <c r="H266">
        <v>54.509619100000002</v>
      </c>
      <c r="I266">
        <v>-65.927082600000006</v>
      </c>
      <c r="J266" s="1" t="str">
        <f t="shared" si="40"/>
        <v>Till</v>
      </c>
      <c r="K266" s="1" t="str">
        <f t="shared" si="41"/>
        <v>HMC separation (ODM; details not reported)</v>
      </c>
      <c r="M266">
        <v>0</v>
      </c>
      <c r="V266">
        <v>0</v>
      </c>
      <c r="X266">
        <v>0</v>
      </c>
      <c r="Z266">
        <v>3</v>
      </c>
      <c r="AK266">
        <v>2</v>
      </c>
      <c r="AS266">
        <v>0</v>
      </c>
      <c r="AV266">
        <v>0</v>
      </c>
      <c r="BE266">
        <v>0</v>
      </c>
      <c r="BF266">
        <v>15</v>
      </c>
      <c r="BJ266">
        <v>0</v>
      </c>
      <c r="BK266">
        <v>0</v>
      </c>
      <c r="BL266">
        <v>0</v>
      </c>
      <c r="BM266">
        <v>0</v>
      </c>
      <c r="BY266">
        <v>0</v>
      </c>
      <c r="BZ266">
        <v>0</v>
      </c>
      <c r="CA266">
        <v>0</v>
      </c>
      <c r="CB266">
        <v>0</v>
      </c>
      <c r="CC266">
        <v>0</v>
      </c>
      <c r="CD266">
        <v>0</v>
      </c>
    </row>
    <row r="267" spans="1:82" hidden="1" x14ac:dyDescent="0.3">
      <c r="A267" t="s">
        <v>1108</v>
      </c>
      <c r="B267" t="s">
        <v>1109</v>
      </c>
      <c r="C267" s="1" t="str">
        <f t="shared" si="38"/>
        <v>21:1149</v>
      </c>
      <c r="D267" s="1" t="str">
        <f t="shared" si="39"/>
        <v>21:0421</v>
      </c>
      <c r="E267" t="s">
        <v>1110</v>
      </c>
      <c r="F267" t="s">
        <v>1111</v>
      </c>
      <c r="H267">
        <v>54.5318471</v>
      </c>
      <c r="I267">
        <v>-65.847572499999998</v>
      </c>
      <c r="J267" s="1" t="str">
        <f t="shared" si="40"/>
        <v>Till</v>
      </c>
      <c r="K267" s="1" t="str">
        <f t="shared" si="41"/>
        <v>HMC separation (ODM; details not reported)</v>
      </c>
      <c r="M267">
        <v>0</v>
      </c>
      <c r="V267">
        <v>0</v>
      </c>
      <c r="X267">
        <v>1</v>
      </c>
      <c r="Z267">
        <v>1</v>
      </c>
      <c r="AK267">
        <v>4</v>
      </c>
      <c r="AS267">
        <v>0</v>
      </c>
      <c r="AV267">
        <v>0</v>
      </c>
      <c r="BE267">
        <v>0</v>
      </c>
      <c r="BF267">
        <v>15</v>
      </c>
      <c r="BJ267">
        <v>0</v>
      </c>
      <c r="BK267">
        <v>0</v>
      </c>
      <c r="BL267">
        <v>0</v>
      </c>
      <c r="BM267">
        <v>0</v>
      </c>
      <c r="BY267">
        <v>0</v>
      </c>
      <c r="BZ267">
        <v>0</v>
      </c>
      <c r="CA267">
        <v>0</v>
      </c>
      <c r="CB267">
        <v>0</v>
      </c>
      <c r="CC267">
        <v>0</v>
      </c>
      <c r="CD267">
        <v>0</v>
      </c>
    </row>
    <row r="268" spans="1:82" hidden="1" x14ac:dyDescent="0.3">
      <c r="A268" t="s">
        <v>1112</v>
      </c>
      <c r="B268" t="s">
        <v>1113</v>
      </c>
      <c r="C268" s="1" t="str">
        <f t="shared" si="38"/>
        <v>21:1149</v>
      </c>
      <c r="D268" s="1" t="str">
        <f t="shared" si="39"/>
        <v>21:0421</v>
      </c>
      <c r="E268" t="s">
        <v>1114</v>
      </c>
      <c r="F268" t="s">
        <v>1115</v>
      </c>
      <c r="H268">
        <v>54.576225899999997</v>
      </c>
      <c r="I268">
        <v>-65.549371500000007</v>
      </c>
      <c r="J268" s="1" t="str">
        <f t="shared" si="40"/>
        <v>Till</v>
      </c>
      <c r="K268" s="1" t="str">
        <f t="shared" si="41"/>
        <v>HMC separation (ODM; details not reported)</v>
      </c>
      <c r="M268">
        <v>0</v>
      </c>
      <c r="V268">
        <v>2</v>
      </c>
      <c r="X268">
        <v>3</v>
      </c>
      <c r="Z268">
        <v>11</v>
      </c>
      <c r="AK268">
        <v>7</v>
      </c>
      <c r="AS268">
        <v>0</v>
      </c>
      <c r="AV268">
        <v>0</v>
      </c>
      <c r="BF268">
        <v>20</v>
      </c>
      <c r="BJ268">
        <v>0</v>
      </c>
      <c r="BK268">
        <v>0</v>
      </c>
      <c r="BL268">
        <v>0</v>
      </c>
      <c r="BY268">
        <v>0</v>
      </c>
      <c r="BZ268">
        <v>0</v>
      </c>
      <c r="CA268">
        <v>0</v>
      </c>
      <c r="CB268">
        <v>0</v>
      </c>
    </row>
    <row r="269" spans="1:82" hidden="1" x14ac:dyDescent="0.3">
      <c r="A269" t="s">
        <v>1116</v>
      </c>
      <c r="B269" t="s">
        <v>1117</v>
      </c>
      <c r="C269" s="1" t="str">
        <f t="shared" si="38"/>
        <v>21:1149</v>
      </c>
      <c r="D269" s="1" t="str">
        <f t="shared" si="39"/>
        <v>21:0421</v>
      </c>
      <c r="E269" t="s">
        <v>1118</v>
      </c>
      <c r="F269" t="s">
        <v>1119</v>
      </c>
      <c r="H269">
        <v>54.516651400000001</v>
      </c>
      <c r="I269">
        <v>-65.567105699999999</v>
      </c>
      <c r="J269" s="1" t="str">
        <f t="shared" si="40"/>
        <v>Till</v>
      </c>
      <c r="K269" s="1" t="str">
        <f t="shared" si="41"/>
        <v>HMC separation (ODM; details not reported)</v>
      </c>
      <c r="M269">
        <v>0</v>
      </c>
      <c r="V269">
        <v>1</v>
      </c>
      <c r="X269">
        <v>0</v>
      </c>
      <c r="Z269">
        <v>30</v>
      </c>
      <c r="AK269">
        <v>5</v>
      </c>
      <c r="AS269">
        <v>2</v>
      </c>
      <c r="AV269">
        <v>0</v>
      </c>
      <c r="BF269">
        <v>10</v>
      </c>
      <c r="BJ269">
        <v>0</v>
      </c>
      <c r="BK269">
        <v>0</v>
      </c>
      <c r="BL269">
        <v>0</v>
      </c>
      <c r="BY269">
        <v>0</v>
      </c>
      <c r="BZ269">
        <v>0</v>
      </c>
      <c r="CA269">
        <v>0</v>
      </c>
    </row>
    <row r="270" spans="1:82" hidden="1" x14ac:dyDescent="0.3">
      <c r="A270" t="s">
        <v>1120</v>
      </c>
      <c r="B270" t="s">
        <v>1121</v>
      </c>
      <c r="C270" s="1" t="str">
        <f t="shared" si="38"/>
        <v>21:1149</v>
      </c>
      <c r="D270" s="1" t="str">
        <f t="shared" si="39"/>
        <v>21:0421</v>
      </c>
      <c r="E270" t="s">
        <v>1122</v>
      </c>
      <c r="F270" t="s">
        <v>1123</v>
      </c>
      <c r="H270">
        <v>54.638331899999997</v>
      </c>
      <c r="I270">
        <v>-65.720988599999998</v>
      </c>
      <c r="J270" s="1" t="str">
        <f t="shared" si="40"/>
        <v>Till</v>
      </c>
      <c r="K270" s="1" t="str">
        <f t="shared" si="41"/>
        <v>HMC separation (ODM; details not reported)</v>
      </c>
      <c r="M270">
        <v>0</v>
      </c>
      <c r="V270">
        <v>0</v>
      </c>
      <c r="X270">
        <v>8</v>
      </c>
      <c r="Z270">
        <v>5</v>
      </c>
      <c r="AK270">
        <v>5</v>
      </c>
      <c r="AS270">
        <v>0</v>
      </c>
      <c r="AV270">
        <v>0</v>
      </c>
      <c r="BE270">
        <v>0</v>
      </c>
      <c r="BF270">
        <v>30</v>
      </c>
      <c r="BJ270">
        <v>0</v>
      </c>
      <c r="BK270">
        <v>2</v>
      </c>
      <c r="BL270">
        <v>0</v>
      </c>
      <c r="BY270">
        <v>0</v>
      </c>
      <c r="BZ270">
        <v>0</v>
      </c>
      <c r="CA270">
        <v>0</v>
      </c>
      <c r="CB270">
        <v>0</v>
      </c>
      <c r="CD270">
        <v>0</v>
      </c>
    </row>
    <row r="271" spans="1:82" hidden="1" x14ac:dyDescent="0.3">
      <c r="A271" t="s">
        <v>1124</v>
      </c>
      <c r="B271" t="s">
        <v>1125</v>
      </c>
      <c r="C271" s="1" t="str">
        <f t="shared" si="38"/>
        <v>21:1149</v>
      </c>
      <c r="D271" s="1" t="str">
        <f>HYPERLINK("https://geochem.nrcan.gc.ca/cdogs/content/svy/svy_e.htm", "")</f>
        <v/>
      </c>
      <c r="G271" s="1" t="str">
        <f>HYPERLINK("https://geochem.nrcan.gc.ca/cdogs/content/cr_/cr_00241_e.htm", "241")</f>
        <v>241</v>
      </c>
      <c r="J271" t="s">
        <v>136</v>
      </c>
      <c r="K271" t="s">
        <v>137</v>
      </c>
      <c r="M271">
        <v>1</v>
      </c>
      <c r="T271">
        <v>3</v>
      </c>
      <c r="V271">
        <v>0</v>
      </c>
      <c r="X271">
        <v>11</v>
      </c>
      <c r="Z271">
        <v>30</v>
      </c>
      <c r="AJ271">
        <v>7</v>
      </c>
      <c r="AL271">
        <v>1</v>
      </c>
      <c r="AM271">
        <v>7</v>
      </c>
      <c r="AS271">
        <v>0</v>
      </c>
      <c r="BE271">
        <v>0</v>
      </c>
      <c r="BJ271">
        <v>0</v>
      </c>
      <c r="BL271">
        <v>0</v>
      </c>
      <c r="BY271">
        <v>0</v>
      </c>
      <c r="BZ271">
        <v>0</v>
      </c>
      <c r="CA271">
        <v>0</v>
      </c>
      <c r="CB271">
        <v>0</v>
      </c>
      <c r="CC271">
        <v>5</v>
      </c>
    </row>
    <row r="272" spans="1:82" hidden="1" x14ac:dyDescent="0.3">
      <c r="A272" t="s">
        <v>1126</v>
      </c>
      <c r="B272" t="s">
        <v>1127</v>
      </c>
      <c r="C272" s="1" t="str">
        <f t="shared" si="38"/>
        <v>21:1149</v>
      </c>
      <c r="D272" s="1" t="str">
        <f t="shared" ref="D272:D279" si="42">HYPERLINK("https://geochem.nrcan.gc.ca/cdogs/content/svy/svy210421_e.htm", "21:0421")</f>
        <v>21:0421</v>
      </c>
      <c r="E272" t="s">
        <v>1128</v>
      </c>
      <c r="F272" t="s">
        <v>1129</v>
      </c>
      <c r="H272">
        <v>54.571914599999999</v>
      </c>
      <c r="I272">
        <v>-65.392529499999995</v>
      </c>
      <c r="J272" s="1" t="str">
        <f t="shared" ref="J272:J279" si="43">HYPERLINK("https://geochem.nrcan.gc.ca/cdogs/content/kwd/kwd020044_e.htm", "Till")</f>
        <v>Till</v>
      </c>
      <c r="K272" s="1" t="str">
        <f t="shared" ref="K272:K279" si="44">HYPERLINK("https://geochem.nrcan.gc.ca/cdogs/content/kwd/kwd080049_e.htm", "HMC separation (ODM; details not reported)")</f>
        <v>HMC separation (ODM; details not reported)</v>
      </c>
      <c r="M272">
        <v>1</v>
      </c>
      <c r="V272">
        <v>200</v>
      </c>
      <c r="X272">
        <v>6</v>
      </c>
      <c r="Z272">
        <v>60</v>
      </c>
      <c r="AK272">
        <v>11</v>
      </c>
      <c r="AM272">
        <v>2</v>
      </c>
      <c r="AS272">
        <v>0</v>
      </c>
      <c r="BE272">
        <v>1</v>
      </c>
      <c r="BF272">
        <v>20</v>
      </c>
      <c r="BK272">
        <v>1</v>
      </c>
      <c r="BL272">
        <v>0</v>
      </c>
      <c r="BY272">
        <v>0</v>
      </c>
      <c r="BZ272">
        <v>0</v>
      </c>
      <c r="CA272">
        <v>0</v>
      </c>
      <c r="CB272">
        <v>0</v>
      </c>
    </row>
    <row r="273" spans="1:82" hidden="1" x14ac:dyDescent="0.3">
      <c r="A273" t="s">
        <v>1130</v>
      </c>
      <c r="B273" t="s">
        <v>1131</v>
      </c>
      <c r="C273" s="1" t="str">
        <f t="shared" ref="C273:C300" si="45">HYPERLINK("https://geochem.nrcan.gc.ca/cdogs/content/bdl/bdl211149_e.htm", "21:1149")</f>
        <v>21:1149</v>
      </c>
      <c r="D273" s="1" t="str">
        <f t="shared" si="42"/>
        <v>21:0421</v>
      </c>
      <c r="E273" t="s">
        <v>1128</v>
      </c>
      <c r="F273" t="s">
        <v>1132</v>
      </c>
      <c r="H273">
        <v>54.571914599999999</v>
      </c>
      <c r="I273">
        <v>-65.392529499999995</v>
      </c>
      <c r="J273" s="1" t="str">
        <f t="shared" si="43"/>
        <v>Till</v>
      </c>
      <c r="K273" s="1" t="str">
        <f t="shared" si="44"/>
        <v>HMC separation (ODM; details not reported)</v>
      </c>
      <c r="M273">
        <v>0</v>
      </c>
      <c r="V273">
        <v>15</v>
      </c>
      <c r="X273">
        <v>6</v>
      </c>
      <c r="Z273">
        <v>15</v>
      </c>
      <c r="AK273">
        <v>12</v>
      </c>
      <c r="AM273">
        <v>1</v>
      </c>
      <c r="AS273">
        <v>0</v>
      </c>
      <c r="AV273">
        <v>0</v>
      </c>
      <c r="BF273">
        <v>15</v>
      </c>
      <c r="BL273">
        <v>0</v>
      </c>
      <c r="BZ273">
        <v>0</v>
      </c>
      <c r="CB273">
        <v>0</v>
      </c>
      <c r="CD273">
        <v>0</v>
      </c>
    </row>
    <row r="274" spans="1:82" hidden="1" x14ac:dyDescent="0.3">
      <c r="A274" t="s">
        <v>1133</v>
      </c>
      <c r="B274" t="s">
        <v>1134</v>
      </c>
      <c r="C274" s="1" t="str">
        <f t="shared" si="45"/>
        <v>21:1149</v>
      </c>
      <c r="D274" s="1" t="str">
        <f t="shared" si="42"/>
        <v>21:0421</v>
      </c>
      <c r="E274" t="s">
        <v>1135</v>
      </c>
      <c r="F274" t="s">
        <v>1136</v>
      </c>
      <c r="H274">
        <v>54.299481999999998</v>
      </c>
      <c r="I274">
        <v>-65.968146899999994</v>
      </c>
      <c r="J274" s="1" t="str">
        <f t="shared" si="43"/>
        <v>Till</v>
      </c>
      <c r="K274" s="1" t="str">
        <f t="shared" si="44"/>
        <v>HMC separation (ODM; details not reported)</v>
      </c>
      <c r="M274">
        <v>0</v>
      </c>
      <c r="V274">
        <v>10</v>
      </c>
      <c r="X274">
        <v>2</v>
      </c>
      <c r="Z274">
        <v>1</v>
      </c>
      <c r="AK274">
        <v>1</v>
      </c>
      <c r="AS274">
        <v>1</v>
      </c>
      <c r="AV274">
        <v>0</v>
      </c>
      <c r="BF274">
        <v>15</v>
      </c>
      <c r="BK274">
        <v>1</v>
      </c>
      <c r="BL274">
        <v>0</v>
      </c>
      <c r="BZ274">
        <v>0</v>
      </c>
      <c r="CA274">
        <v>0</v>
      </c>
      <c r="CC274">
        <v>0</v>
      </c>
      <c r="CD274">
        <v>0</v>
      </c>
    </row>
    <row r="275" spans="1:82" hidden="1" x14ac:dyDescent="0.3">
      <c r="A275" t="s">
        <v>1137</v>
      </c>
      <c r="B275" t="s">
        <v>1138</v>
      </c>
      <c r="C275" s="1" t="str">
        <f t="shared" si="45"/>
        <v>21:1149</v>
      </c>
      <c r="D275" s="1" t="str">
        <f t="shared" si="42"/>
        <v>21:0421</v>
      </c>
      <c r="E275" t="s">
        <v>1139</v>
      </c>
      <c r="F275" t="s">
        <v>1140</v>
      </c>
      <c r="H275">
        <v>54.445637900000001</v>
      </c>
      <c r="I275">
        <v>-65.769339599999995</v>
      </c>
      <c r="J275" s="1" t="str">
        <f t="shared" si="43"/>
        <v>Till</v>
      </c>
      <c r="K275" s="1" t="str">
        <f t="shared" si="44"/>
        <v>HMC separation (ODM; details not reported)</v>
      </c>
      <c r="M275">
        <v>0</v>
      </c>
      <c r="T275">
        <v>1</v>
      </c>
      <c r="V275">
        <v>2</v>
      </c>
      <c r="X275">
        <v>0</v>
      </c>
      <c r="Z275">
        <v>20</v>
      </c>
      <c r="AK275">
        <v>3</v>
      </c>
      <c r="AS275">
        <v>2</v>
      </c>
      <c r="AV275">
        <v>0</v>
      </c>
      <c r="BF275">
        <v>15</v>
      </c>
      <c r="BL275">
        <v>0</v>
      </c>
      <c r="BY275">
        <v>0</v>
      </c>
      <c r="BZ275">
        <v>0</v>
      </c>
      <c r="CD275">
        <v>0</v>
      </c>
    </row>
    <row r="276" spans="1:82" hidden="1" x14ac:dyDescent="0.3">
      <c r="A276" t="s">
        <v>1141</v>
      </c>
      <c r="B276" t="s">
        <v>1142</v>
      </c>
      <c r="C276" s="1" t="str">
        <f t="shared" si="45"/>
        <v>21:1149</v>
      </c>
      <c r="D276" s="1" t="str">
        <f t="shared" si="42"/>
        <v>21:0421</v>
      </c>
      <c r="E276" t="s">
        <v>1143</v>
      </c>
      <c r="F276" t="s">
        <v>1144</v>
      </c>
      <c r="H276">
        <v>54.229846199999997</v>
      </c>
      <c r="I276">
        <v>-65.686161400000003</v>
      </c>
      <c r="J276" s="1" t="str">
        <f t="shared" si="43"/>
        <v>Till</v>
      </c>
      <c r="K276" s="1" t="str">
        <f t="shared" si="44"/>
        <v>HMC separation (ODM; details not reported)</v>
      </c>
      <c r="M276">
        <v>0</v>
      </c>
      <c r="V276">
        <v>5</v>
      </c>
      <c r="X276">
        <v>0</v>
      </c>
      <c r="Z276">
        <v>4</v>
      </c>
      <c r="AK276">
        <v>4</v>
      </c>
      <c r="AS276">
        <v>0</v>
      </c>
      <c r="AV276">
        <v>0</v>
      </c>
      <c r="BF276">
        <v>30</v>
      </c>
      <c r="BJ276">
        <v>0</v>
      </c>
      <c r="BL276">
        <v>0</v>
      </c>
      <c r="BY276">
        <v>0</v>
      </c>
      <c r="BZ276">
        <v>0</v>
      </c>
      <c r="CA276">
        <v>0</v>
      </c>
      <c r="CB276">
        <v>0</v>
      </c>
      <c r="CC276">
        <v>0</v>
      </c>
    </row>
    <row r="277" spans="1:82" hidden="1" x14ac:dyDescent="0.3">
      <c r="A277" t="s">
        <v>1145</v>
      </c>
      <c r="B277" t="s">
        <v>1146</v>
      </c>
      <c r="C277" s="1" t="str">
        <f t="shared" si="45"/>
        <v>21:1149</v>
      </c>
      <c r="D277" s="1" t="str">
        <f t="shared" si="42"/>
        <v>21:0421</v>
      </c>
      <c r="E277" t="s">
        <v>1147</v>
      </c>
      <c r="F277" t="s">
        <v>1148</v>
      </c>
      <c r="H277">
        <v>54.1947969</v>
      </c>
      <c r="I277">
        <v>-65.801888000000005</v>
      </c>
      <c r="J277" s="1" t="str">
        <f t="shared" si="43"/>
        <v>Till</v>
      </c>
      <c r="K277" s="1" t="str">
        <f t="shared" si="44"/>
        <v>HMC separation (ODM; details not reported)</v>
      </c>
      <c r="M277">
        <v>0</v>
      </c>
      <c r="V277">
        <v>1</v>
      </c>
      <c r="X277">
        <v>1</v>
      </c>
      <c r="Z277">
        <v>3</v>
      </c>
      <c r="AK277">
        <v>1</v>
      </c>
      <c r="AM277">
        <v>1</v>
      </c>
      <c r="AS277">
        <v>0</v>
      </c>
      <c r="AV277">
        <v>0</v>
      </c>
      <c r="BF277">
        <v>25</v>
      </c>
      <c r="BL277">
        <v>0</v>
      </c>
      <c r="BY277">
        <v>0</v>
      </c>
      <c r="BZ277">
        <v>0</v>
      </c>
      <c r="CA277">
        <v>0</v>
      </c>
      <c r="CB277">
        <v>0</v>
      </c>
      <c r="CC277">
        <v>0</v>
      </c>
    </row>
    <row r="278" spans="1:82" hidden="1" x14ac:dyDescent="0.3">
      <c r="A278" t="s">
        <v>1149</v>
      </c>
      <c r="B278" t="s">
        <v>1150</v>
      </c>
      <c r="C278" s="1" t="str">
        <f t="shared" si="45"/>
        <v>21:1149</v>
      </c>
      <c r="D278" s="1" t="str">
        <f t="shared" si="42"/>
        <v>21:0421</v>
      </c>
      <c r="E278" t="s">
        <v>1151</v>
      </c>
      <c r="F278" t="s">
        <v>1152</v>
      </c>
      <c r="H278">
        <v>54.194186199999997</v>
      </c>
      <c r="I278">
        <v>-65.940948800000001</v>
      </c>
      <c r="J278" s="1" t="str">
        <f t="shared" si="43"/>
        <v>Till</v>
      </c>
      <c r="K278" s="1" t="str">
        <f t="shared" si="44"/>
        <v>HMC separation (ODM; details not reported)</v>
      </c>
      <c r="M278">
        <v>0</v>
      </c>
      <c r="V278">
        <v>0</v>
      </c>
      <c r="X278">
        <v>0</v>
      </c>
      <c r="Z278">
        <v>0</v>
      </c>
      <c r="AS278">
        <v>0</v>
      </c>
      <c r="AV278">
        <v>0</v>
      </c>
      <c r="BE278">
        <v>0</v>
      </c>
      <c r="BF278">
        <v>25</v>
      </c>
      <c r="BI278">
        <v>0</v>
      </c>
      <c r="BJ278">
        <v>0</v>
      </c>
      <c r="BK278">
        <v>0</v>
      </c>
      <c r="BL278">
        <v>0</v>
      </c>
      <c r="BM278">
        <v>0</v>
      </c>
      <c r="BY278">
        <v>0</v>
      </c>
      <c r="BZ278">
        <v>0</v>
      </c>
      <c r="CA278">
        <v>0</v>
      </c>
      <c r="CB278">
        <v>0</v>
      </c>
      <c r="CC278">
        <v>0</v>
      </c>
      <c r="CD278">
        <v>0</v>
      </c>
    </row>
    <row r="279" spans="1:82" hidden="1" x14ac:dyDescent="0.3">
      <c r="A279" t="s">
        <v>1153</v>
      </c>
      <c r="B279" t="s">
        <v>1154</v>
      </c>
      <c r="C279" s="1" t="str">
        <f t="shared" si="45"/>
        <v>21:1149</v>
      </c>
      <c r="D279" s="1" t="str">
        <f t="shared" si="42"/>
        <v>21:0421</v>
      </c>
      <c r="E279" t="s">
        <v>1155</v>
      </c>
      <c r="F279" t="s">
        <v>1156</v>
      </c>
      <c r="H279">
        <v>54.461818600000001</v>
      </c>
      <c r="I279">
        <v>-65.845251399999995</v>
      </c>
      <c r="J279" s="1" t="str">
        <f t="shared" si="43"/>
        <v>Till</v>
      </c>
      <c r="K279" s="1" t="str">
        <f t="shared" si="44"/>
        <v>HMC separation (ODM; details not reported)</v>
      </c>
      <c r="M279">
        <v>0</v>
      </c>
      <c r="V279">
        <v>0</v>
      </c>
      <c r="X279">
        <v>0</v>
      </c>
      <c r="Z279">
        <v>6</v>
      </c>
      <c r="AK279">
        <v>4</v>
      </c>
      <c r="AS279">
        <v>2</v>
      </c>
      <c r="AV279">
        <v>0</v>
      </c>
      <c r="BE279">
        <v>0</v>
      </c>
      <c r="BF279">
        <v>20</v>
      </c>
      <c r="BJ279">
        <v>0</v>
      </c>
      <c r="BK279">
        <v>0</v>
      </c>
      <c r="BL279">
        <v>0</v>
      </c>
      <c r="BY279">
        <v>0</v>
      </c>
      <c r="BZ279">
        <v>0</v>
      </c>
      <c r="CA279">
        <v>0</v>
      </c>
    </row>
    <row r="280" spans="1:82" hidden="1" x14ac:dyDescent="0.3">
      <c r="A280" t="s">
        <v>1157</v>
      </c>
      <c r="B280" t="s">
        <v>1158</v>
      </c>
      <c r="C280" s="1" t="str">
        <f t="shared" si="45"/>
        <v>21:1149</v>
      </c>
      <c r="D280" s="1" t="str">
        <f>HYPERLINK("https://geochem.nrcan.gc.ca/cdogs/content/svy/svy_e.htm", "")</f>
        <v/>
      </c>
      <c r="G280" s="1" t="str">
        <f>HYPERLINK("https://geochem.nrcan.gc.ca/cdogs/content/cr_/cr_00241_e.htm", "241")</f>
        <v>241</v>
      </c>
      <c r="J280" t="s">
        <v>136</v>
      </c>
      <c r="K280" t="s">
        <v>137</v>
      </c>
      <c r="M280">
        <v>1</v>
      </c>
      <c r="T280">
        <v>8</v>
      </c>
      <c r="V280">
        <v>5</v>
      </c>
      <c r="X280">
        <v>9</v>
      </c>
      <c r="Z280">
        <v>10</v>
      </c>
      <c r="AJ280">
        <v>5</v>
      </c>
      <c r="AK280">
        <v>1</v>
      </c>
      <c r="AM280">
        <v>5</v>
      </c>
      <c r="AS280">
        <v>0</v>
      </c>
      <c r="BY280">
        <v>0</v>
      </c>
      <c r="CA280">
        <v>5</v>
      </c>
      <c r="CB280">
        <v>0</v>
      </c>
      <c r="CC280">
        <v>6</v>
      </c>
    </row>
    <row r="281" spans="1:82" hidden="1" x14ac:dyDescent="0.3">
      <c r="A281" t="s">
        <v>1159</v>
      </c>
      <c r="B281" t="s">
        <v>1160</v>
      </c>
      <c r="C281" s="1" t="str">
        <f t="shared" si="45"/>
        <v>21:1149</v>
      </c>
      <c r="D281" s="1" t="str">
        <f t="shared" ref="D281:D297" si="46">HYPERLINK("https://geochem.nrcan.gc.ca/cdogs/content/svy/svy210421_e.htm", "21:0421")</f>
        <v>21:0421</v>
      </c>
      <c r="E281" t="s">
        <v>1161</v>
      </c>
      <c r="F281" t="s">
        <v>1162</v>
      </c>
      <c r="H281">
        <v>54.396163299999998</v>
      </c>
      <c r="I281">
        <v>-65.384905200000006</v>
      </c>
      <c r="J281" s="1" t="str">
        <f t="shared" ref="J281:J297" si="47">HYPERLINK("https://geochem.nrcan.gc.ca/cdogs/content/kwd/kwd020044_e.htm", "Till")</f>
        <v>Till</v>
      </c>
      <c r="K281" s="1" t="str">
        <f t="shared" ref="K281:K297" si="48">HYPERLINK("https://geochem.nrcan.gc.ca/cdogs/content/kwd/kwd080049_e.htm", "HMC separation (ODM; details not reported)")</f>
        <v>HMC separation (ODM; details not reported)</v>
      </c>
      <c r="M281">
        <v>0</v>
      </c>
      <c r="V281">
        <v>5</v>
      </c>
      <c r="X281">
        <v>8</v>
      </c>
      <c r="Z281">
        <v>60</v>
      </c>
      <c r="AK281">
        <v>6</v>
      </c>
      <c r="AS281">
        <v>0</v>
      </c>
      <c r="AV281">
        <v>0</v>
      </c>
      <c r="BF281">
        <v>4</v>
      </c>
      <c r="BL281">
        <v>0</v>
      </c>
      <c r="BZ281">
        <v>0</v>
      </c>
      <c r="CA281">
        <v>0</v>
      </c>
      <c r="CB281">
        <v>0</v>
      </c>
      <c r="CC281">
        <v>0.5</v>
      </c>
    </row>
    <row r="282" spans="1:82" hidden="1" x14ac:dyDescent="0.3">
      <c r="A282" t="s">
        <v>1163</v>
      </c>
      <c r="B282" t="s">
        <v>1164</v>
      </c>
      <c r="C282" s="1" t="str">
        <f t="shared" si="45"/>
        <v>21:1149</v>
      </c>
      <c r="D282" s="1" t="str">
        <f t="shared" si="46"/>
        <v>21:0421</v>
      </c>
      <c r="E282" t="s">
        <v>1165</v>
      </c>
      <c r="F282" t="s">
        <v>1166</v>
      </c>
      <c r="H282">
        <v>54.258825899999998</v>
      </c>
      <c r="I282">
        <v>-65.336645899999994</v>
      </c>
      <c r="J282" s="1" t="str">
        <f t="shared" si="47"/>
        <v>Till</v>
      </c>
      <c r="K282" s="1" t="str">
        <f t="shared" si="48"/>
        <v>HMC separation (ODM; details not reported)</v>
      </c>
      <c r="M282">
        <v>0</v>
      </c>
      <c r="Q282">
        <v>1</v>
      </c>
      <c r="V282">
        <v>1</v>
      </c>
      <c r="X282">
        <v>11</v>
      </c>
      <c r="Z282">
        <v>40</v>
      </c>
      <c r="AK282">
        <v>30</v>
      </c>
      <c r="AM282">
        <v>1</v>
      </c>
      <c r="AS282">
        <v>0</v>
      </c>
      <c r="AV282">
        <v>0</v>
      </c>
      <c r="BL282">
        <v>0</v>
      </c>
      <c r="BZ282">
        <v>0</v>
      </c>
      <c r="CA282">
        <v>0</v>
      </c>
      <c r="CB282">
        <v>0</v>
      </c>
    </row>
    <row r="283" spans="1:82" hidden="1" x14ac:dyDescent="0.3">
      <c r="A283" t="s">
        <v>1167</v>
      </c>
      <c r="B283" t="s">
        <v>1168</v>
      </c>
      <c r="C283" s="1" t="str">
        <f t="shared" si="45"/>
        <v>21:1149</v>
      </c>
      <c r="D283" s="1" t="str">
        <f t="shared" si="46"/>
        <v>21:0421</v>
      </c>
      <c r="E283" t="s">
        <v>1169</v>
      </c>
      <c r="F283" t="s">
        <v>1170</v>
      </c>
      <c r="H283">
        <v>54.181352400000002</v>
      </c>
      <c r="I283">
        <v>-65.289758599999999</v>
      </c>
      <c r="J283" s="1" t="str">
        <f t="shared" si="47"/>
        <v>Till</v>
      </c>
      <c r="K283" s="1" t="str">
        <f t="shared" si="48"/>
        <v>HMC separation (ODM; details not reported)</v>
      </c>
      <c r="M283">
        <v>0</v>
      </c>
      <c r="V283">
        <v>2</v>
      </c>
      <c r="X283">
        <v>0</v>
      </c>
      <c r="Z283">
        <v>300</v>
      </c>
      <c r="AK283">
        <v>6</v>
      </c>
      <c r="AS283">
        <v>0</v>
      </c>
      <c r="AV283">
        <v>0</v>
      </c>
      <c r="BF283">
        <v>5</v>
      </c>
      <c r="BI283">
        <v>2</v>
      </c>
      <c r="BJ283">
        <v>1</v>
      </c>
      <c r="BL283">
        <v>0</v>
      </c>
      <c r="BZ283">
        <v>0</v>
      </c>
      <c r="CA283">
        <v>0</v>
      </c>
      <c r="CB283">
        <v>0</v>
      </c>
    </row>
    <row r="284" spans="1:82" hidden="1" x14ac:dyDescent="0.3">
      <c r="A284" t="s">
        <v>1171</v>
      </c>
      <c r="B284" t="s">
        <v>1172</v>
      </c>
      <c r="C284" s="1" t="str">
        <f t="shared" si="45"/>
        <v>21:1149</v>
      </c>
      <c r="D284" s="1" t="str">
        <f t="shared" si="46"/>
        <v>21:0421</v>
      </c>
      <c r="E284" t="s">
        <v>1173</v>
      </c>
      <c r="F284" t="s">
        <v>1174</v>
      </c>
      <c r="H284">
        <v>54.0741601</v>
      </c>
      <c r="I284">
        <v>-65.388444899999996</v>
      </c>
      <c r="J284" s="1" t="str">
        <f t="shared" si="47"/>
        <v>Till</v>
      </c>
      <c r="K284" s="1" t="str">
        <f t="shared" si="48"/>
        <v>HMC separation (ODM; details not reported)</v>
      </c>
      <c r="M284">
        <v>0</v>
      </c>
      <c r="V284">
        <v>4</v>
      </c>
      <c r="X284">
        <v>0</v>
      </c>
      <c r="Z284">
        <v>12</v>
      </c>
      <c r="AS284">
        <v>0</v>
      </c>
      <c r="AV284">
        <v>0</v>
      </c>
      <c r="BF284">
        <v>30</v>
      </c>
      <c r="BK284">
        <v>1</v>
      </c>
      <c r="BL284">
        <v>0</v>
      </c>
      <c r="BZ284">
        <v>0</v>
      </c>
      <c r="CA284">
        <v>0</v>
      </c>
      <c r="CB284">
        <v>0</v>
      </c>
    </row>
    <row r="285" spans="1:82" hidden="1" x14ac:dyDescent="0.3">
      <c r="A285" t="s">
        <v>1175</v>
      </c>
      <c r="B285" t="s">
        <v>1176</v>
      </c>
      <c r="C285" s="1" t="str">
        <f t="shared" si="45"/>
        <v>21:1149</v>
      </c>
      <c r="D285" s="1" t="str">
        <f t="shared" si="46"/>
        <v>21:0421</v>
      </c>
      <c r="E285" t="s">
        <v>1177</v>
      </c>
      <c r="F285" t="s">
        <v>1178</v>
      </c>
      <c r="H285">
        <v>54.1167491</v>
      </c>
      <c r="I285">
        <v>-65.555033300000005</v>
      </c>
      <c r="J285" s="1" t="str">
        <f t="shared" si="47"/>
        <v>Till</v>
      </c>
      <c r="K285" s="1" t="str">
        <f t="shared" si="48"/>
        <v>HMC separation (ODM; details not reported)</v>
      </c>
      <c r="M285">
        <v>0</v>
      </c>
      <c r="V285">
        <v>1</v>
      </c>
      <c r="X285">
        <v>1</v>
      </c>
      <c r="Z285">
        <v>3</v>
      </c>
      <c r="AK285">
        <v>3</v>
      </c>
      <c r="AS285">
        <v>0</v>
      </c>
      <c r="AV285">
        <v>0</v>
      </c>
      <c r="BF285">
        <v>25</v>
      </c>
      <c r="BL285">
        <v>0</v>
      </c>
      <c r="BZ285">
        <v>0</v>
      </c>
      <c r="CA285">
        <v>0</v>
      </c>
      <c r="CB285">
        <v>0</v>
      </c>
    </row>
    <row r="286" spans="1:82" hidden="1" x14ac:dyDescent="0.3">
      <c r="A286" t="s">
        <v>1179</v>
      </c>
      <c r="B286" t="s">
        <v>1180</v>
      </c>
      <c r="C286" s="1" t="str">
        <f t="shared" si="45"/>
        <v>21:1149</v>
      </c>
      <c r="D286" s="1" t="str">
        <f t="shared" si="46"/>
        <v>21:0421</v>
      </c>
      <c r="E286" t="s">
        <v>1181</v>
      </c>
      <c r="F286" t="s">
        <v>1182</v>
      </c>
      <c r="H286">
        <v>54.400038299999999</v>
      </c>
      <c r="I286">
        <v>-65.567610999999999</v>
      </c>
      <c r="J286" s="1" t="str">
        <f t="shared" si="47"/>
        <v>Till</v>
      </c>
      <c r="K286" s="1" t="str">
        <f t="shared" si="48"/>
        <v>HMC separation (ODM; details not reported)</v>
      </c>
      <c r="M286">
        <v>0</v>
      </c>
      <c r="V286">
        <v>0</v>
      </c>
      <c r="X286">
        <v>1</v>
      </c>
      <c r="Z286">
        <v>11</v>
      </c>
      <c r="AK286">
        <v>2</v>
      </c>
      <c r="AM286">
        <v>1</v>
      </c>
      <c r="AS286">
        <v>0</v>
      </c>
      <c r="AV286">
        <v>0</v>
      </c>
      <c r="BE286">
        <v>0</v>
      </c>
      <c r="BF286">
        <v>20</v>
      </c>
      <c r="BL286">
        <v>0</v>
      </c>
      <c r="BZ286">
        <v>0</v>
      </c>
      <c r="CA286">
        <v>0</v>
      </c>
      <c r="CB286">
        <v>0</v>
      </c>
    </row>
    <row r="287" spans="1:82" hidden="1" x14ac:dyDescent="0.3">
      <c r="A287" t="s">
        <v>1183</v>
      </c>
      <c r="B287" t="s">
        <v>1184</v>
      </c>
      <c r="C287" s="1" t="str">
        <f t="shared" si="45"/>
        <v>21:1149</v>
      </c>
      <c r="D287" s="1" t="str">
        <f t="shared" si="46"/>
        <v>21:0421</v>
      </c>
      <c r="E287" t="s">
        <v>1185</v>
      </c>
      <c r="F287" t="s">
        <v>1186</v>
      </c>
      <c r="H287">
        <v>54.190284499999997</v>
      </c>
      <c r="I287">
        <v>-65.640759700000004</v>
      </c>
      <c r="J287" s="1" t="str">
        <f t="shared" si="47"/>
        <v>Till</v>
      </c>
      <c r="K287" s="1" t="str">
        <f t="shared" si="48"/>
        <v>HMC separation (ODM; details not reported)</v>
      </c>
      <c r="M287">
        <v>1</v>
      </c>
      <c r="V287">
        <v>2</v>
      </c>
      <c r="X287">
        <v>2</v>
      </c>
      <c r="Z287">
        <v>30</v>
      </c>
      <c r="AK287">
        <v>2</v>
      </c>
      <c r="AS287">
        <v>0</v>
      </c>
      <c r="BF287">
        <v>20</v>
      </c>
      <c r="BL287">
        <v>0</v>
      </c>
      <c r="BZ287">
        <v>0</v>
      </c>
      <c r="CA287">
        <v>0</v>
      </c>
      <c r="CB287">
        <v>0</v>
      </c>
      <c r="CC287">
        <v>0</v>
      </c>
    </row>
    <row r="288" spans="1:82" hidden="1" x14ac:dyDescent="0.3">
      <c r="A288" t="s">
        <v>1187</v>
      </c>
      <c r="B288" t="s">
        <v>1188</v>
      </c>
      <c r="C288" s="1" t="str">
        <f t="shared" si="45"/>
        <v>21:1149</v>
      </c>
      <c r="D288" s="1" t="str">
        <f t="shared" si="46"/>
        <v>21:0421</v>
      </c>
      <c r="E288" t="s">
        <v>1189</v>
      </c>
      <c r="F288" t="s">
        <v>1190</v>
      </c>
      <c r="H288">
        <v>54.0797466</v>
      </c>
      <c r="I288">
        <v>-65.008620300000004</v>
      </c>
      <c r="J288" s="1" t="str">
        <f t="shared" si="47"/>
        <v>Till</v>
      </c>
      <c r="K288" s="1" t="str">
        <f t="shared" si="48"/>
        <v>HMC separation (ODM; details not reported)</v>
      </c>
      <c r="M288">
        <v>0</v>
      </c>
      <c r="V288">
        <v>0</v>
      </c>
      <c r="X288">
        <v>0</v>
      </c>
      <c r="Z288">
        <v>30</v>
      </c>
      <c r="AK288">
        <v>9</v>
      </c>
      <c r="AS288">
        <v>1</v>
      </c>
      <c r="AV288">
        <v>0</v>
      </c>
      <c r="BE288">
        <v>0</v>
      </c>
      <c r="BF288">
        <v>20</v>
      </c>
      <c r="BL288">
        <v>0</v>
      </c>
      <c r="BZ288">
        <v>0</v>
      </c>
      <c r="CA288">
        <v>0</v>
      </c>
    </row>
    <row r="289" spans="1:82" hidden="1" x14ac:dyDescent="0.3">
      <c r="A289" t="s">
        <v>1191</v>
      </c>
      <c r="B289" t="s">
        <v>1192</v>
      </c>
      <c r="C289" s="1" t="str">
        <f t="shared" si="45"/>
        <v>21:1149</v>
      </c>
      <c r="D289" s="1" t="str">
        <f t="shared" si="46"/>
        <v>21:0421</v>
      </c>
      <c r="E289" t="s">
        <v>1193</v>
      </c>
      <c r="F289" t="s">
        <v>1194</v>
      </c>
      <c r="H289">
        <v>54.1963352</v>
      </c>
      <c r="I289">
        <v>-65.380784500000004</v>
      </c>
      <c r="J289" s="1" t="str">
        <f t="shared" si="47"/>
        <v>Till</v>
      </c>
      <c r="K289" s="1" t="str">
        <f t="shared" si="48"/>
        <v>HMC separation (ODM; details not reported)</v>
      </c>
      <c r="M289">
        <v>0</v>
      </c>
      <c r="V289">
        <v>5</v>
      </c>
      <c r="X289">
        <v>3</v>
      </c>
      <c r="Z289">
        <v>40</v>
      </c>
      <c r="AK289">
        <v>1</v>
      </c>
      <c r="AM289">
        <v>1</v>
      </c>
      <c r="AS289">
        <v>0</v>
      </c>
      <c r="AV289">
        <v>0</v>
      </c>
      <c r="BF289">
        <v>12</v>
      </c>
      <c r="BK289">
        <v>3</v>
      </c>
      <c r="BL289">
        <v>0</v>
      </c>
      <c r="BZ289">
        <v>0</v>
      </c>
      <c r="CA289">
        <v>0</v>
      </c>
      <c r="CB289">
        <v>0</v>
      </c>
      <c r="CC289">
        <v>0</v>
      </c>
    </row>
    <row r="290" spans="1:82" hidden="1" x14ac:dyDescent="0.3">
      <c r="A290" t="s">
        <v>1195</v>
      </c>
      <c r="B290" t="s">
        <v>1196</v>
      </c>
      <c r="C290" s="1" t="str">
        <f t="shared" si="45"/>
        <v>21:1149</v>
      </c>
      <c r="D290" s="1" t="str">
        <f t="shared" si="46"/>
        <v>21:0421</v>
      </c>
      <c r="E290" t="s">
        <v>1197</v>
      </c>
      <c r="F290" t="s">
        <v>1198</v>
      </c>
      <c r="H290">
        <v>54.411977100000001</v>
      </c>
      <c r="I290">
        <v>-65.049566499999997</v>
      </c>
      <c r="J290" s="1" t="str">
        <f t="shared" si="47"/>
        <v>Till</v>
      </c>
      <c r="K290" s="1" t="str">
        <f t="shared" si="48"/>
        <v>HMC separation (ODM; details not reported)</v>
      </c>
      <c r="M290">
        <v>0</v>
      </c>
      <c r="V290">
        <v>3</v>
      </c>
      <c r="X290">
        <v>14</v>
      </c>
      <c r="Z290">
        <v>40</v>
      </c>
      <c r="AK290">
        <v>9</v>
      </c>
      <c r="AS290">
        <v>0</v>
      </c>
      <c r="AV290">
        <v>0</v>
      </c>
      <c r="BF290">
        <v>2</v>
      </c>
      <c r="BK290">
        <v>1</v>
      </c>
      <c r="BL290">
        <v>0</v>
      </c>
      <c r="BZ290">
        <v>0</v>
      </c>
      <c r="CA290">
        <v>60</v>
      </c>
      <c r="CB290">
        <v>0</v>
      </c>
    </row>
    <row r="291" spans="1:82" hidden="1" x14ac:dyDescent="0.3">
      <c r="A291" t="s">
        <v>1199</v>
      </c>
      <c r="B291" t="s">
        <v>1200</v>
      </c>
      <c r="C291" s="1" t="str">
        <f t="shared" si="45"/>
        <v>21:1149</v>
      </c>
      <c r="D291" s="1" t="str">
        <f t="shared" si="46"/>
        <v>21:0421</v>
      </c>
      <c r="E291" t="s">
        <v>1201</v>
      </c>
      <c r="F291" t="s">
        <v>1202</v>
      </c>
      <c r="H291">
        <v>54.511292099999999</v>
      </c>
      <c r="I291">
        <v>-65.089265900000001</v>
      </c>
      <c r="J291" s="1" t="str">
        <f t="shared" si="47"/>
        <v>Till</v>
      </c>
      <c r="K291" s="1" t="str">
        <f t="shared" si="48"/>
        <v>HMC separation (ODM; details not reported)</v>
      </c>
      <c r="M291">
        <v>0</v>
      </c>
      <c r="Q291">
        <v>1</v>
      </c>
      <c r="V291">
        <v>2</v>
      </c>
      <c r="X291">
        <v>20</v>
      </c>
      <c r="Z291">
        <v>40</v>
      </c>
      <c r="AK291">
        <v>30</v>
      </c>
      <c r="AM291">
        <v>3</v>
      </c>
      <c r="AS291">
        <v>0</v>
      </c>
      <c r="AV291">
        <v>0</v>
      </c>
      <c r="BL291">
        <v>0</v>
      </c>
      <c r="BZ291">
        <v>0</v>
      </c>
      <c r="CA291">
        <v>25</v>
      </c>
      <c r="CB291">
        <v>0</v>
      </c>
    </row>
    <row r="292" spans="1:82" hidden="1" x14ac:dyDescent="0.3">
      <c r="A292" t="s">
        <v>1203</v>
      </c>
      <c r="B292" t="s">
        <v>1204</v>
      </c>
      <c r="C292" s="1" t="str">
        <f t="shared" si="45"/>
        <v>21:1149</v>
      </c>
      <c r="D292" s="1" t="str">
        <f t="shared" si="46"/>
        <v>21:0421</v>
      </c>
      <c r="E292" t="s">
        <v>1205</v>
      </c>
      <c r="F292" t="s">
        <v>1206</v>
      </c>
      <c r="H292">
        <v>54.426676700000002</v>
      </c>
      <c r="I292">
        <v>-65.406551500000006</v>
      </c>
      <c r="J292" s="1" t="str">
        <f t="shared" si="47"/>
        <v>Till</v>
      </c>
      <c r="K292" s="1" t="str">
        <f t="shared" si="48"/>
        <v>HMC separation (ODM; details not reported)</v>
      </c>
      <c r="M292">
        <v>0</v>
      </c>
      <c r="V292">
        <v>30</v>
      </c>
      <c r="X292">
        <v>9</v>
      </c>
      <c r="Z292">
        <v>60</v>
      </c>
      <c r="AK292">
        <v>10</v>
      </c>
      <c r="AM292">
        <v>4</v>
      </c>
      <c r="AS292">
        <v>0</v>
      </c>
      <c r="AV292">
        <v>0</v>
      </c>
      <c r="BF292">
        <v>2</v>
      </c>
      <c r="BL292">
        <v>0</v>
      </c>
      <c r="BZ292">
        <v>0</v>
      </c>
      <c r="CA292">
        <v>5</v>
      </c>
      <c r="CB292">
        <v>0</v>
      </c>
    </row>
    <row r="293" spans="1:82" hidden="1" x14ac:dyDescent="0.3">
      <c r="A293" t="s">
        <v>1207</v>
      </c>
      <c r="B293" t="s">
        <v>1208</v>
      </c>
      <c r="C293" s="1" t="str">
        <f t="shared" si="45"/>
        <v>21:1149</v>
      </c>
      <c r="D293" s="1" t="str">
        <f t="shared" si="46"/>
        <v>21:0421</v>
      </c>
      <c r="E293" t="s">
        <v>1209</v>
      </c>
      <c r="F293" t="s">
        <v>1210</v>
      </c>
      <c r="H293">
        <v>54.364382599999999</v>
      </c>
      <c r="I293">
        <v>-65.955999599999998</v>
      </c>
      <c r="J293" s="1" t="str">
        <f t="shared" si="47"/>
        <v>Till</v>
      </c>
      <c r="K293" s="1" t="str">
        <f t="shared" si="48"/>
        <v>HMC separation (ODM; details not reported)</v>
      </c>
      <c r="M293">
        <v>0</v>
      </c>
      <c r="V293">
        <v>1</v>
      </c>
      <c r="X293">
        <v>1</v>
      </c>
      <c r="Z293">
        <v>30</v>
      </c>
      <c r="AK293">
        <v>16</v>
      </c>
      <c r="AM293">
        <v>1</v>
      </c>
      <c r="AS293">
        <v>0</v>
      </c>
      <c r="AV293">
        <v>0</v>
      </c>
      <c r="BF293">
        <v>20</v>
      </c>
      <c r="BL293">
        <v>0</v>
      </c>
      <c r="BZ293">
        <v>0</v>
      </c>
      <c r="CA293">
        <v>0</v>
      </c>
      <c r="CB293">
        <v>0</v>
      </c>
    </row>
    <row r="294" spans="1:82" hidden="1" x14ac:dyDescent="0.3">
      <c r="A294" t="s">
        <v>1211</v>
      </c>
      <c r="B294" t="s">
        <v>1212</v>
      </c>
      <c r="C294" s="1" t="str">
        <f t="shared" si="45"/>
        <v>21:1149</v>
      </c>
      <c r="D294" s="1" t="str">
        <f t="shared" si="46"/>
        <v>21:0421</v>
      </c>
      <c r="E294" t="s">
        <v>1213</v>
      </c>
      <c r="F294" t="s">
        <v>1214</v>
      </c>
      <c r="H294">
        <v>54.883377799999998</v>
      </c>
      <c r="I294">
        <v>-64.921547000000004</v>
      </c>
      <c r="J294" s="1" t="str">
        <f t="shared" si="47"/>
        <v>Till</v>
      </c>
      <c r="K294" s="1" t="str">
        <f t="shared" si="48"/>
        <v>HMC separation (ODM; details not reported)</v>
      </c>
      <c r="M294">
        <v>0</v>
      </c>
      <c r="V294">
        <v>0</v>
      </c>
      <c r="X294">
        <v>10</v>
      </c>
      <c r="Z294">
        <v>40</v>
      </c>
      <c r="AK294">
        <v>20</v>
      </c>
      <c r="AM294">
        <v>2</v>
      </c>
      <c r="AS294">
        <v>0</v>
      </c>
      <c r="AV294">
        <v>0</v>
      </c>
      <c r="BE294">
        <v>0</v>
      </c>
      <c r="BL294">
        <v>0</v>
      </c>
      <c r="BZ294">
        <v>0</v>
      </c>
      <c r="CA294">
        <v>25</v>
      </c>
      <c r="CB294">
        <v>0</v>
      </c>
      <c r="CC294">
        <v>0</v>
      </c>
    </row>
    <row r="295" spans="1:82" hidden="1" x14ac:dyDescent="0.3">
      <c r="A295" t="s">
        <v>1215</v>
      </c>
      <c r="B295" t="s">
        <v>1216</v>
      </c>
      <c r="C295" s="1" t="str">
        <f t="shared" si="45"/>
        <v>21:1149</v>
      </c>
      <c r="D295" s="1" t="str">
        <f t="shared" si="46"/>
        <v>21:0421</v>
      </c>
      <c r="E295" t="s">
        <v>1217</v>
      </c>
      <c r="F295" t="s">
        <v>1218</v>
      </c>
      <c r="H295">
        <v>55.0965037</v>
      </c>
      <c r="I295">
        <v>-65.369992699999997</v>
      </c>
      <c r="J295" s="1" t="str">
        <f t="shared" si="47"/>
        <v>Till</v>
      </c>
      <c r="K295" s="1" t="str">
        <f t="shared" si="48"/>
        <v>HMC separation (ODM; details not reported)</v>
      </c>
      <c r="M295">
        <v>0</v>
      </c>
      <c r="Q295">
        <v>1</v>
      </c>
      <c r="V295">
        <v>20</v>
      </c>
      <c r="X295">
        <v>40</v>
      </c>
      <c r="Z295">
        <v>40</v>
      </c>
      <c r="AK295">
        <v>40</v>
      </c>
      <c r="AM295">
        <v>1</v>
      </c>
      <c r="AS295">
        <v>0</v>
      </c>
      <c r="AV295">
        <v>0</v>
      </c>
      <c r="BF295">
        <v>1</v>
      </c>
      <c r="BJ295">
        <v>1</v>
      </c>
      <c r="BL295">
        <v>0</v>
      </c>
      <c r="BZ295">
        <v>0</v>
      </c>
      <c r="CA295">
        <v>25</v>
      </c>
      <c r="CB295">
        <v>0</v>
      </c>
      <c r="CC295">
        <v>4</v>
      </c>
    </row>
    <row r="296" spans="1:82" hidden="1" x14ac:dyDescent="0.3">
      <c r="A296" t="s">
        <v>1219</v>
      </c>
      <c r="B296" t="s">
        <v>1220</v>
      </c>
      <c r="C296" s="1" t="str">
        <f t="shared" si="45"/>
        <v>21:1149</v>
      </c>
      <c r="D296" s="1" t="str">
        <f t="shared" si="46"/>
        <v>21:0421</v>
      </c>
      <c r="E296" t="s">
        <v>1221</v>
      </c>
      <c r="F296" t="s">
        <v>1222</v>
      </c>
      <c r="H296">
        <v>54.108804800000001</v>
      </c>
      <c r="I296">
        <v>-64.922533799999997</v>
      </c>
      <c r="J296" s="1" t="str">
        <f t="shared" si="47"/>
        <v>Till</v>
      </c>
      <c r="K296" s="1" t="str">
        <f t="shared" si="48"/>
        <v>HMC separation (ODM; details not reported)</v>
      </c>
      <c r="M296">
        <v>1</v>
      </c>
      <c r="V296">
        <v>20</v>
      </c>
      <c r="X296">
        <v>3</v>
      </c>
      <c r="Z296">
        <v>20</v>
      </c>
      <c r="AK296">
        <v>8</v>
      </c>
      <c r="AM296">
        <v>2</v>
      </c>
      <c r="AS296">
        <v>0</v>
      </c>
      <c r="BJ296">
        <v>2</v>
      </c>
      <c r="BL296">
        <v>0</v>
      </c>
      <c r="BZ296">
        <v>0</v>
      </c>
      <c r="CA296">
        <v>25</v>
      </c>
      <c r="CB296">
        <v>0</v>
      </c>
      <c r="CC296">
        <v>2</v>
      </c>
    </row>
    <row r="297" spans="1:82" hidden="1" x14ac:dyDescent="0.3">
      <c r="A297" t="s">
        <v>1223</v>
      </c>
      <c r="B297" t="s">
        <v>1224</v>
      </c>
      <c r="C297" s="1" t="str">
        <f t="shared" si="45"/>
        <v>21:1149</v>
      </c>
      <c r="D297" s="1" t="str">
        <f t="shared" si="46"/>
        <v>21:0421</v>
      </c>
      <c r="E297" t="s">
        <v>1225</v>
      </c>
      <c r="F297" t="s">
        <v>1226</v>
      </c>
      <c r="H297">
        <v>54.161056700000003</v>
      </c>
      <c r="I297">
        <v>-64.297628200000005</v>
      </c>
      <c r="J297" s="1" t="str">
        <f t="shared" si="47"/>
        <v>Till</v>
      </c>
      <c r="K297" s="1" t="str">
        <f t="shared" si="48"/>
        <v>HMC separation (ODM; details not reported)</v>
      </c>
      <c r="M297">
        <v>0</v>
      </c>
      <c r="V297">
        <v>2</v>
      </c>
      <c r="X297">
        <v>4</v>
      </c>
      <c r="Z297">
        <v>30</v>
      </c>
      <c r="AK297">
        <v>3</v>
      </c>
      <c r="AM297">
        <v>5</v>
      </c>
      <c r="AS297">
        <v>0</v>
      </c>
      <c r="AV297">
        <v>0</v>
      </c>
      <c r="BJ297">
        <v>4</v>
      </c>
      <c r="BL297">
        <v>0</v>
      </c>
      <c r="BZ297">
        <v>0</v>
      </c>
      <c r="CA297">
        <v>30</v>
      </c>
      <c r="CB297">
        <v>0</v>
      </c>
    </row>
    <row r="298" spans="1:82" hidden="1" x14ac:dyDescent="0.3">
      <c r="A298" t="s">
        <v>1227</v>
      </c>
      <c r="B298" t="s">
        <v>1228</v>
      </c>
      <c r="C298" s="1" t="str">
        <f t="shared" si="45"/>
        <v>21:1149</v>
      </c>
      <c r="D298" s="1" t="str">
        <f>HYPERLINK("https://geochem.nrcan.gc.ca/cdogs/content/svy/svy_e.htm", "")</f>
        <v/>
      </c>
      <c r="G298" s="1" t="str">
        <f>HYPERLINK("https://geochem.nrcan.gc.ca/cdogs/content/cr_/cr_00241_e.htm", "241")</f>
        <v>241</v>
      </c>
      <c r="J298" t="s">
        <v>136</v>
      </c>
      <c r="K298" t="s">
        <v>137</v>
      </c>
      <c r="M298">
        <v>0</v>
      </c>
      <c r="V298">
        <v>0</v>
      </c>
      <c r="X298">
        <v>0</v>
      </c>
      <c r="Z298">
        <v>0</v>
      </c>
      <c r="AS298">
        <v>0</v>
      </c>
      <c r="AV298">
        <v>0</v>
      </c>
      <c r="BE298">
        <v>0</v>
      </c>
      <c r="BF298">
        <v>0</v>
      </c>
      <c r="BI298">
        <v>0</v>
      </c>
      <c r="BJ298">
        <v>0</v>
      </c>
      <c r="BK298">
        <v>0</v>
      </c>
      <c r="BL298">
        <v>0</v>
      </c>
      <c r="BM298">
        <v>0</v>
      </c>
      <c r="BY298">
        <v>0</v>
      </c>
      <c r="BZ298">
        <v>0</v>
      </c>
      <c r="CA298">
        <v>0</v>
      </c>
      <c r="CB298">
        <v>0</v>
      </c>
      <c r="CC298">
        <v>0</v>
      </c>
      <c r="CD298">
        <v>0</v>
      </c>
    </row>
    <row r="299" spans="1:82" hidden="1" x14ac:dyDescent="0.3">
      <c r="A299" t="s">
        <v>1229</v>
      </c>
      <c r="B299" t="s">
        <v>1230</v>
      </c>
      <c r="C299" s="1" t="str">
        <f t="shared" si="45"/>
        <v>21:1149</v>
      </c>
      <c r="D299" s="1" t="str">
        <f>HYPERLINK("https://geochem.nrcan.gc.ca/cdogs/content/svy/svy_e.htm", "")</f>
        <v/>
      </c>
      <c r="G299" s="1" t="str">
        <f>HYPERLINK("https://geochem.nrcan.gc.ca/cdogs/content/cr_/cr_00241_e.htm", "241")</f>
        <v>241</v>
      </c>
      <c r="J299" t="s">
        <v>136</v>
      </c>
      <c r="K299" t="s">
        <v>137</v>
      </c>
      <c r="M299">
        <v>0</v>
      </c>
      <c r="V299">
        <v>1</v>
      </c>
      <c r="X299">
        <v>0</v>
      </c>
      <c r="Z299">
        <v>0</v>
      </c>
      <c r="AS299">
        <v>0</v>
      </c>
      <c r="AV299">
        <v>0</v>
      </c>
      <c r="BI299">
        <v>0</v>
      </c>
      <c r="BJ299">
        <v>0</v>
      </c>
      <c r="BK299">
        <v>0</v>
      </c>
      <c r="BL299">
        <v>0</v>
      </c>
      <c r="BM299">
        <v>0</v>
      </c>
      <c r="BY299">
        <v>0</v>
      </c>
      <c r="BZ299">
        <v>0</v>
      </c>
      <c r="CA299">
        <v>0</v>
      </c>
      <c r="CB299">
        <v>0</v>
      </c>
      <c r="CC299">
        <v>0</v>
      </c>
      <c r="CD299">
        <v>0</v>
      </c>
    </row>
    <row r="300" spans="1:82" hidden="1" x14ac:dyDescent="0.3">
      <c r="A300" t="s">
        <v>1231</v>
      </c>
      <c r="B300" t="s">
        <v>1232</v>
      </c>
      <c r="C300" s="1" t="str">
        <f t="shared" si="45"/>
        <v>21:1149</v>
      </c>
      <c r="D300" s="1" t="str">
        <f>HYPERLINK("https://geochem.nrcan.gc.ca/cdogs/content/svy/svy_e.htm", "")</f>
        <v/>
      </c>
      <c r="G300" s="1" t="str">
        <f>HYPERLINK("https://geochem.nrcan.gc.ca/cdogs/content/cr_/cr_00241_e.htm", "241")</f>
        <v>241</v>
      </c>
      <c r="J300" t="s">
        <v>136</v>
      </c>
      <c r="K300" t="s">
        <v>137</v>
      </c>
      <c r="M300">
        <v>1</v>
      </c>
      <c r="T300">
        <v>7</v>
      </c>
      <c r="V300">
        <v>5</v>
      </c>
      <c r="X300">
        <v>17</v>
      </c>
      <c r="Z300">
        <v>20</v>
      </c>
      <c r="AJ300">
        <v>9</v>
      </c>
      <c r="AK300">
        <v>1</v>
      </c>
      <c r="AL300">
        <v>2</v>
      </c>
      <c r="AM300">
        <v>1</v>
      </c>
      <c r="AS300">
        <v>0</v>
      </c>
      <c r="BJ300">
        <v>1</v>
      </c>
      <c r="BY300">
        <v>0</v>
      </c>
      <c r="CA300">
        <v>0</v>
      </c>
      <c r="CB300">
        <v>0</v>
      </c>
      <c r="CC300">
        <v>4</v>
      </c>
    </row>
    <row r="301" spans="1:82" hidden="1" x14ac:dyDescent="0.3">
      <c r="A301" t="s">
        <v>1233</v>
      </c>
      <c r="B301" t="s">
        <v>1234</v>
      </c>
      <c r="C301" s="1" t="str">
        <f t="shared" ref="C301:C364" si="49">HYPERLINK("https://geochem.nrcan.gc.ca/cdogs/content/bdl/bdl211189_e.htm", "21:1189")</f>
        <v>21:1189</v>
      </c>
      <c r="D301" s="1" t="str">
        <f t="shared" ref="D301:D364" si="50">HYPERLINK("https://geochem.nrcan.gc.ca/cdogs/content/svy/svy210387_e.htm", "21:0387")</f>
        <v>21:0387</v>
      </c>
      <c r="E301" t="s">
        <v>1235</v>
      </c>
      <c r="F301" t="s">
        <v>1236</v>
      </c>
      <c r="H301">
        <v>66.604363899999996</v>
      </c>
      <c r="I301">
        <v>-87.102121499999996</v>
      </c>
      <c r="J301" s="1" t="str">
        <f>HYPERLINK("https://geochem.nrcan.gc.ca/cdogs/content/kwd/kwd020044_e.htm", "Till")</f>
        <v>Till</v>
      </c>
      <c r="K301" s="1" t="str">
        <f t="shared" ref="K301:K343" si="51">HYPERLINK("https://geochem.nrcan.gc.ca/cdogs/content/kwd/kwd080105_e.htm", "ODM HMC fraction, SG 3.0 and 3.2")</f>
        <v>ODM HMC fraction, SG 3.0 and 3.2</v>
      </c>
      <c r="L301">
        <v>1</v>
      </c>
      <c r="M301">
        <v>1</v>
      </c>
      <c r="V301">
        <v>1</v>
      </c>
      <c r="Z301">
        <v>1</v>
      </c>
      <c r="CC301">
        <v>20</v>
      </c>
    </row>
    <row r="302" spans="1:82" hidden="1" x14ac:dyDescent="0.3">
      <c r="A302" t="s">
        <v>1237</v>
      </c>
      <c r="B302" t="s">
        <v>1238</v>
      </c>
      <c r="C302" s="1" t="str">
        <f t="shared" si="49"/>
        <v>21:1189</v>
      </c>
      <c r="D302" s="1" t="str">
        <f t="shared" si="50"/>
        <v>21:0387</v>
      </c>
      <c r="E302" t="s">
        <v>1239</v>
      </c>
      <c r="F302" t="s">
        <v>1240</v>
      </c>
      <c r="H302">
        <v>66.648062499999995</v>
      </c>
      <c r="I302">
        <v>-87.103081900000006</v>
      </c>
      <c r="J302" s="1" t="str">
        <f>HYPERLINK("https://geochem.nrcan.gc.ca/cdogs/content/kwd/kwd020044_e.htm", "Till")</f>
        <v>Till</v>
      </c>
      <c r="K302" s="1" t="str">
        <f t="shared" si="51"/>
        <v>ODM HMC fraction, SG 3.0 and 3.2</v>
      </c>
      <c r="L302">
        <v>1</v>
      </c>
      <c r="M302">
        <v>1</v>
      </c>
      <c r="V302">
        <v>3</v>
      </c>
      <c r="X302">
        <v>1</v>
      </c>
      <c r="AL302">
        <v>1</v>
      </c>
      <c r="AM302">
        <v>1</v>
      </c>
      <c r="CC302">
        <v>20</v>
      </c>
    </row>
    <row r="303" spans="1:82" hidden="1" x14ac:dyDescent="0.3">
      <c r="A303" t="s">
        <v>1241</v>
      </c>
      <c r="B303" t="s">
        <v>1242</v>
      </c>
      <c r="C303" s="1" t="str">
        <f t="shared" si="49"/>
        <v>21:1189</v>
      </c>
      <c r="D303" s="1" t="str">
        <f t="shared" si="50"/>
        <v>21:0387</v>
      </c>
      <c r="E303" t="s">
        <v>1239</v>
      </c>
      <c r="F303" t="s">
        <v>1243</v>
      </c>
      <c r="H303">
        <v>66.648062499999995</v>
      </c>
      <c r="I303">
        <v>-87.103081900000006</v>
      </c>
      <c r="J303" s="1" t="str">
        <f>HYPERLINK("https://geochem.nrcan.gc.ca/cdogs/content/kwd/kwd020044_e.htm", "Till")</f>
        <v>Till</v>
      </c>
      <c r="K303" s="1" t="str">
        <f t="shared" si="51"/>
        <v>ODM HMC fraction, SG 3.0 and 3.2</v>
      </c>
      <c r="L303">
        <v>7</v>
      </c>
    </row>
    <row r="304" spans="1:82" hidden="1" x14ac:dyDescent="0.3">
      <c r="A304" t="s">
        <v>1244</v>
      </c>
      <c r="B304" t="s">
        <v>1245</v>
      </c>
      <c r="C304" s="1" t="str">
        <f t="shared" si="49"/>
        <v>21:1189</v>
      </c>
      <c r="D304" s="1" t="str">
        <f t="shared" si="50"/>
        <v>21:0387</v>
      </c>
      <c r="E304" t="s">
        <v>1246</v>
      </c>
      <c r="F304" t="s">
        <v>1247</v>
      </c>
      <c r="H304">
        <v>67.536770599999997</v>
      </c>
      <c r="I304">
        <v>-87.911299600000007</v>
      </c>
      <c r="J304" s="1" t="str">
        <f>HYPERLINK("https://geochem.nrcan.gc.ca/cdogs/content/kwd/kwd020044_e.htm", "Till")</f>
        <v>Till</v>
      </c>
      <c r="K304" s="1" t="str">
        <f t="shared" si="51"/>
        <v>ODM HMC fraction, SG 3.0 and 3.2</v>
      </c>
      <c r="L304">
        <v>1</v>
      </c>
      <c r="V304">
        <v>15</v>
      </c>
      <c r="AM304">
        <v>1</v>
      </c>
    </row>
    <row r="305" spans="1:81" hidden="1" x14ac:dyDescent="0.3">
      <c r="A305" t="s">
        <v>1248</v>
      </c>
      <c r="B305" t="s">
        <v>1249</v>
      </c>
      <c r="C305" s="1" t="str">
        <f t="shared" si="49"/>
        <v>21:1189</v>
      </c>
      <c r="D305" s="1" t="str">
        <f t="shared" si="50"/>
        <v>21:0387</v>
      </c>
      <c r="E305" t="s">
        <v>1246</v>
      </c>
      <c r="F305" t="s">
        <v>1250</v>
      </c>
      <c r="H305">
        <v>67.536770599999997</v>
      </c>
      <c r="I305">
        <v>-87.911299600000007</v>
      </c>
      <c r="J305" s="1" t="str">
        <f>HYPERLINK("https://geochem.nrcan.gc.ca/cdogs/content/kwd/kwd020044_e.htm", "Till")</f>
        <v>Till</v>
      </c>
      <c r="K305" s="1" t="str">
        <f t="shared" si="51"/>
        <v>ODM HMC fraction, SG 3.0 and 3.2</v>
      </c>
      <c r="L305">
        <v>7</v>
      </c>
    </row>
    <row r="306" spans="1:81" hidden="1" x14ac:dyDescent="0.3">
      <c r="A306" t="s">
        <v>1251</v>
      </c>
      <c r="B306" t="s">
        <v>1252</v>
      </c>
      <c r="C306" s="1" t="str">
        <f t="shared" si="49"/>
        <v>21:1189</v>
      </c>
      <c r="D306" s="1" t="str">
        <f t="shared" si="50"/>
        <v>21:0387</v>
      </c>
      <c r="E306" t="s">
        <v>1253</v>
      </c>
      <c r="F306" t="s">
        <v>1254</v>
      </c>
      <c r="H306">
        <v>67.489632099999994</v>
      </c>
      <c r="I306">
        <v>-87.993513800000002</v>
      </c>
      <c r="J306" s="1" t="str">
        <f>HYPERLINK("https://geochem.nrcan.gc.ca/cdogs/content/kwd/kwd020101_e.htm", "Diamicton")</f>
        <v>Diamicton</v>
      </c>
      <c r="K306" s="1" t="str">
        <f t="shared" si="51"/>
        <v>ODM HMC fraction, SG 3.0 and 3.2</v>
      </c>
      <c r="L306">
        <v>1</v>
      </c>
      <c r="M306">
        <v>1</v>
      </c>
      <c r="V306">
        <v>1</v>
      </c>
      <c r="AM306">
        <v>3</v>
      </c>
      <c r="CC306">
        <v>1</v>
      </c>
    </row>
    <row r="307" spans="1:81" hidden="1" x14ac:dyDescent="0.3">
      <c r="A307" t="s">
        <v>1255</v>
      </c>
      <c r="B307" t="s">
        <v>1256</v>
      </c>
      <c r="C307" s="1" t="str">
        <f t="shared" si="49"/>
        <v>21:1189</v>
      </c>
      <c r="D307" s="1" t="str">
        <f t="shared" si="50"/>
        <v>21:0387</v>
      </c>
      <c r="E307" t="s">
        <v>1257</v>
      </c>
      <c r="F307" t="s">
        <v>1258</v>
      </c>
      <c r="H307">
        <v>67.507961800000004</v>
      </c>
      <c r="I307">
        <v>-87.806286099999994</v>
      </c>
      <c r="J307" s="1" t="str">
        <f t="shared" ref="J307:J347" si="52">HYPERLINK("https://geochem.nrcan.gc.ca/cdogs/content/kwd/kwd020044_e.htm", "Till")</f>
        <v>Till</v>
      </c>
      <c r="K307" s="1" t="str">
        <f t="shared" si="51"/>
        <v>ODM HMC fraction, SG 3.0 and 3.2</v>
      </c>
      <c r="L307">
        <v>1</v>
      </c>
      <c r="M307">
        <v>1</v>
      </c>
      <c r="V307">
        <v>15</v>
      </c>
      <c r="BE307">
        <v>0.1</v>
      </c>
    </row>
    <row r="308" spans="1:81" hidden="1" x14ac:dyDescent="0.3">
      <c r="A308" t="s">
        <v>1259</v>
      </c>
      <c r="B308" t="s">
        <v>1260</v>
      </c>
      <c r="C308" s="1" t="str">
        <f t="shared" si="49"/>
        <v>21:1189</v>
      </c>
      <c r="D308" s="1" t="str">
        <f t="shared" si="50"/>
        <v>21:0387</v>
      </c>
      <c r="E308" t="s">
        <v>1261</v>
      </c>
      <c r="F308" t="s">
        <v>1262</v>
      </c>
      <c r="H308">
        <v>67.4554337</v>
      </c>
      <c r="I308">
        <v>-87.739339900000004</v>
      </c>
      <c r="J308" s="1" t="str">
        <f t="shared" si="52"/>
        <v>Till</v>
      </c>
      <c r="K308" s="1" t="str">
        <f t="shared" si="51"/>
        <v>ODM HMC fraction, SG 3.0 and 3.2</v>
      </c>
      <c r="L308">
        <v>1</v>
      </c>
      <c r="M308">
        <v>2</v>
      </c>
      <c r="V308">
        <v>2</v>
      </c>
      <c r="Y308">
        <v>1</v>
      </c>
      <c r="AK308">
        <v>1</v>
      </c>
      <c r="AM308">
        <v>1</v>
      </c>
      <c r="BH308">
        <v>1</v>
      </c>
      <c r="CC308">
        <v>2</v>
      </c>
    </row>
    <row r="309" spans="1:81" hidden="1" x14ac:dyDescent="0.3">
      <c r="A309" t="s">
        <v>1263</v>
      </c>
      <c r="B309" t="s">
        <v>1264</v>
      </c>
      <c r="C309" s="1" t="str">
        <f t="shared" si="49"/>
        <v>21:1189</v>
      </c>
      <c r="D309" s="1" t="str">
        <f t="shared" si="50"/>
        <v>21:0387</v>
      </c>
      <c r="E309" t="s">
        <v>1265</v>
      </c>
      <c r="F309" t="s">
        <v>1266</v>
      </c>
      <c r="H309">
        <v>67.375126300000005</v>
      </c>
      <c r="I309">
        <v>-87.912047999999999</v>
      </c>
      <c r="J309" s="1" t="str">
        <f t="shared" si="52"/>
        <v>Till</v>
      </c>
      <c r="K309" s="1" t="str">
        <f t="shared" si="51"/>
        <v>ODM HMC fraction, SG 3.0 and 3.2</v>
      </c>
      <c r="L309">
        <v>1</v>
      </c>
      <c r="M309">
        <v>3</v>
      </c>
      <c r="R309">
        <v>1</v>
      </c>
      <c r="V309">
        <v>20</v>
      </c>
      <c r="BE309">
        <v>0.2</v>
      </c>
    </row>
    <row r="310" spans="1:81" hidden="1" x14ac:dyDescent="0.3">
      <c r="A310" t="s">
        <v>1267</v>
      </c>
      <c r="B310" t="s">
        <v>1268</v>
      </c>
      <c r="C310" s="1" t="str">
        <f t="shared" si="49"/>
        <v>21:1189</v>
      </c>
      <c r="D310" s="1" t="str">
        <f t="shared" si="50"/>
        <v>21:0387</v>
      </c>
      <c r="E310" t="s">
        <v>1269</v>
      </c>
      <c r="F310" t="s">
        <v>1270</v>
      </c>
      <c r="H310">
        <v>67.357087199999995</v>
      </c>
      <c r="I310">
        <v>-87.664123799999999</v>
      </c>
      <c r="J310" s="1" t="str">
        <f t="shared" si="52"/>
        <v>Till</v>
      </c>
      <c r="K310" s="1" t="str">
        <f t="shared" si="51"/>
        <v>ODM HMC fraction, SG 3.0 and 3.2</v>
      </c>
      <c r="L310">
        <v>1</v>
      </c>
      <c r="V310">
        <v>7</v>
      </c>
      <c r="CC310">
        <v>3</v>
      </c>
    </row>
    <row r="311" spans="1:81" hidden="1" x14ac:dyDescent="0.3">
      <c r="A311" t="s">
        <v>1271</v>
      </c>
      <c r="B311" t="s">
        <v>1272</v>
      </c>
      <c r="C311" s="1" t="str">
        <f t="shared" si="49"/>
        <v>21:1189</v>
      </c>
      <c r="D311" s="1" t="str">
        <f t="shared" si="50"/>
        <v>21:0387</v>
      </c>
      <c r="E311" t="s">
        <v>1273</v>
      </c>
      <c r="F311" t="s">
        <v>1274</v>
      </c>
      <c r="H311">
        <v>67.309808500000003</v>
      </c>
      <c r="I311">
        <v>-87.892408599999996</v>
      </c>
      <c r="J311" s="1" t="str">
        <f t="shared" si="52"/>
        <v>Till</v>
      </c>
      <c r="K311" s="1" t="str">
        <f t="shared" si="51"/>
        <v>ODM HMC fraction, SG 3.0 and 3.2</v>
      </c>
      <c r="L311">
        <v>1</v>
      </c>
      <c r="M311">
        <v>1</v>
      </c>
      <c r="V311">
        <v>3</v>
      </c>
      <c r="AM311">
        <v>1</v>
      </c>
      <c r="CC311">
        <v>1</v>
      </c>
    </row>
    <row r="312" spans="1:81" hidden="1" x14ac:dyDescent="0.3">
      <c r="A312" t="s">
        <v>1275</v>
      </c>
      <c r="B312" t="s">
        <v>1276</v>
      </c>
      <c r="C312" s="1" t="str">
        <f t="shared" si="49"/>
        <v>21:1189</v>
      </c>
      <c r="D312" s="1" t="str">
        <f t="shared" si="50"/>
        <v>21:0387</v>
      </c>
      <c r="E312" t="s">
        <v>1277</v>
      </c>
      <c r="F312" t="s">
        <v>1278</v>
      </c>
      <c r="H312">
        <v>67.256160300000005</v>
      </c>
      <c r="I312">
        <v>-87.975172799999996</v>
      </c>
      <c r="J312" s="1" t="str">
        <f t="shared" si="52"/>
        <v>Till</v>
      </c>
      <c r="K312" s="1" t="str">
        <f t="shared" si="51"/>
        <v>ODM HMC fraction, SG 3.0 and 3.2</v>
      </c>
      <c r="L312">
        <v>1</v>
      </c>
      <c r="M312">
        <v>1</v>
      </c>
      <c r="V312">
        <v>2</v>
      </c>
      <c r="CC312">
        <v>2</v>
      </c>
    </row>
    <row r="313" spans="1:81" hidden="1" x14ac:dyDescent="0.3">
      <c r="A313" t="s">
        <v>1279</v>
      </c>
      <c r="B313" t="s">
        <v>1280</v>
      </c>
      <c r="C313" s="1" t="str">
        <f t="shared" si="49"/>
        <v>21:1189</v>
      </c>
      <c r="D313" s="1" t="str">
        <f t="shared" si="50"/>
        <v>21:0387</v>
      </c>
      <c r="E313" t="s">
        <v>1281</v>
      </c>
      <c r="F313" t="s">
        <v>1282</v>
      </c>
      <c r="H313">
        <v>67.189932799999994</v>
      </c>
      <c r="I313">
        <v>-87.801693299999997</v>
      </c>
      <c r="J313" s="1" t="str">
        <f t="shared" si="52"/>
        <v>Till</v>
      </c>
      <c r="K313" s="1" t="str">
        <f t="shared" si="51"/>
        <v>ODM HMC fraction, SG 3.0 and 3.2</v>
      </c>
      <c r="L313">
        <v>1</v>
      </c>
      <c r="M313">
        <v>1</v>
      </c>
      <c r="V313">
        <v>100</v>
      </c>
      <c r="X313">
        <v>2</v>
      </c>
      <c r="BE313">
        <v>1</v>
      </c>
    </row>
    <row r="314" spans="1:81" hidden="1" x14ac:dyDescent="0.3">
      <c r="A314" t="s">
        <v>1283</v>
      </c>
      <c r="B314" t="s">
        <v>1284</v>
      </c>
      <c r="C314" s="1" t="str">
        <f t="shared" si="49"/>
        <v>21:1189</v>
      </c>
      <c r="D314" s="1" t="str">
        <f t="shared" si="50"/>
        <v>21:0387</v>
      </c>
      <c r="E314" t="s">
        <v>1285</v>
      </c>
      <c r="F314" t="s">
        <v>1286</v>
      </c>
      <c r="H314">
        <v>67.197862400000005</v>
      </c>
      <c r="I314">
        <v>-87.9248355</v>
      </c>
      <c r="J314" s="1" t="str">
        <f t="shared" si="52"/>
        <v>Till</v>
      </c>
      <c r="K314" s="1" t="str">
        <f t="shared" si="51"/>
        <v>ODM HMC fraction, SG 3.0 and 3.2</v>
      </c>
      <c r="L314">
        <v>1</v>
      </c>
      <c r="V314">
        <v>30</v>
      </c>
      <c r="AL314">
        <v>1</v>
      </c>
      <c r="BE314">
        <v>0.3</v>
      </c>
    </row>
    <row r="315" spans="1:81" hidden="1" x14ac:dyDescent="0.3">
      <c r="A315" t="s">
        <v>1287</v>
      </c>
      <c r="B315" t="s">
        <v>1288</v>
      </c>
      <c r="C315" s="1" t="str">
        <f t="shared" si="49"/>
        <v>21:1189</v>
      </c>
      <c r="D315" s="1" t="str">
        <f t="shared" si="50"/>
        <v>21:0387</v>
      </c>
      <c r="E315" t="s">
        <v>1289</v>
      </c>
      <c r="F315" t="s">
        <v>1290</v>
      </c>
      <c r="H315">
        <v>66.486717799999994</v>
      </c>
      <c r="I315">
        <v>-87.157676699999996</v>
      </c>
      <c r="J315" s="1" t="str">
        <f t="shared" si="52"/>
        <v>Till</v>
      </c>
      <c r="K315" s="1" t="str">
        <f t="shared" si="51"/>
        <v>ODM HMC fraction, SG 3.0 and 3.2</v>
      </c>
      <c r="L315">
        <v>1</v>
      </c>
      <c r="V315">
        <v>4</v>
      </c>
      <c r="CC315">
        <v>10</v>
      </c>
    </row>
    <row r="316" spans="1:81" hidden="1" x14ac:dyDescent="0.3">
      <c r="A316" t="s">
        <v>1291</v>
      </c>
      <c r="B316" t="s">
        <v>1292</v>
      </c>
      <c r="C316" s="1" t="str">
        <f t="shared" si="49"/>
        <v>21:1189</v>
      </c>
      <c r="D316" s="1" t="str">
        <f t="shared" si="50"/>
        <v>21:0387</v>
      </c>
      <c r="E316" t="s">
        <v>1293</v>
      </c>
      <c r="F316" t="s">
        <v>1294</v>
      </c>
      <c r="H316">
        <v>66.456678400000001</v>
      </c>
      <c r="I316">
        <v>-87.387292200000005</v>
      </c>
      <c r="J316" s="1" t="str">
        <f t="shared" si="52"/>
        <v>Till</v>
      </c>
      <c r="K316" s="1" t="str">
        <f t="shared" si="51"/>
        <v>ODM HMC fraction, SG 3.0 and 3.2</v>
      </c>
      <c r="L316">
        <v>1</v>
      </c>
      <c r="M316">
        <v>1</v>
      </c>
      <c r="V316">
        <v>4</v>
      </c>
      <c r="Z316">
        <v>1</v>
      </c>
      <c r="CC316">
        <v>15</v>
      </c>
    </row>
    <row r="317" spans="1:81" hidden="1" x14ac:dyDescent="0.3">
      <c r="A317" t="s">
        <v>1295</v>
      </c>
      <c r="B317" t="s">
        <v>1296</v>
      </c>
      <c r="C317" s="1" t="str">
        <f t="shared" si="49"/>
        <v>21:1189</v>
      </c>
      <c r="D317" s="1" t="str">
        <f t="shared" si="50"/>
        <v>21:0387</v>
      </c>
      <c r="E317" t="s">
        <v>1297</v>
      </c>
      <c r="F317" t="s">
        <v>1298</v>
      </c>
      <c r="H317">
        <v>66.452058600000001</v>
      </c>
      <c r="I317">
        <v>-87.3908019</v>
      </c>
      <c r="J317" s="1" t="str">
        <f t="shared" si="52"/>
        <v>Till</v>
      </c>
      <c r="K317" s="1" t="str">
        <f t="shared" si="51"/>
        <v>ODM HMC fraction, SG 3.0 and 3.2</v>
      </c>
      <c r="L317">
        <v>1</v>
      </c>
      <c r="AM317">
        <v>1</v>
      </c>
      <c r="CC317">
        <v>15</v>
      </c>
    </row>
    <row r="318" spans="1:81" hidden="1" x14ac:dyDescent="0.3">
      <c r="A318" t="s">
        <v>1299</v>
      </c>
      <c r="B318" t="s">
        <v>1300</v>
      </c>
      <c r="C318" s="1" t="str">
        <f t="shared" si="49"/>
        <v>21:1189</v>
      </c>
      <c r="D318" s="1" t="str">
        <f t="shared" si="50"/>
        <v>21:0387</v>
      </c>
      <c r="E318" t="s">
        <v>1301</v>
      </c>
      <c r="F318" t="s">
        <v>1302</v>
      </c>
      <c r="H318">
        <v>66.499197100000004</v>
      </c>
      <c r="I318">
        <v>-87.3442553</v>
      </c>
      <c r="J318" s="1" t="str">
        <f t="shared" si="52"/>
        <v>Till</v>
      </c>
      <c r="K318" s="1" t="str">
        <f t="shared" si="51"/>
        <v>ODM HMC fraction, SG 3.0 and 3.2</v>
      </c>
      <c r="L318">
        <v>1</v>
      </c>
      <c r="V318">
        <v>20</v>
      </c>
      <c r="BE318">
        <v>0.2</v>
      </c>
      <c r="CC318">
        <v>10</v>
      </c>
    </row>
    <row r="319" spans="1:81" hidden="1" x14ac:dyDescent="0.3">
      <c r="A319" t="s">
        <v>1303</v>
      </c>
      <c r="B319" t="s">
        <v>1304</v>
      </c>
      <c r="C319" s="1" t="str">
        <f t="shared" si="49"/>
        <v>21:1189</v>
      </c>
      <c r="D319" s="1" t="str">
        <f t="shared" si="50"/>
        <v>21:0387</v>
      </c>
      <c r="E319" t="s">
        <v>1305</v>
      </c>
      <c r="F319" t="s">
        <v>1306</v>
      </c>
      <c r="H319">
        <v>67.266980799999999</v>
      </c>
      <c r="I319">
        <v>-87.391950300000005</v>
      </c>
      <c r="J319" s="1" t="str">
        <f t="shared" si="52"/>
        <v>Till</v>
      </c>
      <c r="K319" s="1" t="str">
        <f t="shared" si="51"/>
        <v>ODM HMC fraction, SG 3.0 and 3.2</v>
      </c>
      <c r="L319">
        <v>1</v>
      </c>
      <c r="M319">
        <v>1</v>
      </c>
      <c r="V319">
        <v>20</v>
      </c>
      <c r="CC319">
        <v>5</v>
      </c>
    </row>
    <row r="320" spans="1:81" hidden="1" x14ac:dyDescent="0.3">
      <c r="A320" t="s">
        <v>1307</v>
      </c>
      <c r="B320" t="s">
        <v>1308</v>
      </c>
      <c r="C320" s="1" t="str">
        <f t="shared" si="49"/>
        <v>21:1189</v>
      </c>
      <c r="D320" s="1" t="str">
        <f t="shared" si="50"/>
        <v>21:0387</v>
      </c>
      <c r="E320" t="s">
        <v>1309</v>
      </c>
      <c r="F320" t="s">
        <v>1310</v>
      </c>
      <c r="H320">
        <v>67.310189100000002</v>
      </c>
      <c r="I320">
        <v>-87.4883746</v>
      </c>
      <c r="J320" s="1" t="str">
        <f t="shared" si="52"/>
        <v>Till</v>
      </c>
      <c r="K320" s="1" t="str">
        <f t="shared" si="51"/>
        <v>ODM HMC fraction, SG 3.0 and 3.2</v>
      </c>
      <c r="L320">
        <v>1</v>
      </c>
      <c r="V320">
        <v>15</v>
      </c>
      <c r="BE320">
        <v>0.1</v>
      </c>
      <c r="CC320">
        <v>1</v>
      </c>
    </row>
    <row r="321" spans="1:81" hidden="1" x14ac:dyDescent="0.3">
      <c r="A321" t="s">
        <v>1311</v>
      </c>
      <c r="B321" t="s">
        <v>1312</v>
      </c>
      <c r="C321" s="1" t="str">
        <f t="shared" si="49"/>
        <v>21:1189</v>
      </c>
      <c r="D321" s="1" t="str">
        <f t="shared" si="50"/>
        <v>21:0387</v>
      </c>
      <c r="E321" t="s">
        <v>1313</v>
      </c>
      <c r="F321" t="s">
        <v>1314</v>
      </c>
      <c r="H321">
        <v>67.219462100000001</v>
      </c>
      <c r="I321">
        <v>-87.632824400000004</v>
      </c>
      <c r="J321" s="1" t="str">
        <f t="shared" si="52"/>
        <v>Till</v>
      </c>
      <c r="K321" s="1" t="str">
        <f t="shared" si="51"/>
        <v>ODM HMC fraction, SG 3.0 and 3.2</v>
      </c>
      <c r="L321">
        <v>1</v>
      </c>
      <c r="M321">
        <v>3</v>
      </c>
      <c r="V321">
        <v>40</v>
      </c>
      <c r="X321">
        <v>1</v>
      </c>
      <c r="AK321">
        <v>1</v>
      </c>
      <c r="AM321">
        <v>1</v>
      </c>
      <c r="BE321">
        <v>0.4</v>
      </c>
      <c r="CC321">
        <v>5</v>
      </c>
    </row>
    <row r="322" spans="1:81" hidden="1" x14ac:dyDescent="0.3">
      <c r="A322" t="s">
        <v>1315</v>
      </c>
      <c r="B322" t="s">
        <v>1316</v>
      </c>
      <c r="C322" s="1" t="str">
        <f t="shared" si="49"/>
        <v>21:1189</v>
      </c>
      <c r="D322" s="1" t="str">
        <f t="shared" si="50"/>
        <v>21:0387</v>
      </c>
      <c r="E322" t="s">
        <v>1317</v>
      </c>
      <c r="F322" t="s">
        <v>1318</v>
      </c>
      <c r="H322">
        <v>67.2159324</v>
      </c>
      <c r="I322">
        <v>-87.496343100000004</v>
      </c>
      <c r="J322" s="1" t="str">
        <f t="shared" si="52"/>
        <v>Till</v>
      </c>
      <c r="K322" s="1" t="str">
        <f t="shared" si="51"/>
        <v>ODM HMC fraction, SG 3.0 and 3.2</v>
      </c>
      <c r="L322">
        <v>1</v>
      </c>
      <c r="M322">
        <v>2</v>
      </c>
      <c r="V322">
        <v>30</v>
      </c>
      <c r="CC322">
        <v>5</v>
      </c>
    </row>
    <row r="323" spans="1:81" hidden="1" x14ac:dyDescent="0.3">
      <c r="A323" t="s">
        <v>1319</v>
      </c>
      <c r="B323" t="s">
        <v>1320</v>
      </c>
      <c r="C323" s="1" t="str">
        <f t="shared" si="49"/>
        <v>21:1189</v>
      </c>
      <c r="D323" s="1" t="str">
        <f t="shared" si="50"/>
        <v>21:0387</v>
      </c>
      <c r="E323" t="s">
        <v>1321</v>
      </c>
      <c r="F323" t="s">
        <v>1322</v>
      </c>
      <c r="H323">
        <v>67.051388200000005</v>
      </c>
      <c r="I323">
        <v>-87.412096700000006</v>
      </c>
      <c r="J323" s="1" t="str">
        <f t="shared" si="52"/>
        <v>Till</v>
      </c>
      <c r="K323" s="1" t="str">
        <f t="shared" si="51"/>
        <v>ODM HMC fraction, SG 3.0 and 3.2</v>
      </c>
      <c r="L323">
        <v>1</v>
      </c>
      <c r="M323">
        <v>2</v>
      </c>
      <c r="V323">
        <v>80</v>
      </c>
      <c r="AM323">
        <v>1</v>
      </c>
      <c r="BE323">
        <v>1</v>
      </c>
      <c r="CC323">
        <v>15</v>
      </c>
    </row>
    <row r="324" spans="1:81" hidden="1" x14ac:dyDescent="0.3">
      <c r="A324" t="s">
        <v>1323</v>
      </c>
      <c r="B324" t="s">
        <v>1324</v>
      </c>
      <c r="C324" s="1" t="str">
        <f t="shared" si="49"/>
        <v>21:1189</v>
      </c>
      <c r="D324" s="1" t="str">
        <f t="shared" si="50"/>
        <v>21:0387</v>
      </c>
      <c r="E324" t="s">
        <v>1321</v>
      </c>
      <c r="F324" t="s">
        <v>1325</v>
      </c>
      <c r="H324">
        <v>67.051388200000005</v>
      </c>
      <c r="I324">
        <v>-87.412096700000006</v>
      </c>
      <c r="J324" s="1" t="str">
        <f t="shared" si="52"/>
        <v>Till</v>
      </c>
      <c r="K324" s="1" t="str">
        <f t="shared" si="51"/>
        <v>ODM HMC fraction, SG 3.0 and 3.2</v>
      </c>
      <c r="L324">
        <v>1</v>
      </c>
      <c r="M324">
        <v>3</v>
      </c>
      <c r="V324">
        <v>30</v>
      </c>
      <c r="AM324">
        <v>2</v>
      </c>
      <c r="BE324">
        <v>0.2</v>
      </c>
      <c r="CC324">
        <v>3</v>
      </c>
    </row>
    <row r="325" spans="1:81" hidden="1" x14ac:dyDescent="0.3">
      <c r="A325" t="s">
        <v>1326</v>
      </c>
      <c r="B325" t="s">
        <v>1327</v>
      </c>
      <c r="C325" s="1" t="str">
        <f t="shared" si="49"/>
        <v>21:1189</v>
      </c>
      <c r="D325" s="1" t="str">
        <f t="shared" si="50"/>
        <v>21:0387</v>
      </c>
      <c r="E325" t="s">
        <v>1328</v>
      </c>
      <c r="F325" t="s">
        <v>1329</v>
      </c>
      <c r="H325">
        <v>67.119165499999994</v>
      </c>
      <c r="I325">
        <v>-87.615704500000007</v>
      </c>
      <c r="J325" s="1" t="str">
        <f t="shared" si="52"/>
        <v>Till</v>
      </c>
      <c r="K325" s="1" t="str">
        <f t="shared" si="51"/>
        <v>ODM HMC fraction, SG 3.0 and 3.2</v>
      </c>
      <c r="L325">
        <v>1</v>
      </c>
      <c r="M325">
        <v>4</v>
      </c>
      <c r="V325">
        <v>100</v>
      </c>
      <c r="BE325">
        <v>1</v>
      </c>
      <c r="CC325">
        <v>15</v>
      </c>
    </row>
    <row r="326" spans="1:81" hidden="1" x14ac:dyDescent="0.3">
      <c r="A326" t="s">
        <v>1330</v>
      </c>
      <c r="B326" t="s">
        <v>1331</v>
      </c>
      <c r="C326" s="1" t="str">
        <f t="shared" si="49"/>
        <v>21:1189</v>
      </c>
      <c r="D326" s="1" t="str">
        <f t="shared" si="50"/>
        <v>21:0387</v>
      </c>
      <c r="E326" t="s">
        <v>1332</v>
      </c>
      <c r="F326" t="s">
        <v>1333</v>
      </c>
      <c r="H326">
        <v>67.110986199999999</v>
      </c>
      <c r="I326">
        <v>-87.405157799999998</v>
      </c>
      <c r="J326" s="1" t="str">
        <f t="shared" si="52"/>
        <v>Till</v>
      </c>
      <c r="K326" s="1" t="str">
        <f t="shared" si="51"/>
        <v>ODM HMC fraction, SG 3.0 and 3.2</v>
      </c>
      <c r="L326">
        <v>1</v>
      </c>
      <c r="M326">
        <v>3</v>
      </c>
      <c r="V326">
        <v>30</v>
      </c>
      <c r="AK326">
        <v>3</v>
      </c>
      <c r="BE326">
        <v>0.3</v>
      </c>
      <c r="CC326">
        <v>5</v>
      </c>
    </row>
    <row r="327" spans="1:81" hidden="1" x14ac:dyDescent="0.3">
      <c r="A327" t="s">
        <v>1334</v>
      </c>
      <c r="B327" t="s">
        <v>1335</v>
      </c>
      <c r="C327" s="1" t="str">
        <f t="shared" si="49"/>
        <v>21:1189</v>
      </c>
      <c r="D327" s="1" t="str">
        <f t="shared" si="50"/>
        <v>21:0387</v>
      </c>
      <c r="E327" t="s">
        <v>1336</v>
      </c>
      <c r="F327" t="s">
        <v>1337</v>
      </c>
      <c r="H327">
        <v>67.095717100000002</v>
      </c>
      <c r="I327">
        <v>-87.180251999999996</v>
      </c>
      <c r="J327" s="1" t="str">
        <f t="shared" si="52"/>
        <v>Till</v>
      </c>
      <c r="K327" s="1" t="str">
        <f t="shared" si="51"/>
        <v>ODM HMC fraction, SG 3.0 and 3.2</v>
      </c>
      <c r="L327">
        <v>1</v>
      </c>
      <c r="M327">
        <v>1</v>
      </c>
      <c r="V327">
        <v>200</v>
      </c>
      <c r="BE327">
        <v>2</v>
      </c>
      <c r="CC327">
        <v>6</v>
      </c>
    </row>
    <row r="328" spans="1:81" hidden="1" x14ac:dyDescent="0.3">
      <c r="A328" t="s">
        <v>1338</v>
      </c>
      <c r="B328" t="s">
        <v>1339</v>
      </c>
      <c r="C328" s="1" t="str">
        <f t="shared" si="49"/>
        <v>21:1189</v>
      </c>
      <c r="D328" s="1" t="str">
        <f t="shared" si="50"/>
        <v>21:0387</v>
      </c>
      <c r="E328" t="s">
        <v>1336</v>
      </c>
      <c r="F328" t="s">
        <v>1340</v>
      </c>
      <c r="H328">
        <v>67.095717100000002</v>
      </c>
      <c r="I328">
        <v>-87.180251999999996</v>
      </c>
      <c r="J328" s="1" t="str">
        <f t="shared" si="52"/>
        <v>Till</v>
      </c>
      <c r="K328" s="1" t="str">
        <f t="shared" si="51"/>
        <v>ODM HMC fraction, SG 3.0 and 3.2</v>
      </c>
      <c r="L328">
        <v>7</v>
      </c>
    </row>
    <row r="329" spans="1:81" hidden="1" x14ac:dyDescent="0.3">
      <c r="A329" t="s">
        <v>1341</v>
      </c>
      <c r="B329" t="s">
        <v>1342</v>
      </c>
      <c r="C329" s="1" t="str">
        <f t="shared" si="49"/>
        <v>21:1189</v>
      </c>
      <c r="D329" s="1" t="str">
        <f t="shared" si="50"/>
        <v>21:0387</v>
      </c>
      <c r="E329" t="s">
        <v>1343</v>
      </c>
      <c r="F329" t="s">
        <v>1344</v>
      </c>
      <c r="H329">
        <v>67.009068799999994</v>
      </c>
      <c r="I329">
        <v>-87.993739300000001</v>
      </c>
      <c r="J329" s="1" t="str">
        <f t="shared" si="52"/>
        <v>Till</v>
      </c>
      <c r="K329" s="1" t="str">
        <f t="shared" si="51"/>
        <v>ODM HMC fraction, SG 3.0 and 3.2</v>
      </c>
      <c r="L329">
        <v>1</v>
      </c>
      <c r="M329">
        <v>3</v>
      </c>
      <c r="V329">
        <v>15</v>
      </c>
      <c r="BE329">
        <v>0.1</v>
      </c>
      <c r="CC329">
        <v>1</v>
      </c>
    </row>
    <row r="330" spans="1:81" hidden="1" x14ac:dyDescent="0.3">
      <c r="A330" t="s">
        <v>1345</v>
      </c>
      <c r="B330" t="s">
        <v>1346</v>
      </c>
      <c r="C330" s="1" t="str">
        <f t="shared" si="49"/>
        <v>21:1189</v>
      </c>
      <c r="D330" s="1" t="str">
        <f t="shared" si="50"/>
        <v>21:0387</v>
      </c>
      <c r="E330" t="s">
        <v>1347</v>
      </c>
      <c r="F330" t="s">
        <v>1348</v>
      </c>
      <c r="H330">
        <v>67.083535699999999</v>
      </c>
      <c r="I330">
        <v>-88.377115599999996</v>
      </c>
      <c r="J330" s="1" t="str">
        <f t="shared" si="52"/>
        <v>Till</v>
      </c>
      <c r="K330" s="1" t="str">
        <f t="shared" si="51"/>
        <v>ODM HMC fraction, SG 3.0 and 3.2</v>
      </c>
      <c r="L330">
        <v>1</v>
      </c>
      <c r="V330">
        <v>3</v>
      </c>
      <c r="CC330">
        <v>4</v>
      </c>
    </row>
    <row r="331" spans="1:81" hidden="1" x14ac:dyDescent="0.3">
      <c r="A331" t="s">
        <v>1349</v>
      </c>
      <c r="B331" t="s">
        <v>1350</v>
      </c>
      <c r="C331" s="1" t="str">
        <f t="shared" si="49"/>
        <v>21:1189</v>
      </c>
      <c r="D331" s="1" t="str">
        <f t="shared" si="50"/>
        <v>21:0387</v>
      </c>
      <c r="E331" t="s">
        <v>1351</v>
      </c>
      <c r="F331" t="s">
        <v>1352</v>
      </c>
      <c r="H331">
        <v>67.2141515</v>
      </c>
      <c r="I331">
        <v>-88.137292000000002</v>
      </c>
      <c r="J331" s="1" t="str">
        <f t="shared" si="52"/>
        <v>Till</v>
      </c>
      <c r="K331" s="1" t="str">
        <f t="shared" si="51"/>
        <v>ODM HMC fraction, SG 3.0 and 3.2</v>
      </c>
      <c r="L331">
        <v>1</v>
      </c>
      <c r="M331">
        <v>1</v>
      </c>
      <c r="V331">
        <v>5</v>
      </c>
    </row>
    <row r="332" spans="1:81" hidden="1" x14ac:dyDescent="0.3">
      <c r="A332" t="s">
        <v>1353</v>
      </c>
      <c r="B332" t="s">
        <v>1354</v>
      </c>
      <c r="C332" s="1" t="str">
        <f t="shared" si="49"/>
        <v>21:1189</v>
      </c>
      <c r="D332" s="1" t="str">
        <f t="shared" si="50"/>
        <v>21:0387</v>
      </c>
      <c r="E332" t="s">
        <v>1355</v>
      </c>
      <c r="F332" t="s">
        <v>1356</v>
      </c>
      <c r="H332">
        <v>67.095125899999999</v>
      </c>
      <c r="I332">
        <v>-87.963592000000006</v>
      </c>
      <c r="J332" s="1" t="str">
        <f t="shared" si="52"/>
        <v>Till</v>
      </c>
      <c r="K332" s="1" t="str">
        <f t="shared" si="51"/>
        <v>ODM HMC fraction, SG 3.0 and 3.2</v>
      </c>
      <c r="L332">
        <v>1</v>
      </c>
      <c r="M332">
        <v>2</v>
      </c>
      <c r="V332">
        <v>5</v>
      </c>
      <c r="CC332">
        <v>2</v>
      </c>
    </row>
    <row r="333" spans="1:81" hidden="1" x14ac:dyDescent="0.3">
      <c r="A333" t="s">
        <v>1357</v>
      </c>
      <c r="B333" t="s">
        <v>1358</v>
      </c>
      <c r="C333" s="1" t="str">
        <f t="shared" si="49"/>
        <v>21:1189</v>
      </c>
      <c r="D333" s="1" t="str">
        <f t="shared" si="50"/>
        <v>21:0387</v>
      </c>
      <c r="E333" t="s">
        <v>1359</v>
      </c>
      <c r="F333" t="s">
        <v>1360</v>
      </c>
      <c r="H333">
        <v>67.112675499999995</v>
      </c>
      <c r="I333">
        <v>-87.807862099999994</v>
      </c>
      <c r="J333" s="1" t="str">
        <f t="shared" si="52"/>
        <v>Till</v>
      </c>
      <c r="K333" s="1" t="str">
        <f t="shared" si="51"/>
        <v>ODM HMC fraction, SG 3.0 and 3.2</v>
      </c>
      <c r="L333">
        <v>1</v>
      </c>
      <c r="M333">
        <v>6</v>
      </c>
      <c r="V333">
        <v>70</v>
      </c>
      <c r="AL333">
        <v>1</v>
      </c>
      <c r="BE333">
        <v>0.5</v>
      </c>
      <c r="CC333">
        <v>2</v>
      </c>
    </row>
    <row r="334" spans="1:81" hidden="1" x14ac:dyDescent="0.3">
      <c r="A334" t="s">
        <v>1361</v>
      </c>
      <c r="B334" t="s">
        <v>1362</v>
      </c>
      <c r="C334" s="1" t="str">
        <f t="shared" si="49"/>
        <v>21:1189</v>
      </c>
      <c r="D334" s="1" t="str">
        <f t="shared" si="50"/>
        <v>21:0387</v>
      </c>
      <c r="E334" t="s">
        <v>1363</v>
      </c>
      <c r="F334" t="s">
        <v>1364</v>
      </c>
      <c r="H334">
        <v>67.040768099999994</v>
      </c>
      <c r="I334">
        <v>-87.696598499999993</v>
      </c>
      <c r="J334" s="1" t="str">
        <f t="shared" si="52"/>
        <v>Till</v>
      </c>
      <c r="K334" s="1" t="str">
        <f t="shared" si="51"/>
        <v>ODM HMC fraction, SG 3.0 and 3.2</v>
      </c>
      <c r="L334">
        <v>1</v>
      </c>
      <c r="M334">
        <v>5</v>
      </c>
      <c r="V334">
        <v>120</v>
      </c>
      <c r="CC334">
        <v>8</v>
      </c>
    </row>
    <row r="335" spans="1:81" hidden="1" x14ac:dyDescent="0.3">
      <c r="A335" t="s">
        <v>1365</v>
      </c>
      <c r="B335" t="s">
        <v>1366</v>
      </c>
      <c r="C335" s="1" t="str">
        <f t="shared" si="49"/>
        <v>21:1189</v>
      </c>
      <c r="D335" s="1" t="str">
        <f t="shared" si="50"/>
        <v>21:0387</v>
      </c>
      <c r="E335" t="s">
        <v>1367</v>
      </c>
      <c r="F335" t="s">
        <v>1368</v>
      </c>
      <c r="H335">
        <v>66.639322000000007</v>
      </c>
      <c r="I335">
        <v>-87.576492200000004</v>
      </c>
      <c r="J335" s="1" t="str">
        <f t="shared" si="52"/>
        <v>Till</v>
      </c>
      <c r="K335" s="1" t="str">
        <f t="shared" si="51"/>
        <v>ODM HMC fraction, SG 3.0 and 3.2</v>
      </c>
      <c r="L335">
        <v>1</v>
      </c>
      <c r="M335">
        <v>1</v>
      </c>
      <c r="V335">
        <v>30</v>
      </c>
      <c r="CC335">
        <v>4</v>
      </c>
    </row>
    <row r="336" spans="1:81" hidden="1" x14ac:dyDescent="0.3">
      <c r="A336" t="s">
        <v>1369</v>
      </c>
      <c r="B336" t="s">
        <v>1370</v>
      </c>
      <c r="C336" s="1" t="str">
        <f t="shared" si="49"/>
        <v>21:1189</v>
      </c>
      <c r="D336" s="1" t="str">
        <f t="shared" si="50"/>
        <v>21:0387</v>
      </c>
      <c r="E336" t="s">
        <v>1371</v>
      </c>
      <c r="F336" t="s">
        <v>1372</v>
      </c>
      <c r="H336">
        <v>66.548365099999998</v>
      </c>
      <c r="I336">
        <v>-87.552472800000004</v>
      </c>
      <c r="J336" s="1" t="str">
        <f t="shared" si="52"/>
        <v>Till</v>
      </c>
      <c r="K336" s="1" t="str">
        <f t="shared" si="51"/>
        <v>ODM HMC fraction, SG 3.0 and 3.2</v>
      </c>
      <c r="L336">
        <v>1</v>
      </c>
      <c r="M336">
        <v>1</v>
      </c>
      <c r="V336">
        <v>1</v>
      </c>
      <c r="CC336">
        <v>5</v>
      </c>
    </row>
    <row r="337" spans="1:82" hidden="1" x14ac:dyDescent="0.3">
      <c r="A337" t="s">
        <v>1373</v>
      </c>
      <c r="B337" t="s">
        <v>1374</v>
      </c>
      <c r="C337" s="1" t="str">
        <f t="shared" si="49"/>
        <v>21:1189</v>
      </c>
      <c r="D337" s="1" t="str">
        <f t="shared" si="50"/>
        <v>21:0387</v>
      </c>
      <c r="E337" t="s">
        <v>1375</v>
      </c>
      <c r="F337" t="s">
        <v>1376</v>
      </c>
      <c r="H337">
        <v>66.466647699999996</v>
      </c>
      <c r="I337">
        <v>-87.636826799999994</v>
      </c>
      <c r="J337" s="1" t="str">
        <f t="shared" si="52"/>
        <v>Till</v>
      </c>
      <c r="K337" s="1" t="str">
        <f t="shared" si="51"/>
        <v>ODM HMC fraction, SG 3.0 and 3.2</v>
      </c>
      <c r="L337">
        <v>1</v>
      </c>
      <c r="M337">
        <v>1</v>
      </c>
      <c r="V337">
        <v>8</v>
      </c>
      <c r="CC337">
        <v>10</v>
      </c>
    </row>
    <row r="338" spans="1:82" hidden="1" x14ac:dyDescent="0.3">
      <c r="A338" t="s">
        <v>1377</v>
      </c>
      <c r="B338" t="s">
        <v>1378</v>
      </c>
      <c r="C338" s="1" t="str">
        <f t="shared" si="49"/>
        <v>21:1189</v>
      </c>
      <c r="D338" s="1" t="str">
        <f t="shared" si="50"/>
        <v>21:0387</v>
      </c>
      <c r="E338" t="s">
        <v>1379</v>
      </c>
      <c r="F338" t="s">
        <v>1380</v>
      </c>
      <c r="H338">
        <v>66.553395300000005</v>
      </c>
      <c r="I338">
        <v>-87.293109000000001</v>
      </c>
      <c r="J338" s="1" t="str">
        <f t="shared" si="52"/>
        <v>Till</v>
      </c>
      <c r="K338" s="1" t="str">
        <f t="shared" si="51"/>
        <v>ODM HMC fraction, SG 3.0 and 3.2</v>
      </c>
      <c r="L338">
        <v>1</v>
      </c>
      <c r="M338">
        <v>1</v>
      </c>
      <c r="V338">
        <v>3</v>
      </c>
      <c r="CC338">
        <v>15</v>
      </c>
    </row>
    <row r="339" spans="1:82" hidden="1" x14ac:dyDescent="0.3">
      <c r="A339" t="s">
        <v>1381</v>
      </c>
      <c r="B339" t="s">
        <v>1382</v>
      </c>
      <c r="C339" s="1" t="str">
        <f t="shared" si="49"/>
        <v>21:1189</v>
      </c>
      <c r="D339" s="1" t="str">
        <f t="shared" si="50"/>
        <v>21:0387</v>
      </c>
      <c r="E339" t="s">
        <v>1383</v>
      </c>
      <c r="F339" t="s">
        <v>1384</v>
      </c>
      <c r="H339">
        <v>66.689230699999996</v>
      </c>
      <c r="I339">
        <v>-87.338107600000001</v>
      </c>
      <c r="J339" s="1" t="str">
        <f t="shared" si="52"/>
        <v>Till</v>
      </c>
      <c r="K339" s="1" t="str">
        <f t="shared" si="51"/>
        <v>ODM HMC fraction, SG 3.0 and 3.2</v>
      </c>
      <c r="L339">
        <v>1</v>
      </c>
      <c r="M339">
        <v>5</v>
      </c>
      <c r="V339">
        <v>3</v>
      </c>
      <c r="AK339">
        <v>2</v>
      </c>
      <c r="CC339">
        <v>10</v>
      </c>
    </row>
    <row r="340" spans="1:82" hidden="1" x14ac:dyDescent="0.3">
      <c r="A340" t="s">
        <v>1385</v>
      </c>
      <c r="B340" t="s">
        <v>1386</v>
      </c>
      <c r="C340" s="1" t="str">
        <f t="shared" si="49"/>
        <v>21:1189</v>
      </c>
      <c r="D340" s="1" t="str">
        <f t="shared" si="50"/>
        <v>21:0387</v>
      </c>
      <c r="E340" t="s">
        <v>1387</v>
      </c>
      <c r="F340" t="s">
        <v>1388</v>
      </c>
      <c r="H340">
        <v>67.027239399999999</v>
      </c>
      <c r="I340">
        <v>-87.166482099999996</v>
      </c>
      <c r="J340" s="1" t="str">
        <f t="shared" si="52"/>
        <v>Till</v>
      </c>
      <c r="K340" s="1" t="str">
        <f t="shared" si="51"/>
        <v>ODM HMC fraction, SG 3.0 and 3.2</v>
      </c>
      <c r="L340">
        <v>1</v>
      </c>
      <c r="M340">
        <v>1</v>
      </c>
      <c r="V340">
        <v>150</v>
      </c>
      <c r="BE340">
        <v>3</v>
      </c>
      <c r="CC340">
        <v>10</v>
      </c>
    </row>
    <row r="341" spans="1:82" hidden="1" x14ac:dyDescent="0.3">
      <c r="A341" t="s">
        <v>1389</v>
      </c>
      <c r="B341" t="s">
        <v>1390</v>
      </c>
      <c r="C341" s="1" t="str">
        <f t="shared" si="49"/>
        <v>21:1189</v>
      </c>
      <c r="D341" s="1" t="str">
        <f t="shared" si="50"/>
        <v>21:0387</v>
      </c>
      <c r="E341" t="s">
        <v>1391</v>
      </c>
      <c r="F341" t="s">
        <v>1392</v>
      </c>
      <c r="H341">
        <v>66.771008300000005</v>
      </c>
      <c r="I341">
        <v>-87.1105728</v>
      </c>
      <c r="J341" s="1" t="str">
        <f t="shared" si="52"/>
        <v>Till</v>
      </c>
      <c r="K341" s="1" t="str">
        <f t="shared" si="51"/>
        <v>ODM HMC fraction, SG 3.0 and 3.2</v>
      </c>
      <c r="L341">
        <v>1</v>
      </c>
      <c r="V341">
        <v>3</v>
      </c>
      <c r="AM341">
        <v>2</v>
      </c>
      <c r="CC341">
        <v>25</v>
      </c>
    </row>
    <row r="342" spans="1:82" hidden="1" x14ac:dyDescent="0.3">
      <c r="A342" t="s">
        <v>1393</v>
      </c>
      <c r="B342" t="s">
        <v>1394</v>
      </c>
      <c r="C342" s="1" t="str">
        <f t="shared" si="49"/>
        <v>21:1189</v>
      </c>
      <c r="D342" s="1" t="str">
        <f t="shared" si="50"/>
        <v>21:0387</v>
      </c>
      <c r="E342" t="s">
        <v>1395</v>
      </c>
      <c r="F342" t="s">
        <v>1396</v>
      </c>
      <c r="H342">
        <v>66.779137599999999</v>
      </c>
      <c r="I342">
        <v>-87.322469499999997</v>
      </c>
      <c r="J342" s="1" t="str">
        <f t="shared" si="52"/>
        <v>Till</v>
      </c>
      <c r="K342" s="1" t="str">
        <f t="shared" si="51"/>
        <v>ODM HMC fraction, SG 3.0 and 3.2</v>
      </c>
      <c r="L342">
        <v>1</v>
      </c>
      <c r="M342">
        <v>4</v>
      </c>
      <c r="V342">
        <v>40</v>
      </c>
      <c r="AK342">
        <v>1</v>
      </c>
      <c r="BE342">
        <v>0.5</v>
      </c>
      <c r="CC342">
        <v>8</v>
      </c>
    </row>
    <row r="343" spans="1:82" hidden="1" x14ac:dyDescent="0.3">
      <c r="A343" t="s">
        <v>1397</v>
      </c>
      <c r="B343" t="s">
        <v>1398</v>
      </c>
      <c r="C343" s="1" t="str">
        <f t="shared" si="49"/>
        <v>21:1189</v>
      </c>
      <c r="D343" s="1" t="str">
        <f t="shared" si="50"/>
        <v>21:0387</v>
      </c>
      <c r="E343" t="s">
        <v>1395</v>
      </c>
      <c r="F343" t="s">
        <v>1399</v>
      </c>
      <c r="H343">
        <v>66.779137599999999</v>
      </c>
      <c r="I343">
        <v>-87.322469499999997</v>
      </c>
      <c r="J343" s="1" t="str">
        <f t="shared" si="52"/>
        <v>Till</v>
      </c>
      <c r="K343" s="1" t="str">
        <f t="shared" si="51"/>
        <v>ODM HMC fraction, SG 3.0 and 3.2</v>
      </c>
      <c r="L343">
        <v>1</v>
      </c>
      <c r="M343">
        <v>2</v>
      </c>
      <c r="V343">
        <v>50</v>
      </c>
      <c r="AM343">
        <v>3</v>
      </c>
      <c r="BE343">
        <v>0.8</v>
      </c>
      <c r="CC343">
        <v>15</v>
      </c>
    </row>
    <row r="344" spans="1:82" hidden="1" x14ac:dyDescent="0.3">
      <c r="A344" t="s">
        <v>1400</v>
      </c>
      <c r="B344" t="s">
        <v>1401</v>
      </c>
      <c r="C344" s="1" t="str">
        <f t="shared" si="49"/>
        <v>21:1189</v>
      </c>
      <c r="D344" s="1" t="str">
        <f t="shared" si="50"/>
        <v>21:0387</v>
      </c>
      <c r="E344" t="s">
        <v>1402</v>
      </c>
      <c r="F344" t="s">
        <v>1403</v>
      </c>
      <c r="H344">
        <v>66.379050599999999</v>
      </c>
      <c r="I344">
        <v>-87.666564100000002</v>
      </c>
      <c r="J344" s="1" t="str">
        <f t="shared" si="52"/>
        <v>Till</v>
      </c>
      <c r="K344" s="1" t="str">
        <f t="shared" ref="K344:K407" si="53">HYPERLINK("https://geochem.nrcan.gc.ca/cdogs/content/kwd/kwd080106_e.htm", "ODM HMC fraction, SG 3.2")</f>
        <v>ODM HMC fraction, SG 3.2</v>
      </c>
      <c r="L344">
        <v>1</v>
      </c>
      <c r="M344">
        <v>1</v>
      </c>
      <c r="AM344">
        <v>1</v>
      </c>
      <c r="CC344">
        <v>2</v>
      </c>
    </row>
    <row r="345" spans="1:82" hidden="1" x14ac:dyDescent="0.3">
      <c r="A345" t="s">
        <v>1404</v>
      </c>
      <c r="B345" t="s">
        <v>1405</v>
      </c>
      <c r="C345" s="1" t="str">
        <f t="shared" si="49"/>
        <v>21:1189</v>
      </c>
      <c r="D345" s="1" t="str">
        <f t="shared" si="50"/>
        <v>21:0387</v>
      </c>
      <c r="E345" t="s">
        <v>1402</v>
      </c>
      <c r="F345" t="s">
        <v>1406</v>
      </c>
      <c r="H345">
        <v>66.379050599999999</v>
      </c>
      <c r="I345">
        <v>-87.666564100000002</v>
      </c>
      <c r="J345" s="1" t="str">
        <f t="shared" si="52"/>
        <v>Till</v>
      </c>
      <c r="K345" s="1" t="str">
        <f t="shared" si="53"/>
        <v>ODM HMC fraction, SG 3.2</v>
      </c>
      <c r="L345">
        <v>7</v>
      </c>
    </row>
    <row r="346" spans="1:82" hidden="1" x14ac:dyDescent="0.3">
      <c r="A346" t="s">
        <v>1407</v>
      </c>
      <c r="B346" t="s">
        <v>1408</v>
      </c>
      <c r="C346" s="1" t="str">
        <f t="shared" si="49"/>
        <v>21:1189</v>
      </c>
      <c r="D346" s="1" t="str">
        <f t="shared" si="50"/>
        <v>21:0387</v>
      </c>
      <c r="E346" t="s">
        <v>1409</v>
      </c>
      <c r="F346" t="s">
        <v>1410</v>
      </c>
      <c r="H346">
        <v>66.438808499999993</v>
      </c>
      <c r="I346">
        <v>-87.746729700000003</v>
      </c>
      <c r="J346" s="1" t="str">
        <f t="shared" si="52"/>
        <v>Till</v>
      </c>
      <c r="K346" s="1" t="str">
        <f t="shared" si="53"/>
        <v>ODM HMC fraction, SG 3.2</v>
      </c>
      <c r="L346">
        <v>1</v>
      </c>
      <c r="V346">
        <v>8</v>
      </c>
      <c r="AM346">
        <v>1</v>
      </c>
      <c r="BE346">
        <v>0.1</v>
      </c>
      <c r="CC346">
        <v>2</v>
      </c>
    </row>
    <row r="347" spans="1:82" hidden="1" x14ac:dyDescent="0.3">
      <c r="A347" t="s">
        <v>1411</v>
      </c>
      <c r="B347" t="s">
        <v>1412</v>
      </c>
      <c r="C347" s="1" t="str">
        <f t="shared" si="49"/>
        <v>21:1189</v>
      </c>
      <c r="D347" s="1" t="str">
        <f t="shared" si="50"/>
        <v>21:0387</v>
      </c>
      <c r="E347" t="s">
        <v>1413</v>
      </c>
      <c r="F347" t="s">
        <v>1414</v>
      </c>
      <c r="H347">
        <v>66.934792400000006</v>
      </c>
      <c r="I347">
        <v>-87.273474300000004</v>
      </c>
      <c r="J347" s="1" t="str">
        <f t="shared" si="52"/>
        <v>Till</v>
      </c>
      <c r="K347" s="1" t="str">
        <f t="shared" si="53"/>
        <v>ODM HMC fraction, SG 3.2</v>
      </c>
      <c r="L347">
        <v>1</v>
      </c>
      <c r="M347">
        <v>1</v>
      </c>
      <c r="V347">
        <v>10</v>
      </c>
      <c r="CC347">
        <v>5</v>
      </c>
    </row>
    <row r="348" spans="1:82" hidden="1" x14ac:dyDescent="0.3">
      <c r="A348" t="s">
        <v>1415</v>
      </c>
      <c r="B348" t="s">
        <v>1416</v>
      </c>
      <c r="C348" s="1" t="str">
        <f t="shared" si="49"/>
        <v>21:1189</v>
      </c>
      <c r="D348" s="1" t="str">
        <f t="shared" si="50"/>
        <v>21:0387</v>
      </c>
      <c r="E348" t="s">
        <v>1417</v>
      </c>
      <c r="F348" t="s">
        <v>1418</v>
      </c>
      <c r="H348">
        <v>66.930992799999999</v>
      </c>
      <c r="I348">
        <v>-87.119094000000004</v>
      </c>
      <c r="J348" s="1" t="str">
        <f>HYPERLINK("https://geochem.nrcan.gc.ca/cdogs/content/kwd/kwd020101_e.htm", "Diamicton")</f>
        <v>Diamicton</v>
      </c>
      <c r="K348" s="1" t="str">
        <f t="shared" si="53"/>
        <v>ODM HMC fraction, SG 3.2</v>
      </c>
      <c r="L348">
        <v>1</v>
      </c>
      <c r="M348">
        <v>2</v>
      </c>
      <c r="V348">
        <v>15</v>
      </c>
      <c r="Z348">
        <v>1</v>
      </c>
      <c r="CC348">
        <v>2</v>
      </c>
    </row>
    <row r="349" spans="1:82" hidden="1" x14ac:dyDescent="0.3">
      <c r="A349" t="s">
        <v>1419</v>
      </c>
      <c r="B349" t="s">
        <v>1420</v>
      </c>
      <c r="C349" s="1" t="str">
        <f t="shared" si="49"/>
        <v>21:1189</v>
      </c>
      <c r="D349" s="1" t="str">
        <f t="shared" si="50"/>
        <v>21:0387</v>
      </c>
      <c r="E349" t="s">
        <v>1421</v>
      </c>
      <c r="F349" t="s">
        <v>1422</v>
      </c>
      <c r="H349">
        <v>66.864905199999995</v>
      </c>
      <c r="I349">
        <v>-87.0689864</v>
      </c>
      <c r="J349" s="1" t="str">
        <f>HYPERLINK("https://geochem.nrcan.gc.ca/cdogs/content/kwd/kwd020101_e.htm", "Diamicton")</f>
        <v>Diamicton</v>
      </c>
      <c r="K349" s="1" t="str">
        <f t="shared" si="53"/>
        <v>ODM HMC fraction, SG 3.2</v>
      </c>
      <c r="L349">
        <v>1</v>
      </c>
      <c r="V349">
        <v>60</v>
      </c>
      <c r="AK349">
        <v>2</v>
      </c>
      <c r="AM349">
        <v>2</v>
      </c>
      <c r="BE349">
        <v>1</v>
      </c>
      <c r="BK349">
        <v>5</v>
      </c>
      <c r="CC349">
        <v>8</v>
      </c>
    </row>
    <row r="350" spans="1:82" hidden="1" x14ac:dyDescent="0.3">
      <c r="A350" t="s">
        <v>1423</v>
      </c>
      <c r="B350" t="s">
        <v>1424</v>
      </c>
      <c r="C350" s="1" t="str">
        <f t="shared" si="49"/>
        <v>21:1189</v>
      </c>
      <c r="D350" s="1" t="str">
        <f t="shared" si="50"/>
        <v>21:0387</v>
      </c>
      <c r="E350" t="s">
        <v>1425</v>
      </c>
      <c r="F350" t="s">
        <v>1426</v>
      </c>
      <c r="H350">
        <v>66.869094500000003</v>
      </c>
      <c r="I350">
        <v>-87.385856500000003</v>
      </c>
      <c r="J350" s="1" t="str">
        <f t="shared" ref="J350:J369" si="54">HYPERLINK("https://geochem.nrcan.gc.ca/cdogs/content/kwd/kwd020044_e.htm", "Till")</f>
        <v>Till</v>
      </c>
      <c r="K350" s="1" t="str">
        <f t="shared" si="53"/>
        <v>ODM HMC fraction, SG 3.2</v>
      </c>
      <c r="L350">
        <v>1</v>
      </c>
      <c r="M350">
        <v>1</v>
      </c>
      <c r="V350">
        <v>5</v>
      </c>
      <c r="AM350">
        <v>1</v>
      </c>
      <c r="CC350">
        <v>2</v>
      </c>
    </row>
    <row r="351" spans="1:82" hidden="1" x14ac:dyDescent="0.3">
      <c r="A351" t="s">
        <v>1427</v>
      </c>
      <c r="B351" t="s">
        <v>1428</v>
      </c>
      <c r="C351" s="1" t="str">
        <f t="shared" si="49"/>
        <v>21:1189</v>
      </c>
      <c r="D351" s="1" t="str">
        <f t="shared" si="50"/>
        <v>21:0387</v>
      </c>
      <c r="E351" t="s">
        <v>1429</v>
      </c>
      <c r="F351" t="s">
        <v>1430</v>
      </c>
      <c r="H351">
        <v>66.846744999999999</v>
      </c>
      <c r="I351">
        <v>-87.561685199999999</v>
      </c>
      <c r="J351" s="1" t="str">
        <f t="shared" si="54"/>
        <v>Till</v>
      </c>
      <c r="K351" s="1" t="str">
        <f t="shared" si="53"/>
        <v>ODM HMC fraction, SG 3.2</v>
      </c>
      <c r="L351">
        <v>1</v>
      </c>
      <c r="M351">
        <v>4</v>
      </c>
      <c r="V351">
        <v>40</v>
      </c>
      <c r="AK351">
        <v>1</v>
      </c>
      <c r="AM351">
        <v>1</v>
      </c>
      <c r="BE351">
        <v>0.3</v>
      </c>
      <c r="BK351">
        <v>8</v>
      </c>
      <c r="CC351">
        <v>10</v>
      </c>
    </row>
    <row r="352" spans="1:82" hidden="1" x14ac:dyDescent="0.3">
      <c r="A352" t="s">
        <v>1431</v>
      </c>
      <c r="B352" t="s">
        <v>1432</v>
      </c>
      <c r="C352" s="1" t="str">
        <f t="shared" si="49"/>
        <v>21:1189</v>
      </c>
      <c r="D352" s="1" t="str">
        <f t="shared" si="50"/>
        <v>21:0387</v>
      </c>
      <c r="E352" t="s">
        <v>1433</v>
      </c>
      <c r="F352" t="s">
        <v>1434</v>
      </c>
      <c r="H352">
        <v>66.295923799999997</v>
      </c>
      <c r="I352">
        <v>-87.367661799999993</v>
      </c>
      <c r="J352" s="1" t="str">
        <f t="shared" si="54"/>
        <v>Till</v>
      </c>
      <c r="K352" s="1" t="str">
        <f t="shared" si="53"/>
        <v>ODM HMC fraction, SG 3.2</v>
      </c>
      <c r="L352">
        <v>1</v>
      </c>
      <c r="V352">
        <v>3</v>
      </c>
      <c r="CC352">
        <v>5</v>
      </c>
      <c r="CD352">
        <v>1</v>
      </c>
    </row>
    <row r="353" spans="1:81" hidden="1" x14ac:dyDescent="0.3">
      <c r="A353" t="s">
        <v>1435</v>
      </c>
      <c r="B353" t="s">
        <v>1436</v>
      </c>
      <c r="C353" s="1" t="str">
        <f t="shared" si="49"/>
        <v>21:1189</v>
      </c>
      <c r="D353" s="1" t="str">
        <f t="shared" si="50"/>
        <v>21:0387</v>
      </c>
      <c r="E353" t="s">
        <v>1437</v>
      </c>
      <c r="F353" t="s">
        <v>1438</v>
      </c>
      <c r="H353">
        <v>66.311352999999997</v>
      </c>
      <c r="I353">
        <v>-87.600887499999999</v>
      </c>
      <c r="J353" s="1" t="str">
        <f t="shared" si="54"/>
        <v>Till</v>
      </c>
      <c r="K353" s="1" t="str">
        <f t="shared" si="53"/>
        <v>ODM HMC fraction, SG 3.2</v>
      </c>
      <c r="L353">
        <v>1</v>
      </c>
      <c r="M353">
        <v>1</v>
      </c>
      <c r="V353">
        <v>10</v>
      </c>
      <c r="CC353">
        <v>8</v>
      </c>
    </row>
    <row r="354" spans="1:81" hidden="1" x14ac:dyDescent="0.3">
      <c r="A354" t="s">
        <v>1439</v>
      </c>
      <c r="B354" t="s">
        <v>1440</v>
      </c>
      <c r="C354" s="1" t="str">
        <f t="shared" si="49"/>
        <v>21:1189</v>
      </c>
      <c r="D354" s="1" t="str">
        <f t="shared" si="50"/>
        <v>21:0387</v>
      </c>
      <c r="E354" t="s">
        <v>1441</v>
      </c>
      <c r="F354" t="s">
        <v>1442</v>
      </c>
      <c r="H354">
        <v>66.227985700000005</v>
      </c>
      <c r="I354">
        <v>-87.631044900000006</v>
      </c>
      <c r="J354" s="1" t="str">
        <f t="shared" si="54"/>
        <v>Till</v>
      </c>
      <c r="K354" s="1" t="str">
        <f t="shared" si="53"/>
        <v>ODM HMC fraction, SG 3.2</v>
      </c>
      <c r="L354">
        <v>1</v>
      </c>
      <c r="M354">
        <v>2</v>
      </c>
      <c r="V354">
        <v>6</v>
      </c>
      <c r="CC354">
        <v>3</v>
      </c>
    </row>
    <row r="355" spans="1:81" hidden="1" x14ac:dyDescent="0.3">
      <c r="A355" t="s">
        <v>1443</v>
      </c>
      <c r="B355" t="s">
        <v>1444</v>
      </c>
      <c r="C355" s="1" t="str">
        <f t="shared" si="49"/>
        <v>21:1189</v>
      </c>
      <c r="D355" s="1" t="str">
        <f t="shared" si="50"/>
        <v>21:0387</v>
      </c>
      <c r="E355" t="s">
        <v>1445</v>
      </c>
      <c r="F355" t="s">
        <v>1446</v>
      </c>
      <c r="H355">
        <v>66.2115467</v>
      </c>
      <c r="I355">
        <v>-87.369460799999999</v>
      </c>
      <c r="J355" s="1" t="str">
        <f t="shared" si="54"/>
        <v>Till</v>
      </c>
      <c r="K355" s="1" t="str">
        <f t="shared" si="53"/>
        <v>ODM HMC fraction, SG 3.2</v>
      </c>
      <c r="L355">
        <v>1</v>
      </c>
      <c r="M355">
        <v>1</v>
      </c>
      <c r="V355">
        <v>4</v>
      </c>
      <c r="CC355">
        <v>5</v>
      </c>
    </row>
    <row r="356" spans="1:81" hidden="1" x14ac:dyDescent="0.3">
      <c r="A356" t="s">
        <v>1447</v>
      </c>
      <c r="B356" t="s">
        <v>1448</v>
      </c>
      <c r="C356" s="1" t="str">
        <f t="shared" si="49"/>
        <v>21:1189</v>
      </c>
      <c r="D356" s="1" t="str">
        <f t="shared" si="50"/>
        <v>21:0387</v>
      </c>
      <c r="E356" t="s">
        <v>1445</v>
      </c>
      <c r="F356" t="s">
        <v>1449</v>
      </c>
      <c r="H356">
        <v>66.2115467</v>
      </c>
      <c r="I356">
        <v>-87.369460799999999</v>
      </c>
      <c r="J356" s="1" t="str">
        <f t="shared" si="54"/>
        <v>Till</v>
      </c>
      <c r="K356" s="1" t="str">
        <f t="shared" si="53"/>
        <v>ODM HMC fraction, SG 3.2</v>
      </c>
      <c r="L356">
        <v>1</v>
      </c>
      <c r="M356">
        <v>2</v>
      </c>
      <c r="V356">
        <v>2</v>
      </c>
      <c r="AV356">
        <v>0.1</v>
      </c>
      <c r="BE356">
        <v>0.1</v>
      </c>
      <c r="CC356">
        <v>2</v>
      </c>
    </row>
    <row r="357" spans="1:81" hidden="1" x14ac:dyDescent="0.3">
      <c r="A357" t="s">
        <v>1450</v>
      </c>
      <c r="B357" t="s">
        <v>1451</v>
      </c>
      <c r="C357" s="1" t="str">
        <f t="shared" si="49"/>
        <v>21:1189</v>
      </c>
      <c r="D357" s="1" t="str">
        <f t="shared" si="50"/>
        <v>21:0387</v>
      </c>
      <c r="E357" t="s">
        <v>1452</v>
      </c>
      <c r="F357" t="s">
        <v>1453</v>
      </c>
      <c r="H357">
        <v>66.245505899999998</v>
      </c>
      <c r="I357">
        <v>-87.162883899999997</v>
      </c>
      <c r="J357" s="1" t="str">
        <f t="shared" si="54"/>
        <v>Till</v>
      </c>
      <c r="K357" s="1" t="str">
        <f t="shared" si="53"/>
        <v>ODM HMC fraction, SG 3.2</v>
      </c>
      <c r="L357">
        <v>1</v>
      </c>
      <c r="M357">
        <v>3</v>
      </c>
      <c r="V357">
        <v>1</v>
      </c>
      <c r="AK357">
        <v>1</v>
      </c>
      <c r="AV357">
        <v>0.1</v>
      </c>
      <c r="CC357">
        <v>1</v>
      </c>
    </row>
    <row r="358" spans="1:81" hidden="1" x14ac:dyDescent="0.3">
      <c r="A358" t="s">
        <v>1454</v>
      </c>
      <c r="B358" t="s">
        <v>1455</v>
      </c>
      <c r="C358" s="1" t="str">
        <f t="shared" si="49"/>
        <v>21:1189</v>
      </c>
      <c r="D358" s="1" t="str">
        <f t="shared" si="50"/>
        <v>21:0387</v>
      </c>
      <c r="E358" t="s">
        <v>1456</v>
      </c>
      <c r="F358" t="s">
        <v>1457</v>
      </c>
      <c r="H358">
        <v>66.248734499999998</v>
      </c>
      <c r="I358">
        <v>-87.9834034</v>
      </c>
      <c r="J358" s="1" t="str">
        <f t="shared" si="54"/>
        <v>Till</v>
      </c>
      <c r="K358" s="1" t="str">
        <f t="shared" si="53"/>
        <v>ODM HMC fraction, SG 3.2</v>
      </c>
      <c r="L358">
        <v>1</v>
      </c>
      <c r="M358">
        <v>2</v>
      </c>
      <c r="V358">
        <v>20</v>
      </c>
      <c r="CC358">
        <v>2</v>
      </c>
    </row>
    <row r="359" spans="1:81" hidden="1" x14ac:dyDescent="0.3">
      <c r="A359" t="s">
        <v>1458</v>
      </c>
      <c r="B359" t="s">
        <v>1459</v>
      </c>
      <c r="C359" s="1" t="str">
        <f t="shared" si="49"/>
        <v>21:1189</v>
      </c>
      <c r="D359" s="1" t="str">
        <f t="shared" si="50"/>
        <v>21:0387</v>
      </c>
      <c r="E359" t="s">
        <v>1460</v>
      </c>
      <c r="F359" t="s">
        <v>1461</v>
      </c>
      <c r="H359">
        <v>66.1998763</v>
      </c>
      <c r="I359">
        <v>-87.872899700000005</v>
      </c>
      <c r="J359" s="1" t="str">
        <f t="shared" si="54"/>
        <v>Till</v>
      </c>
      <c r="K359" s="1" t="str">
        <f t="shared" si="53"/>
        <v>ODM HMC fraction, SG 3.2</v>
      </c>
      <c r="L359">
        <v>1</v>
      </c>
      <c r="M359">
        <v>1</v>
      </c>
      <c r="V359">
        <v>2</v>
      </c>
      <c r="CC359">
        <v>10</v>
      </c>
    </row>
    <row r="360" spans="1:81" hidden="1" x14ac:dyDescent="0.3">
      <c r="A360" t="s">
        <v>1462</v>
      </c>
      <c r="B360" t="s">
        <v>1463</v>
      </c>
      <c r="C360" s="1" t="str">
        <f t="shared" si="49"/>
        <v>21:1189</v>
      </c>
      <c r="D360" s="1" t="str">
        <f t="shared" si="50"/>
        <v>21:0387</v>
      </c>
      <c r="E360" t="s">
        <v>1464</v>
      </c>
      <c r="F360" t="s">
        <v>1465</v>
      </c>
      <c r="H360">
        <v>66.237075200000007</v>
      </c>
      <c r="I360">
        <v>-87.755617299999997</v>
      </c>
      <c r="J360" s="1" t="str">
        <f t="shared" si="54"/>
        <v>Till</v>
      </c>
      <c r="K360" s="1" t="str">
        <f t="shared" si="53"/>
        <v>ODM HMC fraction, SG 3.2</v>
      </c>
      <c r="L360">
        <v>1</v>
      </c>
      <c r="M360">
        <v>4</v>
      </c>
      <c r="V360">
        <v>15</v>
      </c>
      <c r="CC360">
        <v>8</v>
      </c>
    </row>
    <row r="361" spans="1:81" hidden="1" x14ac:dyDescent="0.3">
      <c r="A361" t="s">
        <v>1466</v>
      </c>
      <c r="B361" t="s">
        <v>1467</v>
      </c>
      <c r="C361" s="1" t="str">
        <f t="shared" si="49"/>
        <v>21:1189</v>
      </c>
      <c r="D361" s="1" t="str">
        <f t="shared" si="50"/>
        <v>21:0387</v>
      </c>
      <c r="E361" t="s">
        <v>1468</v>
      </c>
      <c r="F361" t="s">
        <v>1469</v>
      </c>
      <c r="H361">
        <v>66.324112400000004</v>
      </c>
      <c r="I361">
        <v>-87.725559899999993</v>
      </c>
      <c r="J361" s="1" t="str">
        <f t="shared" si="54"/>
        <v>Till</v>
      </c>
      <c r="K361" s="1" t="str">
        <f t="shared" si="53"/>
        <v>ODM HMC fraction, SG 3.2</v>
      </c>
      <c r="L361">
        <v>1</v>
      </c>
      <c r="V361">
        <v>10</v>
      </c>
      <c r="CC361">
        <v>5</v>
      </c>
    </row>
    <row r="362" spans="1:81" hidden="1" x14ac:dyDescent="0.3">
      <c r="A362" t="s">
        <v>1470</v>
      </c>
      <c r="B362" t="s">
        <v>1471</v>
      </c>
      <c r="C362" s="1" t="str">
        <f t="shared" si="49"/>
        <v>21:1189</v>
      </c>
      <c r="D362" s="1" t="str">
        <f t="shared" si="50"/>
        <v>21:0387</v>
      </c>
      <c r="E362" t="s">
        <v>1472</v>
      </c>
      <c r="F362" t="s">
        <v>1473</v>
      </c>
      <c r="H362">
        <v>66.386200000000002</v>
      </c>
      <c r="I362">
        <v>-87.933127600000006</v>
      </c>
      <c r="J362" s="1" t="str">
        <f t="shared" si="54"/>
        <v>Till</v>
      </c>
      <c r="K362" s="1" t="str">
        <f t="shared" si="53"/>
        <v>ODM HMC fraction, SG 3.2</v>
      </c>
      <c r="L362">
        <v>1</v>
      </c>
      <c r="M362">
        <v>7</v>
      </c>
      <c r="V362">
        <v>30</v>
      </c>
      <c r="CC362">
        <v>2</v>
      </c>
    </row>
    <row r="363" spans="1:81" hidden="1" x14ac:dyDescent="0.3">
      <c r="A363" t="s">
        <v>1474</v>
      </c>
      <c r="B363" t="s">
        <v>1475</v>
      </c>
      <c r="C363" s="1" t="str">
        <f t="shared" si="49"/>
        <v>21:1189</v>
      </c>
      <c r="D363" s="1" t="str">
        <f t="shared" si="50"/>
        <v>21:0387</v>
      </c>
      <c r="E363" t="s">
        <v>1476</v>
      </c>
      <c r="F363" t="s">
        <v>1477</v>
      </c>
      <c r="H363">
        <v>66.467097199999998</v>
      </c>
      <c r="I363">
        <v>-87.970045999999996</v>
      </c>
      <c r="J363" s="1" t="str">
        <f t="shared" si="54"/>
        <v>Till</v>
      </c>
      <c r="K363" s="1" t="str">
        <f t="shared" si="53"/>
        <v>ODM HMC fraction, SG 3.2</v>
      </c>
      <c r="L363">
        <v>1</v>
      </c>
      <c r="M363">
        <v>1</v>
      </c>
      <c r="V363">
        <v>20</v>
      </c>
      <c r="AM363">
        <v>2</v>
      </c>
      <c r="CC363">
        <v>4</v>
      </c>
    </row>
    <row r="364" spans="1:81" hidden="1" x14ac:dyDescent="0.3">
      <c r="A364" t="s">
        <v>1478</v>
      </c>
      <c r="B364" t="s">
        <v>1479</v>
      </c>
      <c r="C364" s="1" t="str">
        <f t="shared" si="49"/>
        <v>21:1189</v>
      </c>
      <c r="D364" s="1" t="str">
        <f t="shared" si="50"/>
        <v>21:0387</v>
      </c>
      <c r="E364" t="s">
        <v>1480</v>
      </c>
      <c r="F364" t="s">
        <v>1481</v>
      </c>
      <c r="H364">
        <v>66.348413199999996</v>
      </c>
      <c r="I364">
        <v>-86.741791000000006</v>
      </c>
      <c r="J364" s="1" t="str">
        <f t="shared" si="54"/>
        <v>Till</v>
      </c>
      <c r="K364" s="1" t="str">
        <f t="shared" si="53"/>
        <v>ODM HMC fraction, SG 3.2</v>
      </c>
      <c r="L364">
        <v>1</v>
      </c>
      <c r="M364">
        <v>1</v>
      </c>
      <c r="V364">
        <v>15</v>
      </c>
      <c r="CC364">
        <v>8</v>
      </c>
    </row>
    <row r="365" spans="1:81" hidden="1" x14ac:dyDescent="0.3">
      <c r="A365" t="s">
        <v>1482</v>
      </c>
      <c r="B365" t="s">
        <v>1483</v>
      </c>
      <c r="C365" s="1" t="str">
        <f t="shared" ref="C365:C428" si="55">HYPERLINK("https://geochem.nrcan.gc.ca/cdogs/content/bdl/bdl211189_e.htm", "21:1189")</f>
        <v>21:1189</v>
      </c>
      <c r="D365" s="1" t="str">
        <f t="shared" ref="D365:D428" si="56">HYPERLINK("https://geochem.nrcan.gc.ca/cdogs/content/svy/svy210387_e.htm", "21:0387")</f>
        <v>21:0387</v>
      </c>
      <c r="E365" t="s">
        <v>1484</v>
      </c>
      <c r="F365" t="s">
        <v>1485</v>
      </c>
      <c r="H365">
        <v>66.051143100000004</v>
      </c>
      <c r="I365">
        <v>-86.706389700000003</v>
      </c>
      <c r="J365" s="1" t="str">
        <f t="shared" si="54"/>
        <v>Till</v>
      </c>
      <c r="K365" s="1" t="str">
        <f t="shared" si="53"/>
        <v>ODM HMC fraction, SG 3.2</v>
      </c>
      <c r="L365">
        <v>1</v>
      </c>
      <c r="M365">
        <v>1</v>
      </c>
      <c r="V365">
        <v>10</v>
      </c>
      <c r="AM365">
        <v>1</v>
      </c>
      <c r="BE365">
        <v>0.5</v>
      </c>
      <c r="CC365">
        <v>20</v>
      </c>
    </row>
    <row r="366" spans="1:81" hidden="1" x14ac:dyDescent="0.3">
      <c r="A366" t="s">
        <v>1486</v>
      </c>
      <c r="B366" t="s">
        <v>1487</v>
      </c>
      <c r="C366" s="1" t="str">
        <f t="shared" si="55"/>
        <v>21:1189</v>
      </c>
      <c r="D366" s="1" t="str">
        <f t="shared" si="56"/>
        <v>21:0387</v>
      </c>
      <c r="E366" t="s">
        <v>1488</v>
      </c>
      <c r="F366" t="s">
        <v>1489</v>
      </c>
      <c r="H366">
        <v>66.069062099999996</v>
      </c>
      <c r="I366">
        <v>-86.9297763</v>
      </c>
      <c r="J366" s="1" t="str">
        <f t="shared" si="54"/>
        <v>Till</v>
      </c>
      <c r="K366" s="1" t="str">
        <f t="shared" si="53"/>
        <v>ODM HMC fraction, SG 3.2</v>
      </c>
      <c r="L366">
        <v>1</v>
      </c>
      <c r="M366">
        <v>3</v>
      </c>
      <c r="V366">
        <v>20</v>
      </c>
      <c r="AM366">
        <v>3</v>
      </c>
      <c r="CC366">
        <v>15</v>
      </c>
    </row>
    <row r="367" spans="1:81" hidden="1" x14ac:dyDescent="0.3">
      <c r="A367" t="s">
        <v>1490</v>
      </c>
      <c r="B367" t="s">
        <v>1491</v>
      </c>
      <c r="C367" s="1" t="str">
        <f t="shared" si="55"/>
        <v>21:1189</v>
      </c>
      <c r="D367" s="1" t="str">
        <f t="shared" si="56"/>
        <v>21:0387</v>
      </c>
      <c r="E367" t="s">
        <v>1492</v>
      </c>
      <c r="F367" t="s">
        <v>1493</v>
      </c>
      <c r="H367">
        <v>66.145629600000007</v>
      </c>
      <c r="I367">
        <v>-86.944726200000005</v>
      </c>
      <c r="J367" s="1" t="str">
        <f t="shared" si="54"/>
        <v>Till</v>
      </c>
      <c r="K367" s="1" t="str">
        <f t="shared" si="53"/>
        <v>ODM HMC fraction, SG 3.2</v>
      </c>
      <c r="L367">
        <v>1</v>
      </c>
      <c r="M367">
        <v>9</v>
      </c>
      <c r="V367">
        <v>10</v>
      </c>
      <c r="AM367">
        <v>1</v>
      </c>
      <c r="AV367">
        <v>0.2</v>
      </c>
      <c r="BE367">
        <v>0.2</v>
      </c>
      <c r="BK367">
        <v>1</v>
      </c>
      <c r="CC367">
        <v>25</v>
      </c>
    </row>
    <row r="368" spans="1:81" hidden="1" x14ac:dyDescent="0.3">
      <c r="A368" t="s">
        <v>1494</v>
      </c>
      <c r="B368" t="s">
        <v>1495</v>
      </c>
      <c r="C368" s="1" t="str">
        <f t="shared" si="55"/>
        <v>21:1189</v>
      </c>
      <c r="D368" s="1" t="str">
        <f t="shared" si="56"/>
        <v>21:0387</v>
      </c>
      <c r="E368" t="s">
        <v>1496</v>
      </c>
      <c r="F368" t="s">
        <v>1497</v>
      </c>
      <c r="H368">
        <v>66.233386699999997</v>
      </c>
      <c r="I368">
        <v>-86.901149799999999</v>
      </c>
      <c r="J368" s="1" t="str">
        <f t="shared" si="54"/>
        <v>Till</v>
      </c>
      <c r="K368" s="1" t="str">
        <f t="shared" si="53"/>
        <v>ODM HMC fraction, SG 3.2</v>
      </c>
      <c r="L368">
        <v>1</v>
      </c>
      <c r="M368">
        <v>9</v>
      </c>
      <c r="V368">
        <v>120</v>
      </c>
      <c r="AV368">
        <v>0.1</v>
      </c>
      <c r="BE368">
        <v>2</v>
      </c>
      <c r="CC368">
        <v>10</v>
      </c>
    </row>
    <row r="369" spans="1:81" hidden="1" x14ac:dyDescent="0.3">
      <c r="A369" t="s">
        <v>1498</v>
      </c>
      <c r="B369" t="s">
        <v>1499</v>
      </c>
      <c r="C369" s="1" t="str">
        <f t="shared" si="55"/>
        <v>21:1189</v>
      </c>
      <c r="D369" s="1" t="str">
        <f t="shared" si="56"/>
        <v>21:0387</v>
      </c>
      <c r="E369" t="s">
        <v>1500</v>
      </c>
      <c r="F369" t="s">
        <v>1501</v>
      </c>
      <c r="H369">
        <v>66.325453600000003</v>
      </c>
      <c r="I369">
        <v>-86.949557900000002</v>
      </c>
      <c r="J369" s="1" t="str">
        <f t="shared" si="54"/>
        <v>Till</v>
      </c>
      <c r="K369" s="1" t="str">
        <f t="shared" si="53"/>
        <v>ODM HMC fraction, SG 3.2</v>
      </c>
      <c r="L369">
        <v>1</v>
      </c>
      <c r="V369">
        <v>5</v>
      </c>
      <c r="BK369">
        <v>2</v>
      </c>
      <c r="CC369">
        <v>10</v>
      </c>
    </row>
    <row r="370" spans="1:81" hidden="1" x14ac:dyDescent="0.3">
      <c r="A370" t="s">
        <v>1502</v>
      </c>
      <c r="B370" t="s">
        <v>1503</v>
      </c>
      <c r="C370" s="1" t="str">
        <f t="shared" si="55"/>
        <v>21:1189</v>
      </c>
      <c r="D370" s="1" t="str">
        <f t="shared" si="56"/>
        <v>21:0387</v>
      </c>
      <c r="E370" t="s">
        <v>1504</v>
      </c>
      <c r="F370" t="s">
        <v>1505</v>
      </c>
      <c r="H370">
        <v>66.043884599999998</v>
      </c>
      <c r="I370">
        <v>-86.1114259</v>
      </c>
      <c r="J370" s="1" t="str">
        <f>HYPERLINK("https://geochem.nrcan.gc.ca/cdogs/content/kwd/kwd020066_e.htm", "Sand and gravel")</f>
        <v>Sand and gravel</v>
      </c>
      <c r="K370" s="1" t="str">
        <f t="shared" si="53"/>
        <v>ODM HMC fraction, SG 3.2</v>
      </c>
      <c r="L370">
        <v>1</v>
      </c>
      <c r="M370">
        <v>8</v>
      </c>
      <c r="V370">
        <v>80</v>
      </c>
      <c r="AK370">
        <v>2</v>
      </c>
      <c r="AM370">
        <v>2</v>
      </c>
      <c r="BE370">
        <v>0.5</v>
      </c>
      <c r="CC370">
        <v>10</v>
      </c>
    </row>
    <row r="371" spans="1:81" hidden="1" x14ac:dyDescent="0.3">
      <c r="A371" t="s">
        <v>1506</v>
      </c>
      <c r="B371" t="s">
        <v>1507</v>
      </c>
      <c r="C371" s="1" t="str">
        <f t="shared" si="55"/>
        <v>21:1189</v>
      </c>
      <c r="D371" s="1" t="str">
        <f t="shared" si="56"/>
        <v>21:0387</v>
      </c>
      <c r="E371" t="s">
        <v>1508</v>
      </c>
      <c r="F371" t="s">
        <v>1509</v>
      </c>
      <c r="H371">
        <v>66.069043500000006</v>
      </c>
      <c r="I371">
        <v>-86.238908499999994</v>
      </c>
      <c r="J371" s="1" t="str">
        <f t="shared" ref="J371:J376" si="57">HYPERLINK("https://geochem.nrcan.gc.ca/cdogs/content/kwd/kwd020044_e.htm", "Till")</f>
        <v>Till</v>
      </c>
      <c r="K371" s="1" t="str">
        <f t="shared" si="53"/>
        <v>ODM HMC fraction, SG 3.2</v>
      </c>
      <c r="L371">
        <v>1</v>
      </c>
      <c r="M371">
        <v>3</v>
      </c>
      <c r="V371">
        <v>20</v>
      </c>
      <c r="AM371">
        <v>1</v>
      </c>
      <c r="BE371">
        <v>0.3</v>
      </c>
      <c r="BK371">
        <v>1</v>
      </c>
      <c r="CC371">
        <v>8</v>
      </c>
    </row>
    <row r="372" spans="1:81" hidden="1" x14ac:dyDescent="0.3">
      <c r="A372" t="s">
        <v>1510</v>
      </c>
      <c r="B372" t="s">
        <v>1511</v>
      </c>
      <c r="C372" s="1" t="str">
        <f t="shared" si="55"/>
        <v>21:1189</v>
      </c>
      <c r="D372" s="1" t="str">
        <f t="shared" si="56"/>
        <v>21:0387</v>
      </c>
      <c r="E372" t="s">
        <v>1512</v>
      </c>
      <c r="F372" t="s">
        <v>1513</v>
      </c>
      <c r="H372">
        <v>66.053283699999994</v>
      </c>
      <c r="I372">
        <v>-86.392778899999996</v>
      </c>
      <c r="J372" s="1" t="str">
        <f t="shared" si="57"/>
        <v>Till</v>
      </c>
      <c r="K372" s="1" t="str">
        <f t="shared" si="53"/>
        <v>ODM HMC fraction, SG 3.2</v>
      </c>
      <c r="L372">
        <v>1</v>
      </c>
      <c r="M372">
        <v>3</v>
      </c>
      <c r="V372">
        <v>20</v>
      </c>
      <c r="AL372">
        <v>1</v>
      </c>
      <c r="CC372">
        <v>8</v>
      </c>
    </row>
    <row r="373" spans="1:81" hidden="1" x14ac:dyDescent="0.3">
      <c r="A373" t="s">
        <v>1514</v>
      </c>
      <c r="B373" t="s">
        <v>1515</v>
      </c>
      <c r="C373" s="1" t="str">
        <f t="shared" si="55"/>
        <v>21:1189</v>
      </c>
      <c r="D373" s="1" t="str">
        <f t="shared" si="56"/>
        <v>21:0387</v>
      </c>
      <c r="E373" t="s">
        <v>1516</v>
      </c>
      <c r="F373" t="s">
        <v>1517</v>
      </c>
      <c r="H373">
        <v>66.107930400000001</v>
      </c>
      <c r="I373">
        <v>-87.164862299999996</v>
      </c>
      <c r="J373" s="1" t="str">
        <f t="shared" si="57"/>
        <v>Till</v>
      </c>
      <c r="K373" s="1" t="str">
        <f t="shared" si="53"/>
        <v>ODM HMC fraction, SG 3.2</v>
      </c>
      <c r="L373">
        <v>1</v>
      </c>
      <c r="M373">
        <v>7</v>
      </c>
      <c r="V373">
        <v>15</v>
      </c>
      <c r="CC373">
        <v>5</v>
      </c>
    </row>
    <row r="374" spans="1:81" hidden="1" x14ac:dyDescent="0.3">
      <c r="A374" t="s">
        <v>1518</v>
      </c>
      <c r="B374" t="s">
        <v>1519</v>
      </c>
      <c r="C374" s="1" t="str">
        <f t="shared" si="55"/>
        <v>21:1189</v>
      </c>
      <c r="D374" s="1" t="str">
        <f t="shared" si="56"/>
        <v>21:0387</v>
      </c>
      <c r="E374" t="s">
        <v>1520</v>
      </c>
      <c r="F374" t="s">
        <v>1521</v>
      </c>
      <c r="H374">
        <v>66.065092000000007</v>
      </c>
      <c r="I374">
        <v>-87.082816899999997</v>
      </c>
      <c r="J374" s="1" t="str">
        <f t="shared" si="57"/>
        <v>Till</v>
      </c>
      <c r="K374" s="1" t="str">
        <f t="shared" si="53"/>
        <v>ODM HMC fraction, SG 3.2</v>
      </c>
      <c r="L374">
        <v>1</v>
      </c>
      <c r="V374">
        <v>3</v>
      </c>
      <c r="Y374">
        <v>1</v>
      </c>
      <c r="AM374">
        <v>4</v>
      </c>
      <c r="BH374">
        <v>1</v>
      </c>
      <c r="CC374">
        <v>10</v>
      </c>
    </row>
    <row r="375" spans="1:81" hidden="1" x14ac:dyDescent="0.3">
      <c r="A375" t="s">
        <v>1522</v>
      </c>
      <c r="B375" t="s">
        <v>1523</v>
      </c>
      <c r="C375" s="1" t="str">
        <f t="shared" si="55"/>
        <v>21:1189</v>
      </c>
      <c r="D375" s="1" t="str">
        <f t="shared" si="56"/>
        <v>21:0387</v>
      </c>
      <c r="E375" t="s">
        <v>1524</v>
      </c>
      <c r="F375" t="s">
        <v>1525</v>
      </c>
      <c r="H375">
        <v>66.073351200000005</v>
      </c>
      <c r="I375">
        <v>-87.386948399999994</v>
      </c>
      <c r="J375" s="1" t="str">
        <f t="shared" si="57"/>
        <v>Till</v>
      </c>
      <c r="K375" s="1" t="str">
        <f t="shared" si="53"/>
        <v>ODM HMC fraction, SG 3.2</v>
      </c>
      <c r="L375">
        <v>1</v>
      </c>
      <c r="V375">
        <v>100</v>
      </c>
      <c r="BE375">
        <v>0.5</v>
      </c>
      <c r="CC375">
        <v>20</v>
      </c>
    </row>
    <row r="376" spans="1:81" hidden="1" x14ac:dyDescent="0.3">
      <c r="A376" t="s">
        <v>1526</v>
      </c>
      <c r="B376" t="s">
        <v>1527</v>
      </c>
      <c r="C376" s="1" t="str">
        <f t="shared" si="55"/>
        <v>21:1189</v>
      </c>
      <c r="D376" s="1" t="str">
        <f t="shared" si="56"/>
        <v>21:0387</v>
      </c>
      <c r="E376" t="s">
        <v>1528</v>
      </c>
      <c r="F376" t="s">
        <v>1529</v>
      </c>
      <c r="H376">
        <v>66.038682100000003</v>
      </c>
      <c r="I376">
        <v>-87.528829400000006</v>
      </c>
      <c r="J376" s="1" t="str">
        <f t="shared" si="57"/>
        <v>Till</v>
      </c>
      <c r="K376" s="1" t="str">
        <f t="shared" si="53"/>
        <v>ODM HMC fraction, SG 3.2</v>
      </c>
      <c r="L376">
        <v>1</v>
      </c>
      <c r="V376">
        <v>10</v>
      </c>
      <c r="AM376">
        <v>1</v>
      </c>
      <c r="CC376">
        <v>10</v>
      </c>
    </row>
    <row r="377" spans="1:81" hidden="1" x14ac:dyDescent="0.3">
      <c r="A377" t="s">
        <v>1530</v>
      </c>
      <c r="B377" t="s">
        <v>1531</v>
      </c>
      <c r="C377" s="1" t="str">
        <f t="shared" si="55"/>
        <v>21:1189</v>
      </c>
      <c r="D377" s="1" t="str">
        <f t="shared" si="56"/>
        <v>21:0387</v>
      </c>
      <c r="E377" t="s">
        <v>1532</v>
      </c>
      <c r="F377" t="s">
        <v>1533</v>
      </c>
      <c r="H377">
        <v>66.159768799999995</v>
      </c>
      <c r="I377">
        <v>-87.109046300000003</v>
      </c>
      <c r="J377" s="1" t="str">
        <f>HYPERLINK("https://geochem.nrcan.gc.ca/cdogs/content/kwd/kwd020101_e.htm", "Diamicton")</f>
        <v>Diamicton</v>
      </c>
      <c r="K377" s="1" t="str">
        <f t="shared" si="53"/>
        <v>ODM HMC fraction, SG 3.2</v>
      </c>
      <c r="L377">
        <v>1</v>
      </c>
      <c r="V377">
        <v>5</v>
      </c>
      <c r="AM377">
        <v>2</v>
      </c>
      <c r="CC377">
        <v>15</v>
      </c>
    </row>
    <row r="378" spans="1:81" hidden="1" x14ac:dyDescent="0.3">
      <c r="A378" t="s">
        <v>1534</v>
      </c>
      <c r="B378" t="s">
        <v>1535</v>
      </c>
      <c r="C378" s="1" t="str">
        <f t="shared" si="55"/>
        <v>21:1189</v>
      </c>
      <c r="D378" s="1" t="str">
        <f t="shared" si="56"/>
        <v>21:0387</v>
      </c>
      <c r="E378" t="s">
        <v>1532</v>
      </c>
      <c r="F378" t="s">
        <v>1536</v>
      </c>
      <c r="H378">
        <v>66.159768799999995</v>
      </c>
      <c r="I378">
        <v>-87.109046300000003</v>
      </c>
      <c r="J378" s="1" t="str">
        <f t="shared" ref="J378:J411" si="58">HYPERLINK("https://geochem.nrcan.gc.ca/cdogs/content/kwd/kwd020044_e.htm", "Till")</f>
        <v>Till</v>
      </c>
      <c r="K378" s="1" t="str">
        <f t="shared" si="53"/>
        <v>ODM HMC fraction, SG 3.2</v>
      </c>
      <c r="L378">
        <v>1</v>
      </c>
      <c r="M378">
        <v>3</v>
      </c>
      <c r="V378">
        <v>10</v>
      </c>
      <c r="Z378">
        <v>1</v>
      </c>
      <c r="AM378">
        <v>1</v>
      </c>
      <c r="CC378">
        <v>15</v>
      </c>
    </row>
    <row r="379" spans="1:81" hidden="1" x14ac:dyDescent="0.3">
      <c r="A379" t="s">
        <v>1537</v>
      </c>
      <c r="B379" t="s">
        <v>1538</v>
      </c>
      <c r="C379" s="1" t="str">
        <f t="shared" si="55"/>
        <v>21:1189</v>
      </c>
      <c r="D379" s="1" t="str">
        <f t="shared" si="56"/>
        <v>21:0387</v>
      </c>
      <c r="E379" t="s">
        <v>1539</v>
      </c>
      <c r="F379" t="s">
        <v>1540</v>
      </c>
      <c r="H379">
        <v>66.047001399999999</v>
      </c>
      <c r="I379">
        <v>-87.812722100000002</v>
      </c>
      <c r="J379" s="1" t="str">
        <f t="shared" si="58"/>
        <v>Till</v>
      </c>
      <c r="K379" s="1" t="str">
        <f t="shared" si="53"/>
        <v>ODM HMC fraction, SG 3.2</v>
      </c>
      <c r="L379">
        <v>1</v>
      </c>
      <c r="M379">
        <v>4</v>
      </c>
      <c r="V379">
        <v>20</v>
      </c>
      <c r="BE379">
        <v>0.2</v>
      </c>
      <c r="CC379">
        <v>15</v>
      </c>
    </row>
    <row r="380" spans="1:81" hidden="1" x14ac:dyDescent="0.3">
      <c r="A380" t="s">
        <v>1541</v>
      </c>
      <c r="B380" t="s">
        <v>1542</v>
      </c>
      <c r="C380" s="1" t="str">
        <f t="shared" si="55"/>
        <v>21:1189</v>
      </c>
      <c r="D380" s="1" t="str">
        <f t="shared" si="56"/>
        <v>21:0387</v>
      </c>
      <c r="E380" t="s">
        <v>1543</v>
      </c>
      <c r="F380" t="s">
        <v>1544</v>
      </c>
      <c r="H380">
        <v>66.055670899999996</v>
      </c>
      <c r="I380">
        <v>-87.968712600000003</v>
      </c>
      <c r="J380" s="1" t="str">
        <f t="shared" si="58"/>
        <v>Till</v>
      </c>
      <c r="K380" s="1" t="str">
        <f t="shared" si="53"/>
        <v>ODM HMC fraction, SG 3.2</v>
      </c>
      <c r="L380">
        <v>1</v>
      </c>
      <c r="M380">
        <v>2</v>
      </c>
      <c r="V380">
        <v>20</v>
      </c>
      <c r="BE380">
        <v>0.2</v>
      </c>
      <c r="CC380">
        <v>15</v>
      </c>
    </row>
    <row r="381" spans="1:81" hidden="1" x14ac:dyDescent="0.3">
      <c r="A381" t="s">
        <v>1545</v>
      </c>
      <c r="B381" t="s">
        <v>1546</v>
      </c>
      <c r="C381" s="1" t="str">
        <f t="shared" si="55"/>
        <v>21:1189</v>
      </c>
      <c r="D381" s="1" t="str">
        <f t="shared" si="56"/>
        <v>21:0387</v>
      </c>
      <c r="E381" t="s">
        <v>1547</v>
      </c>
      <c r="F381" t="s">
        <v>1548</v>
      </c>
      <c r="H381">
        <v>66.120518799999999</v>
      </c>
      <c r="I381">
        <v>-87.953424100000007</v>
      </c>
      <c r="J381" s="1" t="str">
        <f t="shared" si="58"/>
        <v>Till</v>
      </c>
      <c r="K381" s="1" t="str">
        <f t="shared" si="53"/>
        <v>ODM HMC fraction, SG 3.2</v>
      </c>
      <c r="L381">
        <v>1</v>
      </c>
      <c r="M381">
        <v>3</v>
      </c>
      <c r="V381">
        <v>10</v>
      </c>
      <c r="BE381">
        <v>0.1</v>
      </c>
      <c r="CC381">
        <v>20</v>
      </c>
    </row>
    <row r="382" spans="1:81" hidden="1" x14ac:dyDescent="0.3">
      <c r="A382" t="s">
        <v>1549</v>
      </c>
      <c r="B382" t="s">
        <v>1550</v>
      </c>
      <c r="C382" s="1" t="str">
        <f t="shared" si="55"/>
        <v>21:1189</v>
      </c>
      <c r="D382" s="1" t="str">
        <f t="shared" si="56"/>
        <v>21:0387</v>
      </c>
      <c r="E382" t="s">
        <v>1551</v>
      </c>
      <c r="F382" t="s">
        <v>1552</v>
      </c>
      <c r="H382">
        <v>66.112969300000003</v>
      </c>
      <c r="I382">
        <v>-87.792043899999996</v>
      </c>
      <c r="J382" s="1" t="str">
        <f t="shared" si="58"/>
        <v>Till</v>
      </c>
      <c r="K382" s="1" t="str">
        <f t="shared" si="53"/>
        <v>ODM HMC fraction, SG 3.2</v>
      </c>
      <c r="L382">
        <v>1</v>
      </c>
      <c r="M382">
        <v>1</v>
      </c>
      <c r="V382">
        <v>10</v>
      </c>
      <c r="BE382">
        <v>0.1</v>
      </c>
      <c r="CC382">
        <v>15</v>
      </c>
    </row>
    <row r="383" spans="1:81" hidden="1" x14ac:dyDescent="0.3">
      <c r="A383" t="s">
        <v>1553</v>
      </c>
      <c r="B383" t="s">
        <v>1554</v>
      </c>
      <c r="C383" s="1" t="str">
        <f t="shared" si="55"/>
        <v>21:1189</v>
      </c>
      <c r="D383" s="1" t="str">
        <f t="shared" si="56"/>
        <v>21:0387</v>
      </c>
      <c r="E383" t="s">
        <v>1555</v>
      </c>
      <c r="F383" t="s">
        <v>1556</v>
      </c>
      <c r="H383">
        <v>66.121949299999997</v>
      </c>
      <c r="I383">
        <v>-87.551858699999997</v>
      </c>
      <c r="J383" s="1" t="str">
        <f t="shared" si="58"/>
        <v>Till</v>
      </c>
      <c r="K383" s="1" t="str">
        <f t="shared" si="53"/>
        <v>ODM HMC fraction, SG 3.2</v>
      </c>
      <c r="L383">
        <v>1</v>
      </c>
      <c r="M383">
        <v>1</v>
      </c>
      <c r="V383">
        <v>1</v>
      </c>
      <c r="CC383">
        <v>5</v>
      </c>
    </row>
    <row r="384" spans="1:81" hidden="1" x14ac:dyDescent="0.3">
      <c r="A384" t="s">
        <v>1557</v>
      </c>
      <c r="B384" t="s">
        <v>1558</v>
      </c>
      <c r="C384" s="1" t="str">
        <f t="shared" si="55"/>
        <v>21:1189</v>
      </c>
      <c r="D384" s="1" t="str">
        <f t="shared" si="56"/>
        <v>21:0387</v>
      </c>
      <c r="E384" t="s">
        <v>1559</v>
      </c>
      <c r="F384" t="s">
        <v>1560</v>
      </c>
      <c r="H384">
        <v>66.126319600000002</v>
      </c>
      <c r="I384">
        <v>-87.316913200000002</v>
      </c>
      <c r="J384" s="1" t="str">
        <f t="shared" si="58"/>
        <v>Till</v>
      </c>
      <c r="K384" s="1" t="str">
        <f t="shared" si="53"/>
        <v>ODM HMC fraction, SG 3.2</v>
      </c>
      <c r="L384">
        <v>1</v>
      </c>
      <c r="V384">
        <v>8</v>
      </c>
      <c r="CC384">
        <v>3</v>
      </c>
    </row>
    <row r="385" spans="1:81" hidden="1" x14ac:dyDescent="0.3">
      <c r="A385" t="s">
        <v>1561</v>
      </c>
      <c r="B385" t="s">
        <v>1562</v>
      </c>
      <c r="C385" s="1" t="str">
        <f t="shared" si="55"/>
        <v>21:1189</v>
      </c>
      <c r="D385" s="1" t="str">
        <f t="shared" si="56"/>
        <v>21:0387</v>
      </c>
      <c r="E385" t="s">
        <v>1563</v>
      </c>
      <c r="F385" t="s">
        <v>1564</v>
      </c>
      <c r="H385">
        <v>66.8324037</v>
      </c>
      <c r="I385">
        <v>-88.952967200000003</v>
      </c>
      <c r="J385" s="1" t="str">
        <f t="shared" si="58"/>
        <v>Till</v>
      </c>
      <c r="K385" s="1" t="str">
        <f t="shared" si="53"/>
        <v>ODM HMC fraction, SG 3.2</v>
      </c>
      <c r="L385">
        <v>1</v>
      </c>
      <c r="M385">
        <v>3</v>
      </c>
      <c r="R385">
        <v>1</v>
      </c>
      <c r="V385">
        <v>30</v>
      </c>
      <c r="CC385">
        <v>0.5</v>
      </c>
    </row>
    <row r="386" spans="1:81" hidden="1" x14ac:dyDescent="0.3">
      <c r="A386" t="s">
        <v>1565</v>
      </c>
      <c r="B386" t="s">
        <v>1566</v>
      </c>
      <c r="C386" s="1" t="str">
        <f t="shared" si="55"/>
        <v>21:1189</v>
      </c>
      <c r="D386" s="1" t="str">
        <f t="shared" si="56"/>
        <v>21:0387</v>
      </c>
      <c r="E386" t="s">
        <v>1567</v>
      </c>
      <c r="F386" t="s">
        <v>1568</v>
      </c>
      <c r="H386">
        <v>66.836393799999996</v>
      </c>
      <c r="I386">
        <v>-88.735301000000007</v>
      </c>
      <c r="J386" s="1" t="str">
        <f t="shared" si="58"/>
        <v>Till</v>
      </c>
      <c r="K386" s="1" t="str">
        <f t="shared" si="53"/>
        <v>ODM HMC fraction, SG 3.2</v>
      </c>
      <c r="L386">
        <v>1</v>
      </c>
      <c r="M386">
        <v>3</v>
      </c>
      <c r="R386">
        <v>16</v>
      </c>
      <c r="V386">
        <v>60</v>
      </c>
      <c r="AK386">
        <v>1</v>
      </c>
      <c r="AL386">
        <v>1</v>
      </c>
      <c r="AM386">
        <v>1</v>
      </c>
      <c r="BA386">
        <v>0.1</v>
      </c>
      <c r="BE386">
        <v>0.5</v>
      </c>
      <c r="CC386">
        <v>0.5</v>
      </c>
    </row>
    <row r="387" spans="1:81" hidden="1" x14ac:dyDescent="0.3">
      <c r="A387" t="s">
        <v>1569</v>
      </c>
      <c r="B387" t="s">
        <v>1570</v>
      </c>
      <c r="C387" s="1" t="str">
        <f t="shared" si="55"/>
        <v>21:1189</v>
      </c>
      <c r="D387" s="1" t="str">
        <f t="shared" si="56"/>
        <v>21:0387</v>
      </c>
      <c r="E387" t="s">
        <v>1571</v>
      </c>
      <c r="F387" t="s">
        <v>1572</v>
      </c>
      <c r="H387">
        <v>66.837744000000001</v>
      </c>
      <c r="I387">
        <v>-88.485306800000004</v>
      </c>
      <c r="J387" s="1" t="str">
        <f t="shared" si="58"/>
        <v>Till</v>
      </c>
      <c r="K387" s="1" t="str">
        <f t="shared" si="53"/>
        <v>ODM HMC fraction, SG 3.2</v>
      </c>
      <c r="L387">
        <v>1</v>
      </c>
      <c r="M387">
        <v>5</v>
      </c>
      <c r="V387">
        <v>10</v>
      </c>
      <c r="AK387">
        <v>1</v>
      </c>
    </row>
    <row r="388" spans="1:81" hidden="1" x14ac:dyDescent="0.3">
      <c r="A388" t="s">
        <v>1573</v>
      </c>
      <c r="B388" t="s">
        <v>1574</v>
      </c>
      <c r="C388" s="1" t="str">
        <f t="shared" si="55"/>
        <v>21:1189</v>
      </c>
      <c r="D388" s="1" t="str">
        <f t="shared" si="56"/>
        <v>21:0387</v>
      </c>
      <c r="E388" t="s">
        <v>1575</v>
      </c>
      <c r="F388" t="s">
        <v>1576</v>
      </c>
      <c r="H388">
        <v>66.926231099999995</v>
      </c>
      <c r="I388">
        <v>-88.418631700000006</v>
      </c>
      <c r="J388" s="1" t="str">
        <f t="shared" si="58"/>
        <v>Till</v>
      </c>
      <c r="K388" s="1" t="str">
        <f t="shared" si="53"/>
        <v>ODM HMC fraction, SG 3.2</v>
      </c>
      <c r="L388">
        <v>1</v>
      </c>
      <c r="M388">
        <v>2</v>
      </c>
      <c r="V388">
        <v>20</v>
      </c>
      <c r="AL388">
        <v>1</v>
      </c>
      <c r="CC388">
        <v>2</v>
      </c>
    </row>
    <row r="389" spans="1:81" hidden="1" x14ac:dyDescent="0.3">
      <c r="A389" t="s">
        <v>1577</v>
      </c>
      <c r="B389" t="s">
        <v>1578</v>
      </c>
      <c r="C389" s="1" t="str">
        <f t="shared" si="55"/>
        <v>21:1189</v>
      </c>
      <c r="D389" s="1" t="str">
        <f t="shared" si="56"/>
        <v>21:0387</v>
      </c>
      <c r="E389" t="s">
        <v>1579</v>
      </c>
      <c r="F389" t="s">
        <v>1580</v>
      </c>
      <c r="H389">
        <v>66.966739399999994</v>
      </c>
      <c r="I389">
        <v>-88.638048100000006</v>
      </c>
      <c r="J389" s="1" t="str">
        <f t="shared" si="58"/>
        <v>Till</v>
      </c>
      <c r="K389" s="1" t="str">
        <f t="shared" si="53"/>
        <v>ODM HMC fraction, SG 3.2</v>
      </c>
      <c r="L389">
        <v>1</v>
      </c>
      <c r="M389">
        <v>2</v>
      </c>
      <c r="V389">
        <v>15</v>
      </c>
      <c r="AM389">
        <v>1</v>
      </c>
      <c r="BE389">
        <v>0.1</v>
      </c>
      <c r="CC389">
        <v>0.5</v>
      </c>
    </row>
    <row r="390" spans="1:81" hidden="1" x14ac:dyDescent="0.3">
      <c r="A390" t="s">
        <v>1581</v>
      </c>
      <c r="B390" t="s">
        <v>1582</v>
      </c>
      <c r="C390" s="1" t="str">
        <f t="shared" si="55"/>
        <v>21:1189</v>
      </c>
      <c r="D390" s="1" t="str">
        <f t="shared" si="56"/>
        <v>21:0387</v>
      </c>
      <c r="E390" t="s">
        <v>1583</v>
      </c>
      <c r="F390" t="s">
        <v>1584</v>
      </c>
      <c r="H390">
        <v>66.910741900000005</v>
      </c>
      <c r="I390">
        <v>-88.209964799999995</v>
      </c>
      <c r="J390" s="1" t="str">
        <f t="shared" si="58"/>
        <v>Till</v>
      </c>
      <c r="K390" s="1" t="str">
        <f t="shared" si="53"/>
        <v>ODM HMC fraction, SG 3.2</v>
      </c>
      <c r="L390">
        <v>1</v>
      </c>
      <c r="M390">
        <v>1</v>
      </c>
      <c r="V390">
        <v>40</v>
      </c>
      <c r="BE390">
        <v>0.4</v>
      </c>
      <c r="CC390">
        <v>1</v>
      </c>
    </row>
    <row r="391" spans="1:81" hidden="1" x14ac:dyDescent="0.3">
      <c r="A391" t="s">
        <v>1585</v>
      </c>
      <c r="B391" t="s">
        <v>1586</v>
      </c>
      <c r="C391" s="1" t="str">
        <f t="shared" si="55"/>
        <v>21:1189</v>
      </c>
      <c r="D391" s="1" t="str">
        <f t="shared" si="56"/>
        <v>21:0387</v>
      </c>
      <c r="E391" t="s">
        <v>1583</v>
      </c>
      <c r="F391" t="s">
        <v>1587</v>
      </c>
      <c r="H391">
        <v>66.910741900000005</v>
      </c>
      <c r="I391">
        <v>-88.209964799999995</v>
      </c>
      <c r="J391" s="1" t="str">
        <f t="shared" si="58"/>
        <v>Till</v>
      </c>
      <c r="K391" s="1" t="str">
        <f t="shared" si="53"/>
        <v>ODM HMC fraction, SG 3.2</v>
      </c>
      <c r="L391">
        <v>1</v>
      </c>
      <c r="M391">
        <v>3</v>
      </c>
      <c r="V391">
        <v>150</v>
      </c>
      <c r="BE391">
        <v>2</v>
      </c>
      <c r="BK391">
        <v>1</v>
      </c>
      <c r="CC391">
        <v>2</v>
      </c>
    </row>
    <row r="392" spans="1:81" hidden="1" x14ac:dyDescent="0.3">
      <c r="A392" t="s">
        <v>1588</v>
      </c>
      <c r="B392" t="s">
        <v>1589</v>
      </c>
      <c r="C392" s="1" t="str">
        <f t="shared" si="55"/>
        <v>21:1189</v>
      </c>
      <c r="D392" s="1" t="str">
        <f t="shared" si="56"/>
        <v>21:0387</v>
      </c>
      <c r="E392" t="s">
        <v>1590</v>
      </c>
      <c r="F392" t="s">
        <v>1591</v>
      </c>
      <c r="H392">
        <v>66.870253700000006</v>
      </c>
      <c r="I392">
        <v>-87.862986399999997</v>
      </c>
      <c r="J392" s="1" t="str">
        <f t="shared" si="58"/>
        <v>Till</v>
      </c>
      <c r="K392" s="1" t="str">
        <f t="shared" si="53"/>
        <v>ODM HMC fraction, SG 3.2</v>
      </c>
      <c r="L392">
        <v>1</v>
      </c>
      <c r="M392">
        <v>2</v>
      </c>
      <c r="V392">
        <v>80</v>
      </c>
      <c r="BE392">
        <v>1</v>
      </c>
      <c r="CC392">
        <v>5</v>
      </c>
    </row>
    <row r="393" spans="1:81" hidden="1" x14ac:dyDescent="0.3">
      <c r="A393" t="s">
        <v>1592</v>
      </c>
      <c r="B393" t="s">
        <v>1593</v>
      </c>
      <c r="C393" s="1" t="str">
        <f t="shared" si="55"/>
        <v>21:1189</v>
      </c>
      <c r="D393" s="1" t="str">
        <f t="shared" si="56"/>
        <v>21:0387</v>
      </c>
      <c r="E393" t="s">
        <v>1590</v>
      </c>
      <c r="F393" t="s">
        <v>1594</v>
      </c>
      <c r="H393">
        <v>66.870253700000006</v>
      </c>
      <c r="I393">
        <v>-87.862986399999997</v>
      </c>
      <c r="J393" s="1" t="str">
        <f t="shared" si="58"/>
        <v>Till</v>
      </c>
      <c r="K393" s="1" t="str">
        <f t="shared" si="53"/>
        <v>ODM HMC fraction, SG 3.2</v>
      </c>
      <c r="L393">
        <v>1</v>
      </c>
      <c r="M393">
        <v>3</v>
      </c>
      <c r="V393">
        <v>120</v>
      </c>
      <c r="BE393">
        <v>1</v>
      </c>
      <c r="CC393">
        <v>8</v>
      </c>
    </row>
    <row r="394" spans="1:81" hidden="1" x14ac:dyDescent="0.3">
      <c r="A394" t="s">
        <v>1595</v>
      </c>
      <c r="B394" t="s">
        <v>1596</v>
      </c>
      <c r="C394" s="1" t="str">
        <f t="shared" si="55"/>
        <v>21:1189</v>
      </c>
      <c r="D394" s="1" t="str">
        <f t="shared" si="56"/>
        <v>21:0387</v>
      </c>
      <c r="E394" t="s">
        <v>1597</v>
      </c>
      <c r="F394" t="s">
        <v>1598</v>
      </c>
      <c r="H394">
        <v>66.851174099999994</v>
      </c>
      <c r="I394">
        <v>-88.076532700000001</v>
      </c>
      <c r="J394" s="1" t="str">
        <f t="shared" si="58"/>
        <v>Till</v>
      </c>
      <c r="K394" s="1" t="str">
        <f t="shared" si="53"/>
        <v>ODM HMC fraction, SG 3.2</v>
      </c>
      <c r="L394">
        <v>1</v>
      </c>
      <c r="M394">
        <v>1</v>
      </c>
      <c r="V394">
        <v>30</v>
      </c>
      <c r="AL394">
        <v>1</v>
      </c>
      <c r="BE394">
        <v>0.5</v>
      </c>
      <c r="CC394">
        <v>2</v>
      </c>
    </row>
    <row r="395" spans="1:81" hidden="1" x14ac:dyDescent="0.3">
      <c r="A395" t="s">
        <v>1599</v>
      </c>
      <c r="B395" t="s">
        <v>1600</v>
      </c>
      <c r="C395" s="1" t="str">
        <f t="shared" si="55"/>
        <v>21:1189</v>
      </c>
      <c r="D395" s="1" t="str">
        <f t="shared" si="56"/>
        <v>21:0387</v>
      </c>
      <c r="E395" t="s">
        <v>1597</v>
      </c>
      <c r="F395" t="s">
        <v>1601</v>
      </c>
      <c r="H395">
        <v>66.851174099999994</v>
      </c>
      <c r="I395">
        <v>-88.076532700000001</v>
      </c>
      <c r="J395" s="1" t="str">
        <f t="shared" si="58"/>
        <v>Till</v>
      </c>
      <c r="K395" s="1" t="str">
        <f t="shared" si="53"/>
        <v>ODM HMC fraction, SG 3.2</v>
      </c>
      <c r="L395">
        <v>7</v>
      </c>
    </row>
    <row r="396" spans="1:81" hidden="1" x14ac:dyDescent="0.3">
      <c r="A396" t="s">
        <v>1602</v>
      </c>
      <c r="B396" t="s">
        <v>1603</v>
      </c>
      <c r="C396" s="1" t="str">
        <f t="shared" si="55"/>
        <v>21:1189</v>
      </c>
      <c r="D396" s="1" t="str">
        <f t="shared" si="56"/>
        <v>21:0387</v>
      </c>
      <c r="E396" t="s">
        <v>1604</v>
      </c>
      <c r="F396" t="s">
        <v>1605</v>
      </c>
      <c r="H396">
        <v>66.724918400000007</v>
      </c>
      <c r="I396">
        <v>-88.056782900000002</v>
      </c>
      <c r="J396" s="1" t="str">
        <f t="shared" si="58"/>
        <v>Till</v>
      </c>
      <c r="K396" s="1" t="str">
        <f t="shared" si="53"/>
        <v>ODM HMC fraction, SG 3.2</v>
      </c>
      <c r="L396">
        <v>1</v>
      </c>
      <c r="M396">
        <v>2</v>
      </c>
      <c r="R396">
        <v>2</v>
      </c>
      <c r="V396">
        <v>50</v>
      </c>
      <c r="BE396">
        <v>0.3</v>
      </c>
      <c r="CC396">
        <v>5</v>
      </c>
    </row>
    <row r="397" spans="1:81" hidden="1" x14ac:dyDescent="0.3">
      <c r="A397" t="s">
        <v>1606</v>
      </c>
      <c r="B397" t="s">
        <v>1607</v>
      </c>
      <c r="C397" s="1" t="str">
        <f t="shared" si="55"/>
        <v>21:1189</v>
      </c>
      <c r="D397" s="1" t="str">
        <f t="shared" si="56"/>
        <v>21:0387</v>
      </c>
      <c r="E397" t="s">
        <v>1608</v>
      </c>
      <c r="F397" t="s">
        <v>1609</v>
      </c>
      <c r="H397">
        <v>66.752667099999996</v>
      </c>
      <c r="I397">
        <v>-88.2941182</v>
      </c>
      <c r="J397" s="1" t="str">
        <f t="shared" si="58"/>
        <v>Till</v>
      </c>
      <c r="K397" s="1" t="str">
        <f t="shared" si="53"/>
        <v>ODM HMC fraction, SG 3.2</v>
      </c>
      <c r="L397">
        <v>1</v>
      </c>
      <c r="V397">
        <v>30</v>
      </c>
      <c r="X397">
        <v>1</v>
      </c>
      <c r="BE397">
        <v>0.2</v>
      </c>
      <c r="CC397">
        <v>1</v>
      </c>
    </row>
    <row r="398" spans="1:81" hidden="1" x14ac:dyDescent="0.3">
      <c r="A398" t="s">
        <v>1610</v>
      </c>
      <c r="B398" t="s">
        <v>1611</v>
      </c>
      <c r="C398" s="1" t="str">
        <f t="shared" si="55"/>
        <v>21:1189</v>
      </c>
      <c r="D398" s="1" t="str">
        <f t="shared" si="56"/>
        <v>21:0387</v>
      </c>
      <c r="E398" t="s">
        <v>1612</v>
      </c>
      <c r="F398" t="s">
        <v>1613</v>
      </c>
      <c r="H398">
        <v>66.696179000000001</v>
      </c>
      <c r="I398">
        <v>-88.296927499999995</v>
      </c>
      <c r="J398" s="1" t="str">
        <f t="shared" si="58"/>
        <v>Till</v>
      </c>
      <c r="K398" s="1" t="str">
        <f t="shared" si="53"/>
        <v>ODM HMC fraction, SG 3.2</v>
      </c>
      <c r="L398">
        <v>1</v>
      </c>
      <c r="M398">
        <v>1</v>
      </c>
      <c r="R398">
        <v>4</v>
      </c>
      <c r="V398">
        <v>100</v>
      </c>
      <c r="AM398">
        <v>1</v>
      </c>
      <c r="BE398">
        <v>0.5</v>
      </c>
    </row>
    <row r="399" spans="1:81" hidden="1" x14ac:dyDescent="0.3">
      <c r="A399" t="s">
        <v>1614</v>
      </c>
      <c r="B399" t="s">
        <v>1615</v>
      </c>
      <c r="C399" s="1" t="str">
        <f t="shared" si="55"/>
        <v>21:1189</v>
      </c>
      <c r="D399" s="1" t="str">
        <f t="shared" si="56"/>
        <v>21:0387</v>
      </c>
      <c r="E399" t="s">
        <v>1616</v>
      </c>
      <c r="F399" t="s">
        <v>1617</v>
      </c>
      <c r="H399">
        <v>66.662300599999995</v>
      </c>
      <c r="I399">
        <v>-87.987366699999995</v>
      </c>
      <c r="J399" s="1" t="str">
        <f t="shared" si="58"/>
        <v>Till</v>
      </c>
      <c r="K399" s="1" t="str">
        <f t="shared" si="53"/>
        <v>ODM HMC fraction, SG 3.2</v>
      </c>
      <c r="L399">
        <v>1</v>
      </c>
      <c r="M399">
        <v>2</v>
      </c>
      <c r="V399">
        <v>100</v>
      </c>
      <c r="BE399">
        <v>1</v>
      </c>
      <c r="CC399">
        <v>5</v>
      </c>
    </row>
    <row r="400" spans="1:81" hidden="1" x14ac:dyDescent="0.3">
      <c r="A400" t="s">
        <v>1618</v>
      </c>
      <c r="B400" t="s">
        <v>1619</v>
      </c>
      <c r="C400" s="1" t="str">
        <f t="shared" si="55"/>
        <v>21:1189</v>
      </c>
      <c r="D400" s="1" t="str">
        <f t="shared" si="56"/>
        <v>21:0387</v>
      </c>
      <c r="E400" t="s">
        <v>1620</v>
      </c>
      <c r="F400" t="s">
        <v>1621</v>
      </c>
      <c r="H400">
        <v>66.190159100000002</v>
      </c>
      <c r="I400">
        <v>-86.415799199999995</v>
      </c>
      <c r="J400" s="1" t="str">
        <f t="shared" si="58"/>
        <v>Till</v>
      </c>
      <c r="K400" s="1" t="str">
        <f t="shared" si="53"/>
        <v>ODM HMC fraction, SG 3.2</v>
      </c>
      <c r="L400">
        <v>1</v>
      </c>
      <c r="M400">
        <v>4</v>
      </c>
      <c r="V400">
        <v>120</v>
      </c>
      <c r="AM400">
        <v>1</v>
      </c>
      <c r="BE400">
        <v>1</v>
      </c>
      <c r="BF400">
        <v>10</v>
      </c>
      <c r="CC400">
        <v>2</v>
      </c>
    </row>
    <row r="401" spans="1:81" hidden="1" x14ac:dyDescent="0.3">
      <c r="A401" t="s">
        <v>1622</v>
      </c>
      <c r="B401" t="s">
        <v>1623</v>
      </c>
      <c r="C401" s="1" t="str">
        <f t="shared" si="55"/>
        <v>21:1189</v>
      </c>
      <c r="D401" s="1" t="str">
        <f t="shared" si="56"/>
        <v>21:0387</v>
      </c>
      <c r="E401" t="s">
        <v>1624</v>
      </c>
      <c r="F401" t="s">
        <v>1625</v>
      </c>
      <c r="H401">
        <v>66.398650799999999</v>
      </c>
      <c r="I401">
        <v>-87.159775699999997</v>
      </c>
      <c r="J401" s="1" t="str">
        <f t="shared" si="58"/>
        <v>Till</v>
      </c>
      <c r="K401" s="1" t="str">
        <f t="shared" si="53"/>
        <v>ODM HMC fraction, SG 3.2</v>
      </c>
      <c r="L401">
        <v>1</v>
      </c>
      <c r="M401">
        <v>3</v>
      </c>
      <c r="V401">
        <v>15</v>
      </c>
      <c r="AM401">
        <v>1</v>
      </c>
      <c r="BE401">
        <v>0.2</v>
      </c>
    </row>
    <row r="402" spans="1:81" hidden="1" x14ac:dyDescent="0.3">
      <c r="A402" t="s">
        <v>1626</v>
      </c>
      <c r="B402" t="s">
        <v>1627</v>
      </c>
      <c r="C402" s="1" t="str">
        <f t="shared" si="55"/>
        <v>21:1189</v>
      </c>
      <c r="D402" s="1" t="str">
        <f t="shared" si="56"/>
        <v>21:0387</v>
      </c>
      <c r="E402" t="s">
        <v>1628</v>
      </c>
      <c r="F402" t="s">
        <v>1629</v>
      </c>
      <c r="H402">
        <v>65.949595400000007</v>
      </c>
      <c r="I402">
        <v>-87.312171699999993</v>
      </c>
      <c r="J402" s="1" t="str">
        <f t="shared" si="58"/>
        <v>Till</v>
      </c>
      <c r="K402" s="1" t="str">
        <f t="shared" si="53"/>
        <v>ODM HMC fraction, SG 3.2</v>
      </c>
      <c r="L402">
        <v>1</v>
      </c>
      <c r="M402">
        <v>4</v>
      </c>
      <c r="V402">
        <v>2</v>
      </c>
      <c r="AM402">
        <v>1</v>
      </c>
    </row>
    <row r="403" spans="1:81" hidden="1" x14ac:dyDescent="0.3">
      <c r="A403" t="s">
        <v>1630</v>
      </c>
      <c r="B403" t="s">
        <v>1631</v>
      </c>
      <c r="C403" s="1" t="str">
        <f t="shared" si="55"/>
        <v>21:1189</v>
      </c>
      <c r="D403" s="1" t="str">
        <f t="shared" si="56"/>
        <v>21:0387</v>
      </c>
      <c r="E403" t="s">
        <v>1632</v>
      </c>
      <c r="F403" t="s">
        <v>1633</v>
      </c>
      <c r="H403">
        <v>65.968614400000007</v>
      </c>
      <c r="I403">
        <v>-87.577505700000003</v>
      </c>
      <c r="J403" s="1" t="str">
        <f t="shared" si="58"/>
        <v>Till</v>
      </c>
      <c r="K403" s="1" t="str">
        <f t="shared" si="53"/>
        <v>ODM HMC fraction, SG 3.2</v>
      </c>
      <c r="L403">
        <v>1</v>
      </c>
      <c r="CC403">
        <v>60</v>
      </c>
    </row>
    <row r="404" spans="1:81" hidden="1" x14ac:dyDescent="0.3">
      <c r="A404" t="s">
        <v>1634</v>
      </c>
      <c r="B404" t="s">
        <v>1635</v>
      </c>
      <c r="C404" s="1" t="str">
        <f t="shared" si="55"/>
        <v>21:1189</v>
      </c>
      <c r="D404" s="1" t="str">
        <f t="shared" si="56"/>
        <v>21:0387</v>
      </c>
      <c r="E404" t="s">
        <v>1636</v>
      </c>
      <c r="F404" t="s">
        <v>1637</v>
      </c>
      <c r="H404">
        <v>65.935575</v>
      </c>
      <c r="I404">
        <v>-87.865107899999998</v>
      </c>
      <c r="J404" s="1" t="str">
        <f t="shared" si="58"/>
        <v>Till</v>
      </c>
      <c r="K404" s="1" t="str">
        <f t="shared" si="53"/>
        <v>ODM HMC fraction, SG 3.2</v>
      </c>
      <c r="L404">
        <v>1</v>
      </c>
      <c r="M404">
        <v>1</v>
      </c>
      <c r="V404">
        <v>30</v>
      </c>
      <c r="BE404">
        <v>0.5</v>
      </c>
      <c r="CC404">
        <v>20</v>
      </c>
    </row>
    <row r="405" spans="1:81" hidden="1" x14ac:dyDescent="0.3">
      <c r="A405" t="s">
        <v>1638</v>
      </c>
      <c r="B405" t="s">
        <v>1639</v>
      </c>
      <c r="C405" s="1" t="str">
        <f t="shared" si="55"/>
        <v>21:1189</v>
      </c>
      <c r="D405" s="1" t="str">
        <f t="shared" si="56"/>
        <v>21:0387</v>
      </c>
      <c r="E405" t="s">
        <v>1640</v>
      </c>
      <c r="F405" t="s">
        <v>1641</v>
      </c>
      <c r="H405">
        <v>65.859477699999999</v>
      </c>
      <c r="I405">
        <v>-87.760403600000004</v>
      </c>
      <c r="J405" s="1" t="str">
        <f t="shared" si="58"/>
        <v>Till</v>
      </c>
      <c r="K405" s="1" t="str">
        <f t="shared" si="53"/>
        <v>ODM HMC fraction, SG 3.2</v>
      </c>
      <c r="L405">
        <v>1</v>
      </c>
      <c r="M405">
        <v>4</v>
      </c>
      <c r="V405">
        <v>10</v>
      </c>
      <c r="CC405">
        <v>20</v>
      </c>
    </row>
    <row r="406" spans="1:81" hidden="1" x14ac:dyDescent="0.3">
      <c r="A406" t="s">
        <v>1642</v>
      </c>
      <c r="B406" t="s">
        <v>1643</v>
      </c>
      <c r="C406" s="1" t="str">
        <f t="shared" si="55"/>
        <v>21:1189</v>
      </c>
      <c r="D406" s="1" t="str">
        <f t="shared" si="56"/>
        <v>21:0387</v>
      </c>
      <c r="E406" t="s">
        <v>1644</v>
      </c>
      <c r="F406" t="s">
        <v>1645</v>
      </c>
      <c r="H406">
        <v>65.838448700000001</v>
      </c>
      <c r="I406">
        <v>-87.546896399999994</v>
      </c>
      <c r="J406" s="1" t="str">
        <f t="shared" si="58"/>
        <v>Till</v>
      </c>
      <c r="K406" s="1" t="str">
        <f t="shared" si="53"/>
        <v>ODM HMC fraction, SG 3.2</v>
      </c>
      <c r="L406">
        <v>1</v>
      </c>
      <c r="CC406">
        <v>30</v>
      </c>
    </row>
    <row r="407" spans="1:81" hidden="1" x14ac:dyDescent="0.3">
      <c r="A407" t="s">
        <v>1646</v>
      </c>
      <c r="B407" t="s">
        <v>1647</v>
      </c>
      <c r="C407" s="1" t="str">
        <f t="shared" si="55"/>
        <v>21:1189</v>
      </c>
      <c r="D407" s="1" t="str">
        <f t="shared" si="56"/>
        <v>21:0387</v>
      </c>
      <c r="E407" t="s">
        <v>1648</v>
      </c>
      <c r="F407" t="s">
        <v>1649</v>
      </c>
      <c r="H407">
        <v>65.877687800000004</v>
      </c>
      <c r="I407">
        <v>-87.325580200000005</v>
      </c>
      <c r="J407" s="1" t="str">
        <f t="shared" si="58"/>
        <v>Till</v>
      </c>
      <c r="K407" s="1" t="str">
        <f t="shared" si="53"/>
        <v>ODM HMC fraction, SG 3.2</v>
      </c>
      <c r="L407">
        <v>1</v>
      </c>
      <c r="V407">
        <v>1</v>
      </c>
      <c r="CC407">
        <v>20</v>
      </c>
    </row>
    <row r="408" spans="1:81" hidden="1" x14ac:dyDescent="0.3">
      <c r="A408" t="s">
        <v>1650</v>
      </c>
      <c r="B408" t="s">
        <v>1651</v>
      </c>
      <c r="C408" s="1" t="str">
        <f t="shared" si="55"/>
        <v>21:1189</v>
      </c>
      <c r="D408" s="1" t="str">
        <f t="shared" si="56"/>
        <v>21:0387</v>
      </c>
      <c r="E408" t="s">
        <v>1652</v>
      </c>
      <c r="F408" t="s">
        <v>1653</v>
      </c>
      <c r="H408">
        <v>66.503987600000002</v>
      </c>
      <c r="I408">
        <v>-86.9646489</v>
      </c>
      <c r="J408" s="1" t="str">
        <f t="shared" si="58"/>
        <v>Till</v>
      </c>
      <c r="K408" s="1" t="str">
        <f t="shared" ref="K408:K471" si="59">HYPERLINK("https://geochem.nrcan.gc.ca/cdogs/content/kwd/kwd080106_e.htm", "ODM HMC fraction, SG 3.2")</f>
        <v>ODM HMC fraction, SG 3.2</v>
      </c>
      <c r="L408">
        <v>1</v>
      </c>
      <c r="M408">
        <v>1</v>
      </c>
      <c r="V408">
        <v>15</v>
      </c>
      <c r="BK408">
        <v>4</v>
      </c>
      <c r="CC408">
        <v>15</v>
      </c>
    </row>
    <row r="409" spans="1:81" hidden="1" x14ac:dyDescent="0.3">
      <c r="A409" t="s">
        <v>1654</v>
      </c>
      <c r="B409" t="s">
        <v>1655</v>
      </c>
      <c r="C409" s="1" t="str">
        <f t="shared" si="55"/>
        <v>21:1189</v>
      </c>
      <c r="D409" s="1" t="str">
        <f t="shared" si="56"/>
        <v>21:0387</v>
      </c>
      <c r="E409" t="s">
        <v>1656</v>
      </c>
      <c r="F409" t="s">
        <v>1657</v>
      </c>
      <c r="H409">
        <v>66.140041600000004</v>
      </c>
      <c r="I409">
        <v>-86.009143399999999</v>
      </c>
      <c r="J409" s="1" t="str">
        <f t="shared" si="58"/>
        <v>Till</v>
      </c>
      <c r="K409" s="1" t="str">
        <f t="shared" si="59"/>
        <v>ODM HMC fraction, SG 3.2</v>
      </c>
      <c r="L409">
        <v>1</v>
      </c>
      <c r="M409">
        <v>3</v>
      </c>
      <c r="V409">
        <v>50</v>
      </c>
      <c r="AK409">
        <v>1</v>
      </c>
      <c r="AM409">
        <v>2</v>
      </c>
      <c r="BE409">
        <v>0.5</v>
      </c>
      <c r="CC409">
        <v>10</v>
      </c>
    </row>
    <row r="410" spans="1:81" hidden="1" x14ac:dyDescent="0.3">
      <c r="A410" t="s">
        <v>1658</v>
      </c>
      <c r="B410" t="s">
        <v>1659</v>
      </c>
      <c r="C410" s="1" t="str">
        <f t="shared" si="55"/>
        <v>21:1189</v>
      </c>
      <c r="D410" s="1" t="str">
        <f t="shared" si="56"/>
        <v>21:0387</v>
      </c>
      <c r="E410" t="s">
        <v>1660</v>
      </c>
      <c r="F410" t="s">
        <v>1661</v>
      </c>
      <c r="H410">
        <v>65.954635999999994</v>
      </c>
      <c r="I410">
        <v>-86.8989069</v>
      </c>
      <c r="J410" s="1" t="str">
        <f t="shared" si="58"/>
        <v>Till</v>
      </c>
      <c r="K410" s="1" t="str">
        <f t="shared" si="59"/>
        <v>ODM HMC fraction, SG 3.2</v>
      </c>
      <c r="L410">
        <v>1</v>
      </c>
      <c r="V410">
        <v>4</v>
      </c>
      <c r="Z410">
        <v>2</v>
      </c>
      <c r="AM410">
        <v>2</v>
      </c>
      <c r="CC410">
        <v>25</v>
      </c>
    </row>
    <row r="411" spans="1:81" hidden="1" x14ac:dyDescent="0.3">
      <c r="A411" t="s">
        <v>1662</v>
      </c>
      <c r="B411" t="s">
        <v>1663</v>
      </c>
      <c r="C411" s="1" t="str">
        <f t="shared" si="55"/>
        <v>21:1189</v>
      </c>
      <c r="D411" s="1" t="str">
        <f t="shared" si="56"/>
        <v>21:0387</v>
      </c>
      <c r="E411" t="s">
        <v>1664</v>
      </c>
      <c r="F411" t="s">
        <v>1665</v>
      </c>
      <c r="H411">
        <v>65.923607200000006</v>
      </c>
      <c r="I411">
        <v>-86.754395400000007</v>
      </c>
      <c r="J411" s="1" t="str">
        <f t="shared" si="58"/>
        <v>Till</v>
      </c>
      <c r="K411" s="1" t="str">
        <f t="shared" si="59"/>
        <v>ODM HMC fraction, SG 3.2</v>
      </c>
      <c r="L411">
        <v>1</v>
      </c>
      <c r="V411">
        <v>150</v>
      </c>
      <c r="AM411">
        <v>1</v>
      </c>
      <c r="BE411">
        <v>2</v>
      </c>
      <c r="CC411">
        <v>20</v>
      </c>
    </row>
    <row r="412" spans="1:81" hidden="1" x14ac:dyDescent="0.3">
      <c r="A412" t="s">
        <v>1666</v>
      </c>
      <c r="B412" t="s">
        <v>1667</v>
      </c>
      <c r="C412" s="1" t="str">
        <f t="shared" si="55"/>
        <v>21:1189</v>
      </c>
      <c r="D412" s="1" t="str">
        <f t="shared" si="56"/>
        <v>21:0387</v>
      </c>
      <c r="E412" t="s">
        <v>1668</v>
      </c>
      <c r="F412" t="s">
        <v>1669</v>
      </c>
      <c r="H412">
        <v>65.838950100000005</v>
      </c>
      <c r="I412">
        <v>-86.697927800000002</v>
      </c>
      <c r="J412" s="1" t="str">
        <f>HYPERLINK("https://geochem.nrcan.gc.ca/cdogs/content/kwd/kwd020101_e.htm", "Diamicton")</f>
        <v>Diamicton</v>
      </c>
      <c r="K412" s="1" t="str">
        <f t="shared" si="59"/>
        <v>ODM HMC fraction, SG 3.2</v>
      </c>
      <c r="L412">
        <v>1</v>
      </c>
      <c r="M412">
        <v>22</v>
      </c>
      <c r="V412">
        <v>200</v>
      </c>
      <c r="AM412">
        <v>1</v>
      </c>
      <c r="AV412">
        <v>0.2</v>
      </c>
      <c r="BE412">
        <v>2</v>
      </c>
      <c r="CC412">
        <v>20</v>
      </c>
    </row>
    <row r="413" spans="1:81" hidden="1" x14ac:dyDescent="0.3">
      <c r="A413" t="s">
        <v>1670</v>
      </c>
      <c r="B413" t="s">
        <v>1671</v>
      </c>
      <c r="C413" s="1" t="str">
        <f t="shared" si="55"/>
        <v>21:1189</v>
      </c>
      <c r="D413" s="1" t="str">
        <f t="shared" si="56"/>
        <v>21:0387</v>
      </c>
      <c r="E413" t="s">
        <v>1672</v>
      </c>
      <c r="F413" t="s">
        <v>1673</v>
      </c>
      <c r="H413">
        <v>65.871298699999997</v>
      </c>
      <c r="I413">
        <v>-86.885766799999999</v>
      </c>
      <c r="J413" s="1" t="str">
        <f>HYPERLINK("https://geochem.nrcan.gc.ca/cdogs/content/kwd/kwd020101_e.htm", "Diamicton")</f>
        <v>Diamicton</v>
      </c>
      <c r="K413" s="1" t="str">
        <f t="shared" si="59"/>
        <v>ODM HMC fraction, SG 3.2</v>
      </c>
      <c r="L413">
        <v>1</v>
      </c>
      <c r="M413">
        <v>1</v>
      </c>
      <c r="V413">
        <v>8</v>
      </c>
      <c r="CC413">
        <v>35</v>
      </c>
    </row>
    <row r="414" spans="1:81" hidden="1" x14ac:dyDescent="0.3">
      <c r="A414" t="s">
        <v>1674</v>
      </c>
      <c r="B414" t="s">
        <v>1675</v>
      </c>
      <c r="C414" s="1" t="str">
        <f t="shared" si="55"/>
        <v>21:1189</v>
      </c>
      <c r="D414" s="1" t="str">
        <f t="shared" si="56"/>
        <v>21:0387</v>
      </c>
      <c r="E414" t="s">
        <v>1676</v>
      </c>
      <c r="F414" t="s">
        <v>1677</v>
      </c>
      <c r="H414">
        <v>66.534767900000006</v>
      </c>
      <c r="I414">
        <v>-86.241804200000004</v>
      </c>
      <c r="J414" s="1" t="str">
        <f t="shared" ref="J414:J445" si="60">HYPERLINK("https://geochem.nrcan.gc.ca/cdogs/content/kwd/kwd020044_e.htm", "Till")</f>
        <v>Till</v>
      </c>
      <c r="K414" s="1" t="str">
        <f t="shared" si="59"/>
        <v>ODM HMC fraction, SG 3.2</v>
      </c>
      <c r="L414">
        <v>1</v>
      </c>
      <c r="M414">
        <v>11</v>
      </c>
      <c r="V414">
        <v>50</v>
      </c>
      <c r="AM414">
        <v>18</v>
      </c>
      <c r="AV414">
        <v>0.2</v>
      </c>
      <c r="BE414">
        <v>1</v>
      </c>
      <c r="CC414">
        <v>30</v>
      </c>
    </row>
    <row r="415" spans="1:81" hidden="1" x14ac:dyDescent="0.3">
      <c r="A415" t="s">
        <v>1678</v>
      </c>
      <c r="B415" t="s">
        <v>1679</v>
      </c>
      <c r="C415" s="1" t="str">
        <f t="shared" si="55"/>
        <v>21:1189</v>
      </c>
      <c r="D415" s="1" t="str">
        <f t="shared" si="56"/>
        <v>21:0387</v>
      </c>
      <c r="E415" t="s">
        <v>1680</v>
      </c>
      <c r="F415" t="s">
        <v>1681</v>
      </c>
      <c r="H415">
        <v>66.369211399999998</v>
      </c>
      <c r="I415">
        <v>-87.354963299999994</v>
      </c>
      <c r="J415" s="1" t="str">
        <f t="shared" si="60"/>
        <v>Till</v>
      </c>
      <c r="K415" s="1" t="str">
        <f t="shared" si="59"/>
        <v>ODM HMC fraction, SG 3.2</v>
      </c>
      <c r="L415">
        <v>1</v>
      </c>
      <c r="M415">
        <v>1</v>
      </c>
      <c r="V415">
        <v>8</v>
      </c>
      <c r="Z415">
        <v>1</v>
      </c>
      <c r="AM415">
        <v>1</v>
      </c>
      <c r="CC415">
        <v>20</v>
      </c>
    </row>
    <row r="416" spans="1:81" hidden="1" x14ac:dyDescent="0.3">
      <c r="A416" t="s">
        <v>1682</v>
      </c>
      <c r="B416" t="s">
        <v>1683</v>
      </c>
      <c r="C416" s="1" t="str">
        <f t="shared" si="55"/>
        <v>21:1189</v>
      </c>
      <c r="D416" s="1" t="str">
        <f t="shared" si="56"/>
        <v>21:0387</v>
      </c>
      <c r="E416" t="s">
        <v>1684</v>
      </c>
      <c r="F416" t="s">
        <v>1685</v>
      </c>
      <c r="H416">
        <v>66.516655799999995</v>
      </c>
      <c r="I416">
        <v>-87.822275700000006</v>
      </c>
      <c r="J416" s="1" t="str">
        <f t="shared" si="60"/>
        <v>Till</v>
      </c>
      <c r="K416" s="1" t="str">
        <f t="shared" si="59"/>
        <v>ODM HMC fraction, SG 3.2</v>
      </c>
      <c r="L416">
        <v>1</v>
      </c>
      <c r="M416">
        <v>1</v>
      </c>
      <c r="V416">
        <v>20</v>
      </c>
      <c r="AL416">
        <v>1</v>
      </c>
      <c r="CC416">
        <v>4</v>
      </c>
    </row>
    <row r="417" spans="1:81" hidden="1" x14ac:dyDescent="0.3">
      <c r="A417" t="s">
        <v>1686</v>
      </c>
      <c r="B417" t="s">
        <v>1687</v>
      </c>
      <c r="C417" s="1" t="str">
        <f t="shared" si="55"/>
        <v>21:1189</v>
      </c>
      <c r="D417" s="1" t="str">
        <f t="shared" si="56"/>
        <v>21:0387</v>
      </c>
      <c r="E417" t="s">
        <v>1688</v>
      </c>
      <c r="F417" t="s">
        <v>1689</v>
      </c>
      <c r="H417">
        <v>66.5853836</v>
      </c>
      <c r="I417">
        <v>-87.739001500000001</v>
      </c>
      <c r="J417" s="1" t="str">
        <f t="shared" si="60"/>
        <v>Till</v>
      </c>
      <c r="K417" s="1" t="str">
        <f t="shared" si="59"/>
        <v>ODM HMC fraction, SG 3.2</v>
      </c>
      <c r="L417">
        <v>1</v>
      </c>
      <c r="M417">
        <v>3</v>
      </c>
      <c r="V417">
        <v>60</v>
      </c>
      <c r="BE417">
        <v>0.2</v>
      </c>
      <c r="CC417">
        <v>5</v>
      </c>
    </row>
    <row r="418" spans="1:81" hidden="1" x14ac:dyDescent="0.3">
      <c r="A418" t="s">
        <v>1690</v>
      </c>
      <c r="B418" t="s">
        <v>1691</v>
      </c>
      <c r="C418" s="1" t="str">
        <f t="shared" si="55"/>
        <v>21:1189</v>
      </c>
      <c r="D418" s="1" t="str">
        <f t="shared" si="56"/>
        <v>21:0387</v>
      </c>
      <c r="E418" t="s">
        <v>1692</v>
      </c>
      <c r="F418" t="s">
        <v>1693</v>
      </c>
      <c r="H418">
        <v>66.644101399999997</v>
      </c>
      <c r="I418">
        <v>-87.862274299999996</v>
      </c>
      <c r="J418" s="1" t="str">
        <f t="shared" si="60"/>
        <v>Till</v>
      </c>
      <c r="K418" s="1" t="str">
        <f t="shared" si="59"/>
        <v>ODM HMC fraction, SG 3.2</v>
      </c>
      <c r="L418">
        <v>1</v>
      </c>
      <c r="V418">
        <v>100</v>
      </c>
      <c r="AK418">
        <v>1</v>
      </c>
      <c r="BE418">
        <v>0.5</v>
      </c>
      <c r="CC418">
        <v>10</v>
      </c>
    </row>
    <row r="419" spans="1:81" hidden="1" x14ac:dyDescent="0.3">
      <c r="A419" t="s">
        <v>1694</v>
      </c>
      <c r="B419" t="s">
        <v>1695</v>
      </c>
      <c r="C419" s="1" t="str">
        <f t="shared" si="55"/>
        <v>21:1189</v>
      </c>
      <c r="D419" s="1" t="str">
        <f t="shared" si="56"/>
        <v>21:0387</v>
      </c>
      <c r="E419" t="s">
        <v>1696</v>
      </c>
      <c r="F419" t="s">
        <v>1697</v>
      </c>
      <c r="H419">
        <v>66.771767199999999</v>
      </c>
      <c r="I419">
        <v>-87.795979700000004</v>
      </c>
      <c r="J419" s="1" t="str">
        <f t="shared" si="60"/>
        <v>Till</v>
      </c>
      <c r="K419" s="1" t="str">
        <f t="shared" si="59"/>
        <v>ODM HMC fraction, SG 3.2</v>
      </c>
      <c r="L419">
        <v>1</v>
      </c>
      <c r="M419">
        <v>2</v>
      </c>
      <c r="V419">
        <v>150</v>
      </c>
      <c r="AM419">
        <v>1</v>
      </c>
      <c r="BE419">
        <v>1</v>
      </c>
      <c r="CC419">
        <v>4</v>
      </c>
    </row>
    <row r="420" spans="1:81" hidden="1" x14ac:dyDescent="0.3">
      <c r="A420" t="s">
        <v>1698</v>
      </c>
      <c r="B420" t="s">
        <v>1699</v>
      </c>
      <c r="C420" s="1" t="str">
        <f t="shared" si="55"/>
        <v>21:1189</v>
      </c>
      <c r="D420" s="1" t="str">
        <f t="shared" si="56"/>
        <v>21:0387</v>
      </c>
      <c r="E420" t="s">
        <v>1700</v>
      </c>
      <c r="F420" t="s">
        <v>1701</v>
      </c>
      <c r="H420">
        <v>66.744288499999996</v>
      </c>
      <c r="I420">
        <v>-87.541485399999999</v>
      </c>
      <c r="J420" s="1" t="str">
        <f t="shared" si="60"/>
        <v>Till</v>
      </c>
      <c r="K420" s="1" t="str">
        <f t="shared" si="59"/>
        <v>ODM HMC fraction, SG 3.2</v>
      </c>
      <c r="L420">
        <v>1</v>
      </c>
      <c r="M420">
        <v>1</v>
      </c>
      <c r="V420">
        <v>4</v>
      </c>
      <c r="AK420">
        <v>1</v>
      </c>
      <c r="CC420">
        <v>2</v>
      </c>
    </row>
    <row r="421" spans="1:81" hidden="1" x14ac:dyDescent="0.3">
      <c r="A421" t="s">
        <v>1702</v>
      </c>
      <c r="B421" t="s">
        <v>1703</v>
      </c>
      <c r="C421" s="1" t="str">
        <f t="shared" si="55"/>
        <v>21:1189</v>
      </c>
      <c r="D421" s="1" t="str">
        <f t="shared" si="56"/>
        <v>21:0387</v>
      </c>
      <c r="E421" t="s">
        <v>1704</v>
      </c>
      <c r="F421" t="s">
        <v>1705</v>
      </c>
      <c r="H421">
        <v>66.948881499999999</v>
      </c>
      <c r="I421">
        <v>-87.543487299999995</v>
      </c>
      <c r="J421" s="1" t="str">
        <f t="shared" si="60"/>
        <v>Till</v>
      </c>
      <c r="K421" s="1" t="str">
        <f t="shared" si="59"/>
        <v>ODM HMC fraction, SG 3.2</v>
      </c>
      <c r="L421">
        <v>1</v>
      </c>
      <c r="V421">
        <v>200</v>
      </c>
      <c r="AK421">
        <v>1</v>
      </c>
      <c r="BE421">
        <v>2</v>
      </c>
      <c r="CC421">
        <v>4</v>
      </c>
    </row>
    <row r="422" spans="1:81" hidden="1" x14ac:dyDescent="0.3">
      <c r="A422" t="s">
        <v>1706</v>
      </c>
      <c r="B422" t="s">
        <v>1707</v>
      </c>
      <c r="C422" s="1" t="str">
        <f t="shared" si="55"/>
        <v>21:1189</v>
      </c>
      <c r="D422" s="1" t="str">
        <f t="shared" si="56"/>
        <v>21:0387</v>
      </c>
      <c r="E422" t="s">
        <v>1708</v>
      </c>
      <c r="F422" t="s">
        <v>1709</v>
      </c>
      <c r="H422">
        <v>66.958600799999999</v>
      </c>
      <c r="I422">
        <v>-87.791771699999998</v>
      </c>
      <c r="J422" s="1" t="str">
        <f t="shared" si="60"/>
        <v>Till</v>
      </c>
      <c r="K422" s="1" t="str">
        <f t="shared" si="59"/>
        <v>ODM HMC fraction, SG 3.2</v>
      </c>
      <c r="L422">
        <v>1</v>
      </c>
      <c r="V422">
        <v>10</v>
      </c>
      <c r="CC422">
        <v>15</v>
      </c>
    </row>
    <row r="423" spans="1:81" hidden="1" x14ac:dyDescent="0.3">
      <c r="A423" t="s">
        <v>1710</v>
      </c>
      <c r="B423" t="s">
        <v>1711</v>
      </c>
      <c r="C423" s="1" t="str">
        <f t="shared" si="55"/>
        <v>21:1189</v>
      </c>
      <c r="D423" s="1" t="str">
        <f t="shared" si="56"/>
        <v>21:0387</v>
      </c>
      <c r="E423" t="s">
        <v>1712</v>
      </c>
      <c r="F423" t="s">
        <v>1713</v>
      </c>
      <c r="H423">
        <v>66.449026700000005</v>
      </c>
      <c r="I423">
        <v>-88.878669400000007</v>
      </c>
      <c r="J423" s="1" t="str">
        <f t="shared" si="60"/>
        <v>Till</v>
      </c>
      <c r="K423" s="1" t="str">
        <f t="shared" si="59"/>
        <v>ODM HMC fraction, SG 3.2</v>
      </c>
      <c r="L423">
        <v>1</v>
      </c>
      <c r="M423">
        <v>1</v>
      </c>
      <c r="V423">
        <v>10</v>
      </c>
      <c r="AK423">
        <v>1</v>
      </c>
      <c r="CC423">
        <v>6</v>
      </c>
    </row>
    <row r="424" spans="1:81" hidden="1" x14ac:dyDescent="0.3">
      <c r="A424" t="s">
        <v>1714</v>
      </c>
      <c r="B424" t="s">
        <v>1715</v>
      </c>
      <c r="C424" s="1" t="str">
        <f t="shared" si="55"/>
        <v>21:1189</v>
      </c>
      <c r="D424" s="1" t="str">
        <f t="shared" si="56"/>
        <v>21:0387</v>
      </c>
      <c r="E424" t="s">
        <v>1716</v>
      </c>
      <c r="F424" t="s">
        <v>1717</v>
      </c>
      <c r="H424">
        <v>66.551743200000004</v>
      </c>
      <c r="I424">
        <v>-88.945225899999997</v>
      </c>
      <c r="J424" s="1" t="str">
        <f t="shared" si="60"/>
        <v>Till</v>
      </c>
      <c r="K424" s="1" t="str">
        <f t="shared" si="59"/>
        <v>ODM HMC fraction, SG 3.2</v>
      </c>
      <c r="L424">
        <v>1</v>
      </c>
      <c r="M424">
        <v>1</v>
      </c>
      <c r="V424">
        <v>20</v>
      </c>
      <c r="CC424">
        <v>5</v>
      </c>
    </row>
    <row r="425" spans="1:81" hidden="1" x14ac:dyDescent="0.3">
      <c r="A425" t="s">
        <v>1718</v>
      </c>
      <c r="B425" t="s">
        <v>1719</v>
      </c>
      <c r="C425" s="1" t="str">
        <f t="shared" si="55"/>
        <v>21:1189</v>
      </c>
      <c r="D425" s="1" t="str">
        <f t="shared" si="56"/>
        <v>21:0387</v>
      </c>
      <c r="E425" t="s">
        <v>1720</v>
      </c>
      <c r="F425" t="s">
        <v>1721</v>
      </c>
      <c r="H425">
        <v>66.595042000000007</v>
      </c>
      <c r="I425">
        <v>-88.734139400000004</v>
      </c>
      <c r="J425" s="1" t="str">
        <f t="shared" si="60"/>
        <v>Till</v>
      </c>
      <c r="K425" s="1" t="str">
        <f t="shared" si="59"/>
        <v>ODM HMC fraction, SG 3.2</v>
      </c>
      <c r="L425">
        <v>1</v>
      </c>
      <c r="M425">
        <v>2</v>
      </c>
      <c r="V425">
        <v>20</v>
      </c>
      <c r="AK425">
        <v>1</v>
      </c>
      <c r="AM425">
        <v>2</v>
      </c>
      <c r="CC425">
        <v>2</v>
      </c>
    </row>
    <row r="426" spans="1:81" hidden="1" x14ac:dyDescent="0.3">
      <c r="A426" t="s">
        <v>1722</v>
      </c>
      <c r="B426" t="s">
        <v>1723</v>
      </c>
      <c r="C426" s="1" t="str">
        <f t="shared" si="55"/>
        <v>21:1189</v>
      </c>
      <c r="D426" s="1" t="str">
        <f t="shared" si="56"/>
        <v>21:0387</v>
      </c>
      <c r="E426" t="s">
        <v>1724</v>
      </c>
      <c r="F426" t="s">
        <v>1725</v>
      </c>
      <c r="H426">
        <v>66.587522500000006</v>
      </c>
      <c r="I426">
        <v>-88.470725799999997</v>
      </c>
      <c r="J426" s="1" t="str">
        <f t="shared" si="60"/>
        <v>Till</v>
      </c>
      <c r="K426" s="1" t="str">
        <f t="shared" si="59"/>
        <v>ODM HMC fraction, SG 3.2</v>
      </c>
      <c r="L426">
        <v>1</v>
      </c>
      <c r="M426">
        <v>1</v>
      </c>
      <c r="V426">
        <v>10</v>
      </c>
      <c r="CC426">
        <v>5</v>
      </c>
    </row>
    <row r="427" spans="1:81" hidden="1" x14ac:dyDescent="0.3">
      <c r="A427" t="s">
        <v>1726</v>
      </c>
      <c r="B427" t="s">
        <v>1727</v>
      </c>
      <c r="C427" s="1" t="str">
        <f t="shared" si="55"/>
        <v>21:1189</v>
      </c>
      <c r="D427" s="1" t="str">
        <f t="shared" si="56"/>
        <v>21:0387</v>
      </c>
      <c r="E427" t="s">
        <v>1728</v>
      </c>
      <c r="F427" t="s">
        <v>1729</v>
      </c>
      <c r="H427">
        <v>66.4894958</v>
      </c>
      <c r="I427">
        <v>-88.472884899999997</v>
      </c>
      <c r="J427" s="1" t="str">
        <f t="shared" si="60"/>
        <v>Till</v>
      </c>
      <c r="K427" s="1" t="str">
        <f t="shared" si="59"/>
        <v>ODM HMC fraction, SG 3.2</v>
      </c>
      <c r="L427">
        <v>1</v>
      </c>
      <c r="M427">
        <v>1</v>
      </c>
      <c r="V427">
        <v>30</v>
      </c>
      <c r="BE427">
        <v>0.5</v>
      </c>
      <c r="CC427">
        <v>2</v>
      </c>
    </row>
    <row r="428" spans="1:81" hidden="1" x14ac:dyDescent="0.3">
      <c r="A428" t="s">
        <v>1730</v>
      </c>
      <c r="B428" t="s">
        <v>1731</v>
      </c>
      <c r="C428" s="1" t="str">
        <f t="shared" si="55"/>
        <v>21:1189</v>
      </c>
      <c r="D428" s="1" t="str">
        <f t="shared" si="56"/>
        <v>21:0387</v>
      </c>
      <c r="E428" t="s">
        <v>1732</v>
      </c>
      <c r="F428" t="s">
        <v>1733</v>
      </c>
      <c r="H428">
        <v>66.487675600000003</v>
      </c>
      <c r="I428">
        <v>-88.691671299999996</v>
      </c>
      <c r="J428" s="1" t="str">
        <f t="shared" si="60"/>
        <v>Till</v>
      </c>
      <c r="K428" s="1" t="str">
        <f t="shared" si="59"/>
        <v>ODM HMC fraction, SG 3.2</v>
      </c>
      <c r="L428">
        <v>1</v>
      </c>
      <c r="M428">
        <v>1</v>
      </c>
      <c r="V428">
        <v>10</v>
      </c>
      <c r="CC428">
        <v>2</v>
      </c>
    </row>
    <row r="429" spans="1:81" hidden="1" x14ac:dyDescent="0.3">
      <c r="A429" t="s">
        <v>1734</v>
      </c>
      <c r="B429" t="s">
        <v>1735</v>
      </c>
      <c r="C429" s="1" t="str">
        <f t="shared" ref="C429:C492" si="61">HYPERLINK("https://geochem.nrcan.gc.ca/cdogs/content/bdl/bdl211189_e.htm", "21:1189")</f>
        <v>21:1189</v>
      </c>
      <c r="D429" s="1" t="str">
        <f t="shared" ref="D429:D492" si="62">HYPERLINK("https://geochem.nrcan.gc.ca/cdogs/content/svy/svy210387_e.htm", "21:0387")</f>
        <v>21:0387</v>
      </c>
      <c r="E429" t="s">
        <v>1732</v>
      </c>
      <c r="F429" t="s">
        <v>1736</v>
      </c>
      <c r="H429">
        <v>66.487675600000003</v>
      </c>
      <c r="I429">
        <v>-88.691671299999996</v>
      </c>
      <c r="J429" s="1" t="str">
        <f t="shared" si="60"/>
        <v>Till</v>
      </c>
      <c r="K429" s="1" t="str">
        <f t="shared" si="59"/>
        <v>ODM HMC fraction, SG 3.2</v>
      </c>
      <c r="L429">
        <v>1</v>
      </c>
      <c r="M429">
        <v>2</v>
      </c>
      <c r="V429">
        <v>10</v>
      </c>
      <c r="AK429">
        <v>1</v>
      </c>
      <c r="CC429">
        <v>5</v>
      </c>
    </row>
    <row r="430" spans="1:81" hidden="1" x14ac:dyDescent="0.3">
      <c r="A430" t="s">
        <v>1737</v>
      </c>
      <c r="B430" t="s">
        <v>1738</v>
      </c>
      <c r="C430" s="1" t="str">
        <f t="shared" si="61"/>
        <v>21:1189</v>
      </c>
      <c r="D430" s="1" t="str">
        <f t="shared" si="62"/>
        <v>21:0387</v>
      </c>
      <c r="E430" t="s">
        <v>1739</v>
      </c>
      <c r="F430" t="s">
        <v>1740</v>
      </c>
      <c r="H430">
        <v>66.324323199999995</v>
      </c>
      <c r="I430">
        <v>-87.170014199999997</v>
      </c>
      <c r="J430" s="1" t="str">
        <f t="shared" si="60"/>
        <v>Till</v>
      </c>
      <c r="K430" s="1" t="str">
        <f t="shared" si="59"/>
        <v>ODM HMC fraction, SG 3.2</v>
      </c>
      <c r="L430">
        <v>1</v>
      </c>
      <c r="AM430">
        <v>1</v>
      </c>
      <c r="CC430">
        <v>10</v>
      </c>
    </row>
    <row r="431" spans="1:81" hidden="1" x14ac:dyDescent="0.3">
      <c r="A431" t="s">
        <v>1741</v>
      </c>
      <c r="B431" t="s">
        <v>1742</v>
      </c>
      <c r="C431" s="1" t="str">
        <f t="shared" si="61"/>
        <v>21:1189</v>
      </c>
      <c r="D431" s="1" t="str">
        <f t="shared" si="62"/>
        <v>21:0387</v>
      </c>
      <c r="E431" t="s">
        <v>1743</v>
      </c>
      <c r="F431" t="s">
        <v>1744</v>
      </c>
      <c r="H431">
        <v>66.191118599999996</v>
      </c>
      <c r="I431">
        <v>-86.674583299999995</v>
      </c>
      <c r="J431" s="1" t="str">
        <f t="shared" si="60"/>
        <v>Till</v>
      </c>
      <c r="K431" s="1" t="str">
        <f t="shared" si="59"/>
        <v>ODM HMC fraction, SG 3.2</v>
      </c>
      <c r="L431">
        <v>1</v>
      </c>
      <c r="M431">
        <v>2</v>
      </c>
      <c r="V431">
        <v>20</v>
      </c>
      <c r="BE431">
        <v>0.3</v>
      </c>
      <c r="BK431">
        <v>1</v>
      </c>
      <c r="CC431">
        <v>10</v>
      </c>
    </row>
    <row r="432" spans="1:81" hidden="1" x14ac:dyDescent="0.3">
      <c r="A432" t="s">
        <v>1745</v>
      </c>
      <c r="B432" t="s">
        <v>1746</v>
      </c>
      <c r="C432" s="1" t="str">
        <f t="shared" si="61"/>
        <v>21:1189</v>
      </c>
      <c r="D432" s="1" t="str">
        <f t="shared" si="62"/>
        <v>21:0387</v>
      </c>
      <c r="E432" t="s">
        <v>1747</v>
      </c>
      <c r="F432" t="s">
        <v>1748</v>
      </c>
      <c r="H432">
        <v>66.204778700000006</v>
      </c>
      <c r="I432">
        <v>-86.369552200000001</v>
      </c>
      <c r="J432" s="1" t="str">
        <f t="shared" si="60"/>
        <v>Till</v>
      </c>
      <c r="K432" s="1" t="str">
        <f t="shared" si="59"/>
        <v>ODM HMC fraction, SG 3.2</v>
      </c>
      <c r="L432">
        <v>1</v>
      </c>
      <c r="M432">
        <v>4</v>
      </c>
      <c r="V432">
        <v>50</v>
      </c>
      <c r="AK432">
        <v>1</v>
      </c>
      <c r="AM432">
        <v>1</v>
      </c>
      <c r="BE432">
        <v>0.7</v>
      </c>
      <c r="CC432">
        <v>10</v>
      </c>
    </row>
    <row r="433" spans="1:81" hidden="1" x14ac:dyDescent="0.3">
      <c r="A433" t="s">
        <v>1749</v>
      </c>
      <c r="B433" t="s">
        <v>1750</v>
      </c>
      <c r="C433" s="1" t="str">
        <f t="shared" si="61"/>
        <v>21:1189</v>
      </c>
      <c r="D433" s="1" t="str">
        <f t="shared" si="62"/>
        <v>21:0387</v>
      </c>
      <c r="E433" t="s">
        <v>1751</v>
      </c>
      <c r="F433" t="s">
        <v>1752</v>
      </c>
      <c r="H433">
        <v>66.235187999999994</v>
      </c>
      <c r="I433">
        <v>-86.222861600000002</v>
      </c>
      <c r="J433" s="1" t="str">
        <f t="shared" si="60"/>
        <v>Till</v>
      </c>
      <c r="K433" s="1" t="str">
        <f t="shared" si="59"/>
        <v>ODM HMC fraction, SG 3.2</v>
      </c>
      <c r="L433">
        <v>1</v>
      </c>
      <c r="M433">
        <v>8</v>
      </c>
      <c r="V433">
        <v>20</v>
      </c>
      <c r="Z433">
        <v>1</v>
      </c>
      <c r="AK433">
        <v>1</v>
      </c>
      <c r="CC433">
        <v>5</v>
      </c>
    </row>
    <row r="434" spans="1:81" hidden="1" x14ac:dyDescent="0.3">
      <c r="A434" t="s">
        <v>1753</v>
      </c>
      <c r="B434" t="s">
        <v>1754</v>
      </c>
      <c r="C434" s="1" t="str">
        <f t="shared" si="61"/>
        <v>21:1189</v>
      </c>
      <c r="D434" s="1" t="str">
        <f t="shared" si="62"/>
        <v>21:0387</v>
      </c>
      <c r="E434" t="s">
        <v>1755</v>
      </c>
      <c r="F434" t="s">
        <v>1756</v>
      </c>
      <c r="H434">
        <v>66.152290699999995</v>
      </c>
      <c r="I434">
        <v>-86.223720499999999</v>
      </c>
      <c r="J434" s="1" t="str">
        <f t="shared" si="60"/>
        <v>Till</v>
      </c>
      <c r="K434" s="1" t="str">
        <f t="shared" si="59"/>
        <v>ODM HMC fraction, SG 3.2</v>
      </c>
      <c r="L434">
        <v>1</v>
      </c>
      <c r="V434">
        <v>1</v>
      </c>
      <c r="AK434">
        <v>1</v>
      </c>
      <c r="CC434">
        <v>20</v>
      </c>
    </row>
    <row r="435" spans="1:81" hidden="1" x14ac:dyDescent="0.3">
      <c r="A435" t="s">
        <v>1757</v>
      </c>
      <c r="B435" t="s">
        <v>1758</v>
      </c>
      <c r="C435" s="1" t="str">
        <f t="shared" si="61"/>
        <v>21:1189</v>
      </c>
      <c r="D435" s="1" t="str">
        <f t="shared" si="62"/>
        <v>21:0387</v>
      </c>
      <c r="E435" t="s">
        <v>1759</v>
      </c>
      <c r="F435" t="s">
        <v>1760</v>
      </c>
      <c r="H435">
        <v>66.130481200000006</v>
      </c>
      <c r="I435">
        <v>-86.359101899999999</v>
      </c>
      <c r="J435" s="1" t="str">
        <f t="shared" si="60"/>
        <v>Till</v>
      </c>
      <c r="K435" s="1" t="str">
        <f t="shared" si="59"/>
        <v>ODM HMC fraction, SG 3.2</v>
      </c>
      <c r="L435">
        <v>1</v>
      </c>
      <c r="M435">
        <v>6</v>
      </c>
      <c r="V435">
        <v>20</v>
      </c>
      <c r="AK435">
        <v>1</v>
      </c>
      <c r="AM435">
        <v>3</v>
      </c>
      <c r="BE435">
        <v>0.3</v>
      </c>
      <c r="CC435">
        <v>15</v>
      </c>
    </row>
    <row r="436" spans="1:81" hidden="1" x14ac:dyDescent="0.3">
      <c r="A436" t="s">
        <v>1761</v>
      </c>
      <c r="B436" t="s">
        <v>1762</v>
      </c>
      <c r="C436" s="1" t="str">
        <f t="shared" si="61"/>
        <v>21:1189</v>
      </c>
      <c r="D436" s="1" t="str">
        <f t="shared" si="62"/>
        <v>21:0387</v>
      </c>
      <c r="E436" t="s">
        <v>1763</v>
      </c>
      <c r="F436" t="s">
        <v>1764</v>
      </c>
      <c r="H436">
        <v>66.118410800000007</v>
      </c>
      <c r="I436">
        <v>-86.774296300000003</v>
      </c>
      <c r="J436" s="1" t="str">
        <f t="shared" si="60"/>
        <v>Till</v>
      </c>
      <c r="K436" s="1" t="str">
        <f t="shared" si="59"/>
        <v>ODM HMC fraction, SG 3.2</v>
      </c>
      <c r="L436">
        <v>1</v>
      </c>
      <c r="AL436">
        <v>1</v>
      </c>
      <c r="CC436">
        <v>10</v>
      </c>
    </row>
    <row r="437" spans="1:81" hidden="1" x14ac:dyDescent="0.3">
      <c r="A437" t="s">
        <v>1765</v>
      </c>
      <c r="B437" t="s">
        <v>1766</v>
      </c>
      <c r="C437" s="1" t="str">
        <f t="shared" si="61"/>
        <v>21:1189</v>
      </c>
      <c r="D437" s="1" t="str">
        <f t="shared" si="62"/>
        <v>21:0387</v>
      </c>
      <c r="E437" t="s">
        <v>1767</v>
      </c>
      <c r="F437" t="s">
        <v>1768</v>
      </c>
      <c r="H437">
        <v>66.439499900000001</v>
      </c>
      <c r="I437">
        <v>-86.884483200000005</v>
      </c>
      <c r="J437" s="1" t="str">
        <f t="shared" si="60"/>
        <v>Till</v>
      </c>
      <c r="K437" s="1" t="str">
        <f t="shared" si="59"/>
        <v>ODM HMC fraction, SG 3.2</v>
      </c>
      <c r="L437">
        <v>1</v>
      </c>
      <c r="M437">
        <v>5</v>
      </c>
      <c r="V437">
        <v>10</v>
      </c>
      <c r="AV437">
        <v>0.1</v>
      </c>
      <c r="BE437">
        <v>0.2</v>
      </c>
      <c r="CC437">
        <v>20</v>
      </c>
    </row>
    <row r="438" spans="1:81" hidden="1" x14ac:dyDescent="0.3">
      <c r="A438" t="s">
        <v>1769</v>
      </c>
      <c r="B438" t="s">
        <v>1770</v>
      </c>
      <c r="C438" s="1" t="str">
        <f t="shared" si="61"/>
        <v>21:1189</v>
      </c>
      <c r="D438" s="1" t="str">
        <f t="shared" si="62"/>
        <v>21:0387</v>
      </c>
      <c r="E438" t="s">
        <v>1771</v>
      </c>
      <c r="F438" t="s">
        <v>1772</v>
      </c>
      <c r="H438">
        <v>66.693488500000001</v>
      </c>
      <c r="I438">
        <v>-88.841463300000001</v>
      </c>
      <c r="J438" s="1" t="str">
        <f t="shared" si="60"/>
        <v>Till</v>
      </c>
      <c r="K438" s="1" t="str">
        <f t="shared" si="59"/>
        <v>ODM HMC fraction, SG 3.2</v>
      </c>
      <c r="L438">
        <v>1</v>
      </c>
      <c r="M438">
        <v>5</v>
      </c>
      <c r="R438">
        <v>120</v>
      </c>
      <c r="V438">
        <v>15</v>
      </c>
      <c r="AK438">
        <v>1</v>
      </c>
      <c r="BA438">
        <v>0.6</v>
      </c>
      <c r="CC438">
        <v>5</v>
      </c>
    </row>
    <row r="439" spans="1:81" hidden="1" x14ac:dyDescent="0.3">
      <c r="A439" t="s">
        <v>1773</v>
      </c>
      <c r="B439" t="s">
        <v>1774</v>
      </c>
      <c r="C439" s="1" t="str">
        <f t="shared" si="61"/>
        <v>21:1189</v>
      </c>
      <c r="D439" s="1" t="str">
        <f t="shared" si="62"/>
        <v>21:0387</v>
      </c>
      <c r="E439" t="s">
        <v>1775</v>
      </c>
      <c r="F439" t="s">
        <v>1776</v>
      </c>
      <c r="H439">
        <v>66.744906700000001</v>
      </c>
      <c r="I439">
        <v>-88.954836499999999</v>
      </c>
      <c r="J439" s="1" t="str">
        <f t="shared" si="60"/>
        <v>Till</v>
      </c>
      <c r="K439" s="1" t="str">
        <f t="shared" si="59"/>
        <v>ODM HMC fraction, SG 3.2</v>
      </c>
      <c r="L439">
        <v>1</v>
      </c>
      <c r="R439">
        <v>1</v>
      </c>
      <c r="V439">
        <v>10</v>
      </c>
      <c r="AM439">
        <v>2</v>
      </c>
      <c r="CC439">
        <v>4</v>
      </c>
    </row>
    <row r="440" spans="1:81" hidden="1" x14ac:dyDescent="0.3">
      <c r="A440" t="s">
        <v>1777</v>
      </c>
      <c r="B440" t="s">
        <v>1778</v>
      </c>
      <c r="C440" s="1" t="str">
        <f t="shared" si="61"/>
        <v>21:1189</v>
      </c>
      <c r="D440" s="1" t="str">
        <f t="shared" si="62"/>
        <v>21:0387</v>
      </c>
      <c r="E440" t="s">
        <v>1779</v>
      </c>
      <c r="F440" t="s">
        <v>1780</v>
      </c>
      <c r="H440">
        <v>66.715637900000004</v>
      </c>
      <c r="I440">
        <v>-88.707441900000006</v>
      </c>
      <c r="J440" s="1" t="str">
        <f t="shared" si="60"/>
        <v>Till</v>
      </c>
      <c r="K440" s="1" t="str">
        <f t="shared" si="59"/>
        <v>ODM HMC fraction, SG 3.2</v>
      </c>
      <c r="L440">
        <v>1</v>
      </c>
      <c r="M440">
        <v>7</v>
      </c>
      <c r="R440">
        <v>23</v>
      </c>
      <c r="V440">
        <v>10</v>
      </c>
      <c r="AK440">
        <v>1</v>
      </c>
      <c r="BA440">
        <v>0.3</v>
      </c>
      <c r="BE440">
        <v>0.1</v>
      </c>
      <c r="CC440">
        <v>5</v>
      </c>
    </row>
    <row r="441" spans="1:81" hidden="1" x14ac:dyDescent="0.3">
      <c r="A441" t="s">
        <v>1781</v>
      </c>
      <c r="B441" t="s">
        <v>1782</v>
      </c>
      <c r="C441" s="1" t="str">
        <f t="shared" si="61"/>
        <v>21:1189</v>
      </c>
      <c r="D441" s="1" t="str">
        <f t="shared" si="62"/>
        <v>21:0387</v>
      </c>
      <c r="E441" t="s">
        <v>1783</v>
      </c>
      <c r="F441" t="s">
        <v>1784</v>
      </c>
      <c r="H441">
        <v>66.760286600000001</v>
      </c>
      <c r="I441">
        <v>-88.562221399999999</v>
      </c>
      <c r="J441" s="1" t="str">
        <f t="shared" si="60"/>
        <v>Till</v>
      </c>
      <c r="K441" s="1" t="str">
        <f t="shared" si="59"/>
        <v>ODM HMC fraction, SG 3.2</v>
      </c>
      <c r="L441">
        <v>1</v>
      </c>
      <c r="M441">
        <v>4</v>
      </c>
      <c r="V441">
        <v>5</v>
      </c>
      <c r="CC441">
        <v>5</v>
      </c>
    </row>
    <row r="442" spans="1:81" hidden="1" x14ac:dyDescent="0.3">
      <c r="A442" t="s">
        <v>1785</v>
      </c>
      <c r="B442" t="s">
        <v>1786</v>
      </c>
      <c r="C442" s="1" t="str">
        <f t="shared" si="61"/>
        <v>21:1189</v>
      </c>
      <c r="D442" s="1" t="str">
        <f t="shared" si="62"/>
        <v>21:0387</v>
      </c>
      <c r="E442" t="s">
        <v>1787</v>
      </c>
      <c r="F442" t="s">
        <v>1788</v>
      </c>
      <c r="H442">
        <v>66.698838800000004</v>
      </c>
      <c r="I442">
        <v>-88.436148799999998</v>
      </c>
      <c r="J442" s="1" t="str">
        <f t="shared" si="60"/>
        <v>Till</v>
      </c>
      <c r="K442" s="1" t="str">
        <f t="shared" si="59"/>
        <v>ODM HMC fraction, SG 3.2</v>
      </c>
      <c r="L442">
        <v>1</v>
      </c>
      <c r="V442">
        <v>10</v>
      </c>
      <c r="CC442">
        <v>4</v>
      </c>
    </row>
    <row r="443" spans="1:81" hidden="1" x14ac:dyDescent="0.3">
      <c r="A443" t="s">
        <v>1789</v>
      </c>
      <c r="B443" t="s">
        <v>1790</v>
      </c>
      <c r="C443" s="1" t="str">
        <f t="shared" si="61"/>
        <v>21:1189</v>
      </c>
      <c r="D443" s="1" t="str">
        <f t="shared" si="62"/>
        <v>21:0387</v>
      </c>
      <c r="E443" t="s">
        <v>1791</v>
      </c>
      <c r="F443" t="s">
        <v>1792</v>
      </c>
      <c r="H443">
        <v>66.673839400000006</v>
      </c>
      <c r="I443">
        <v>-88.605018000000001</v>
      </c>
      <c r="J443" s="1" t="str">
        <f t="shared" si="60"/>
        <v>Till</v>
      </c>
      <c r="K443" s="1" t="str">
        <f t="shared" si="59"/>
        <v>ODM HMC fraction, SG 3.2</v>
      </c>
      <c r="L443">
        <v>1</v>
      </c>
      <c r="M443">
        <v>2</v>
      </c>
      <c r="V443">
        <v>10</v>
      </c>
      <c r="BE443">
        <v>0.1</v>
      </c>
      <c r="CC443">
        <v>5</v>
      </c>
    </row>
    <row r="444" spans="1:81" hidden="1" x14ac:dyDescent="0.3">
      <c r="A444" t="s">
        <v>1793</v>
      </c>
      <c r="B444" t="s">
        <v>1794</v>
      </c>
      <c r="C444" s="1" t="str">
        <f t="shared" si="61"/>
        <v>21:1189</v>
      </c>
      <c r="D444" s="1" t="str">
        <f t="shared" si="62"/>
        <v>21:0387</v>
      </c>
      <c r="E444" t="s">
        <v>1795</v>
      </c>
      <c r="F444" t="s">
        <v>1796</v>
      </c>
      <c r="H444">
        <v>66.897371500000006</v>
      </c>
      <c r="I444">
        <v>-88.887181799999993</v>
      </c>
      <c r="J444" s="1" t="str">
        <f t="shared" si="60"/>
        <v>Till</v>
      </c>
      <c r="K444" s="1" t="str">
        <f t="shared" si="59"/>
        <v>ODM HMC fraction, SG 3.2</v>
      </c>
      <c r="L444">
        <v>1</v>
      </c>
      <c r="M444">
        <v>1</v>
      </c>
      <c r="V444">
        <v>10</v>
      </c>
      <c r="CC444">
        <v>1</v>
      </c>
    </row>
    <row r="445" spans="1:81" hidden="1" x14ac:dyDescent="0.3">
      <c r="A445" t="s">
        <v>1797</v>
      </c>
      <c r="B445" t="s">
        <v>1798</v>
      </c>
      <c r="C445" s="1" t="str">
        <f t="shared" si="61"/>
        <v>21:1189</v>
      </c>
      <c r="D445" s="1" t="str">
        <f t="shared" si="62"/>
        <v>21:0387</v>
      </c>
      <c r="E445" t="s">
        <v>1795</v>
      </c>
      <c r="F445" t="s">
        <v>1799</v>
      </c>
      <c r="H445">
        <v>66.897371500000006</v>
      </c>
      <c r="I445">
        <v>-88.887181799999993</v>
      </c>
      <c r="J445" s="1" t="str">
        <f t="shared" si="60"/>
        <v>Till</v>
      </c>
      <c r="K445" s="1" t="str">
        <f t="shared" si="59"/>
        <v>ODM HMC fraction, SG 3.2</v>
      </c>
      <c r="L445">
        <v>7</v>
      </c>
    </row>
    <row r="446" spans="1:81" hidden="1" x14ac:dyDescent="0.3">
      <c r="A446" t="s">
        <v>1800</v>
      </c>
      <c r="B446" t="s">
        <v>1801</v>
      </c>
      <c r="C446" s="1" t="str">
        <f t="shared" si="61"/>
        <v>21:1189</v>
      </c>
      <c r="D446" s="1" t="str">
        <f t="shared" si="62"/>
        <v>21:0387</v>
      </c>
      <c r="E446" t="s">
        <v>1802</v>
      </c>
      <c r="F446" t="s">
        <v>1803</v>
      </c>
      <c r="H446">
        <v>66.958810499999998</v>
      </c>
      <c r="I446">
        <v>-88.020997199999996</v>
      </c>
      <c r="J446" s="1" t="str">
        <f t="shared" ref="J446:J477" si="63">HYPERLINK("https://geochem.nrcan.gc.ca/cdogs/content/kwd/kwd020044_e.htm", "Till")</f>
        <v>Till</v>
      </c>
      <c r="K446" s="1" t="str">
        <f t="shared" si="59"/>
        <v>ODM HMC fraction, SG 3.2</v>
      </c>
      <c r="L446">
        <v>1</v>
      </c>
      <c r="M446">
        <v>1</v>
      </c>
      <c r="V446">
        <v>3</v>
      </c>
      <c r="AL446">
        <v>1</v>
      </c>
      <c r="CC446">
        <v>1</v>
      </c>
    </row>
    <row r="447" spans="1:81" hidden="1" x14ac:dyDescent="0.3">
      <c r="A447" t="s">
        <v>1804</v>
      </c>
      <c r="B447" t="s">
        <v>1805</v>
      </c>
      <c r="C447" s="1" t="str">
        <f t="shared" si="61"/>
        <v>21:1189</v>
      </c>
      <c r="D447" s="1" t="str">
        <f t="shared" si="62"/>
        <v>21:0387</v>
      </c>
      <c r="E447" t="s">
        <v>1806</v>
      </c>
      <c r="F447" t="s">
        <v>1807</v>
      </c>
      <c r="H447">
        <v>66.817615099999998</v>
      </c>
      <c r="I447">
        <v>-88.141148299999998</v>
      </c>
      <c r="J447" s="1" t="str">
        <f t="shared" si="63"/>
        <v>Till</v>
      </c>
      <c r="K447" s="1" t="str">
        <f t="shared" si="59"/>
        <v>ODM HMC fraction, SG 3.2</v>
      </c>
      <c r="L447">
        <v>1</v>
      </c>
      <c r="CC447">
        <v>2</v>
      </c>
    </row>
    <row r="448" spans="1:81" hidden="1" x14ac:dyDescent="0.3">
      <c r="A448" t="s">
        <v>1808</v>
      </c>
      <c r="B448" t="s">
        <v>1809</v>
      </c>
      <c r="C448" s="1" t="str">
        <f t="shared" si="61"/>
        <v>21:1189</v>
      </c>
      <c r="D448" s="1" t="str">
        <f t="shared" si="62"/>
        <v>21:0387</v>
      </c>
      <c r="E448" t="s">
        <v>1810</v>
      </c>
      <c r="F448" t="s">
        <v>1811</v>
      </c>
      <c r="H448">
        <v>66.578073200000006</v>
      </c>
      <c r="I448">
        <v>-88.157925300000002</v>
      </c>
      <c r="J448" s="1" t="str">
        <f t="shared" si="63"/>
        <v>Till</v>
      </c>
      <c r="K448" s="1" t="str">
        <f t="shared" si="59"/>
        <v>ODM HMC fraction, SG 3.2</v>
      </c>
      <c r="L448">
        <v>1</v>
      </c>
      <c r="M448">
        <v>3</v>
      </c>
      <c r="R448">
        <v>4</v>
      </c>
      <c r="V448">
        <v>20</v>
      </c>
      <c r="BE448">
        <v>0.1</v>
      </c>
      <c r="CC448">
        <v>2</v>
      </c>
    </row>
    <row r="449" spans="1:81" hidden="1" x14ac:dyDescent="0.3">
      <c r="A449" t="s">
        <v>1812</v>
      </c>
      <c r="B449" t="s">
        <v>1813</v>
      </c>
      <c r="C449" s="1" t="str">
        <f t="shared" si="61"/>
        <v>21:1189</v>
      </c>
      <c r="D449" s="1" t="str">
        <f t="shared" si="62"/>
        <v>21:0387</v>
      </c>
      <c r="E449" t="s">
        <v>1814</v>
      </c>
      <c r="F449" t="s">
        <v>1815</v>
      </c>
      <c r="H449">
        <v>66.593692799999999</v>
      </c>
      <c r="I449">
        <v>-88.045522399999996</v>
      </c>
      <c r="J449" s="1" t="str">
        <f t="shared" si="63"/>
        <v>Till</v>
      </c>
      <c r="K449" s="1" t="str">
        <f t="shared" si="59"/>
        <v>ODM HMC fraction, SG 3.2</v>
      </c>
      <c r="L449">
        <v>1</v>
      </c>
      <c r="U449">
        <v>1</v>
      </c>
      <c r="V449">
        <v>80</v>
      </c>
      <c r="BE449">
        <v>1</v>
      </c>
      <c r="CC449">
        <v>5</v>
      </c>
    </row>
    <row r="450" spans="1:81" hidden="1" x14ac:dyDescent="0.3">
      <c r="A450" t="s">
        <v>1816</v>
      </c>
      <c r="B450" t="s">
        <v>1817</v>
      </c>
      <c r="C450" s="1" t="str">
        <f t="shared" si="61"/>
        <v>21:1189</v>
      </c>
      <c r="D450" s="1" t="str">
        <f t="shared" si="62"/>
        <v>21:0387</v>
      </c>
      <c r="E450" t="s">
        <v>1818</v>
      </c>
      <c r="F450" t="s">
        <v>1819</v>
      </c>
      <c r="H450">
        <v>66.499395800000002</v>
      </c>
      <c r="I450">
        <v>-88.230180099999998</v>
      </c>
      <c r="J450" s="1" t="str">
        <f t="shared" si="63"/>
        <v>Till</v>
      </c>
      <c r="K450" s="1" t="str">
        <f t="shared" si="59"/>
        <v>ODM HMC fraction, SG 3.2</v>
      </c>
      <c r="L450">
        <v>1</v>
      </c>
      <c r="M450">
        <v>5</v>
      </c>
      <c r="V450">
        <v>50</v>
      </c>
      <c r="AM450">
        <v>3</v>
      </c>
      <c r="BE450">
        <v>0.4</v>
      </c>
      <c r="CC450">
        <v>3</v>
      </c>
    </row>
    <row r="451" spans="1:81" hidden="1" x14ac:dyDescent="0.3">
      <c r="A451" t="s">
        <v>1820</v>
      </c>
      <c r="B451" t="s">
        <v>1821</v>
      </c>
      <c r="C451" s="1" t="str">
        <f t="shared" si="61"/>
        <v>21:1189</v>
      </c>
      <c r="D451" s="1" t="str">
        <f t="shared" si="62"/>
        <v>21:0387</v>
      </c>
      <c r="E451" t="s">
        <v>1822</v>
      </c>
      <c r="F451" t="s">
        <v>1823</v>
      </c>
      <c r="H451">
        <v>66.388469499999999</v>
      </c>
      <c r="I451">
        <v>-88.253117799999998</v>
      </c>
      <c r="J451" s="1" t="str">
        <f t="shared" si="63"/>
        <v>Till</v>
      </c>
      <c r="K451" s="1" t="str">
        <f t="shared" si="59"/>
        <v>ODM HMC fraction, SG 3.2</v>
      </c>
      <c r="L451">
        <v>1</v>
      </c>
      <c r="M451">
        <v>2</v>
      </c>
      <c r="V451">
        <v>30</v>
      </c>
      <c r="BE451">
        <v>0.4</v>
      </c>
      <c r="CC451">
        <v>8</v>
      </c>
    </row>
    <row r="452" spans="1:81" hidden="1" x14ac:dyDescent="0.3">
      <c r="A452" t="s">
        <v>1824</v>
      </c>
      <c r="B452" t="s">
        <v>1825</v>
      </c>
      <c r="C452" s="1" t="str">
        <f t="shared" si="61"/>
        <v>21:1189</v>
      </c>
      <c r="D452" s="1" t="str">
        <f t="shared" si="62"/>
        <v>21:0387</v>
      </c>
      <c r="E452" t="s">
        <v>1826</v>
      </c>
      <c r="F452" t="s">
        <v>1827</v>
      </c>
      <c r="H452">
        <v>66.380929499999993</v>
      </c>
      <c r="I452">
        <v>-88.429726799999997</v>
      </c>
      <c r="J452" s="1" t="str">
        <f t="shared" si="63"/>
        <v>Till</v>
      </c>
      <c r="K452" s="1" t="str">
        <f t="shared" si="59"/>
        <v>ODM HMC fraction, SG 3.2</v>
      </c>
      <c r="L452">
        <v>1</v>
      </c>
      <c r="M452">
        <v>4</v>
      </c>
      <c r="V452">
        <v>30</v>
      </c>
      <c r="AL452">
        <v>1</v>
      </c>
      <c r="BE452">
        <v>0.3</v>
      </c>
      <c r="CC452">
        <v>5</v>
      </c>
    </row>
    <row r="453" spans="1:81" hidden="1" x14ac:dyDescent="0.3">
      <c r="A453" t="s">
        <v>1828</v>
      </c>
      <c r="B453" t="s">
        <v>1829</v>
      </c>
      <c r="C453" s="1" t="str">
        <f t="shared" si="61"/>
        <v>21:1189</v>
      </c>
      <c r="D453" s="1" t="str">
        <f t="shared" si="62"/>
        <v>21:0387</v>
      </c>
      <c r="E453" t="s">
        <v>1830</v>
      </c>
      <c r="F453" t="s">
        <v>1831</v>
      </c>
      <c r="H453">
        <v>66.290952500000003</v>
      </c>
      <c r="I453">
        <v>-88.447744999999998</v>
      </c>
      <c r="J453" s="1" t="str">
        <f t="shared" si="63"/>
        <v>Till</v>
      </c>
      <c r="K453" s="1" t="str">
        <f t="shared" si="59"/>
        <v>ODM HMC fraction, SG 3.2</v>
      </c>
      <c r="L453">
        <v>1</v>
      </c>
      <c r="M453">
        <v>4</v>
      </c>
      <c r="V453">
        <v>20</v>
      </c>
      <c r="AL453">
        <v>1</v>
      </c>
      <c r="BE453">
        <v>0.2</v>
      </c>
      <c r="CC453">
        <v>5</v>
      </c>
    </row>
    <row r="454" spans="1:81" hidden="1" x14ac:dyDescent="0.3">
      <c r="A454" t="s">
        <v>1832</v>
      </c>
      <c r="B454" t="s">
        <v>1833</v>
      </c>
      <c r="C454" s="1" t="str">
        <f t="shared" si="61"/>
        <v>21:1189</v>
      </c>
      <c r="D454" s="1" t="str">
        <f t="shared" si="62"/>
        <v>21:0387</v>
      </c>
      <c r="E454" t="s">
        <v>1830</v>
      </c>
      <c r="F454" t="s">
        <v>1834</v>
      </c>
      <c r="H454">
        <v>66.290952500000003</v>
      </c>
      <c r="I454">
        <v>-88.447744999999998</v>
      </c>
      <c r="J454" s="1" t="str">
        <f t="shared" si="63"/>
        <v>Till</v>
      </c>
      <c r="K454" s="1" t="str">
        <f t="shared" si="59"/>
        <v>ODM HMC fraction, SG 3.2</v>
      </c>
      <c r="L454">
        <v>1</v>
      </c>
      <c r="M454">
        <v>4</v>
      </c>
      <c r="V454">
        <v>10</v>
      </c>
      <c r="BE454">
        <v>0.1</v>
      </c>
      <c r="CC454">
        <v>2</v>
      </c>
    </row>
    <row r="455" spans="1:81" hidden="1" x14ac:dyDescent="0.3">
      <c r="A455" t="s">
        <v>1835</v>
      </c>
      <c r="B455" t="s">
        <v>1836</v>
      </c>
      <c r="C455" s="1" t="str">
        <f t="shared" si="61"/>
        <v>21:1189</v>
      </c>
      <c r="D455" s="1" t="str">
        <f t="shared" si="62"/>
        <v>21:0387</v>
      </c>
      <c r="E455" t="s">
        <v>1837</v>
      </c>
      <c r="F455" t="s">
        <v>1838</v>
      </c>
      <c r="H455">
        <v>66.198135600000001</v>
      </c>
      <c r="I455">
        <v>-88.455063899999999</v>
      </c>
      <c r="J455" s="1" t="str">
        <f t="shared" si="63"/>
        <v>Till</v>
      </c>
      <c r="K455" s="1" t="str">
        <f t="shared" si="59"/>
        <v>ODM HMC fraction, SG 3.2</v>
      </c>
      <c r="L455">
        <v>1</v>
      </c>
      <c r="M455">
        <v>2</v>
      </c>
      <c r="V455">
        <v>20</v>
      </c>
      <c r="BE455">
        <v>0.2</v>
      </c>
      <c r="CC455">
        <v>3</v>
      </c>
    </row>
    <row r="456" spans="1:81" hidden="1" x14ac:dyDescent="0.3">
      <c r="A456" t="s">
        <v>1839</v>
      </c>
      <c r="B456" t="s">
        <v>1840</v>
      </c>
      <c r="C456" s="1" t="str">
        <f t="shared" si="61"/>
        <v>21:1189</v>
      </c>
      <c r="D456" s="1" t="str">
        <f t="shared" si="62"/>
        <v>21:0387</v>
      </c>
      <c r="E456" t="s">
        <v>1841</v>
      </c>
      <c r="F456" t="s">
        <v>1842</v>
      </c>
      <c r="H456">
        <v>66.333411499999997</v>
      </c>
      <c r="I456">
        <v>-88.1454241</v>
      </c>
      <c r="J456" s="1" t="str">
        <f t="shared" si="63"/>
        <v>Till</v>
      </c>
      <c r="K456" s="1" t="str">
        <f t="shared" si="59"/>
        <v>ODM HMC fraction, SG 3.2</v>
      </c>
      <c r="L456">
        <v>1</v>
      </c>
      <c r="M456">
        <v>7</v>
      </c>
      <c r="V456">
        <v>40</v>
      </c>
      <c r="BE456">
        <v>0.4</v>
      </c>
      <c r="CC456">
        <v>4</v>
      </c>
    </row>
    <row r="457" spans="1:81" hidden="1" x14ac:dyDescent="0.3">
      <c r="A457" t="s">
        <v>1843</v>
      </c>
      <c r="B457" t="s">
        <v>1844</v>
      </c>
      <c r="C457" s="1" t="str">
        <f t="shared" si="61"/>
        <v>21:1189</v>
      </c>
      <c r="D457" s="1" t="str">
        <f t="shared" si="62"/>
        <v>21:0387</v>
      </c>
      <c r="E457" t="s">
        <v>1841</v>
      </c>
      <c r="F457" t="s">
        <v>1845</v>
      </c>
      <c r="H457">
        <v>66.333411499999997</v>
      </c>
      <c r="I457">
        <v>-88.1454241</v>
      </c>
      <c r="J457" s="1" t="str">
        <f t="shared" si="63"/>
        <v>Till</v>
      </c>
      <c r="K457" s="1" t="str">
        <f t="shared" si="59"/>
        <v>ODM HMC fraction, SG 3.2</v>
      </c>
      <c r="L457">
        <v>1</v>
      </c>
    </row>
    <row r="458" spans="1:81" hidden="1" x14ac:dyDescent="0.3">
      <c r="A458" t="s">
        <v>1846</v>
      </c>
      <c r="B458" t="s">
        <v>1847</v>
      </c>
      <c r="C458" s="1" t="str">
        <f t="shared" si="61"/>
        <v>21:1189</v>
      </c>
      <c r="D458" s="1" t="str">
        <f t="shared" si="62"/>
        <v>21:0387</v>
      </c>
      <c r="E458" t="s">
        <v>1848</v>
      </c>
      <c r="F458" t="s">
        <v>1849</v>
      </c>
      <c r="H458">
        <v>66.237597300000004</v>
      </c>
      <c r="I458">
        <v>-86.509203999999997</v>
      </c>
      <c r="J458" s="1" t="str">
        <f t="shared" si="63"/>
        <v>Till</v>
      </c>
      <c r="K458" s="1" t="str">
        <f t="shared" si="59"/>
        <v>ODM HMC fraction, SG 3.2</v>
      </c>
      <c r="L458">
        <v>1</v>
      </c>
      <c r="M458">
        <v>3</v>
      </c>
      <c r="V458">
        <v>60</v>
      </c>
      <c r="BE458">
        <v>0.6</v>
      </c>
      <c r="CC458">
        <v>20</v>
      </c>
    </row>
    <row r="459" spans="1:81" hidden="1" x14ac:dyDescent="0.3">
      <c r="A459" t="s">
        <v>1850</v>
      </c>
      <c r="B459" t="s">
        <v>1851</v>
      </c>
      <c r="C459" s="1" t="str">
        <f t="shared" si="61"/>
        <v>21:1189</v>
      </c>
      <c r="D459" s="1" t="str">
        <f t="shared" si="62"/>
        <v>21:0387</v>
      </c>
      <c r="E459" t="s">
        <v>1848</v>
      </c>
      <c r="F459" t="s">
        <v>1852</v>
      </c>
      <c r="H459">
        <v>66.237597300000004</v>
      </c>
      <c r="I459">
        <v>-86.509203999999997</v>
      </c>
      <c r="J459" s="1" t="str">
        <f t="shared" si="63"/>
        <v>Till</v>
      </c>
      <c r="K459" s="1" t="str">
        <f t="shared" si="59"/>
        <v>ODM HMC fraction, SG 3.2</v>
      </c>
      <c r="L459">
        <v>7</v>
      </c>
    </row>
    <row r="460" spans="1:81" hidden="1" x14ac:dyDescent="0.3">
      <c r="A460" t="s">
        <v>1853</v>
      </c>
      <c r="B460" t="s">
        <v>1854</v>
      </c>
      <c r="C460" s="1" t="str">
        <f t="shared" si="61"/>
        <v>21:1189</v>
      </c>
      <c r="D460" s="1" t="str">
        <f t="shared" si="62"/>
        <v>21:0387</v>
      </c>
      <c r="E460" t="s">
        <v>1855</v>
      </c>
      <c r="F460" t="s">
        <v>1856</v>
      </c>
      <c r="H460">
        <v>66.428087300000001</v>
      </c>
      <c r="I460">
        <v>-89.0571482</v>
      </c>
      <c r="J460" s="1" t="str">
        <f t="shared" si="63"/>
        <v>Till</v>
      </c>
      <c r="K460" s="1" t="str">
        <f t="shared" si="59"/>
        <v>ODM HMC fraction, SG 3.2</v>
      </c>
      <c r="L460">
        <v>1</v>
      </c>
      <c r="V460">
        <v>15</v>
      </c>
      <c r="CC460">
        <v>2</v>
      </c>
    </row>
    <row r="461" spans="1:81" hidden="1" x14ac:dyDescent="0.3">
      <c r="A461" t="s">
        <v>1857</v>
      </c>
      <c r="B461" t="s">
        <v>1858</v>
      </c>
      <c r="C461" s="1" t="str">
        <f t="shared" si="61"/>
        <v>21:1189</v>
      </c>
      <c r="D461" s="1" t="str">
        <f t="shared" si="62"/>
        <v>21:0387</v>
      </c>
      <c r="E461" t="s">
        <v>1859</v>
      </c>
      <c r="F461" t="s">
        <v>1860</v>
      </c>
      <c r="H461">
        <v>66.4845854</v>
      </c>
      <c r="I461">
        <v>-89.059848400000007</v>
      </c>
      <c r="J461" s="1" t="str">
        <f t="shared" si="63"/>
        <v>Till</v>
      </c>
      <c r="K461" s="1" t="str">
        <f t="shared" si="59"/>
        <v>ODM HMC fraction, SG 3.2</v>
      </c>
      <c r="L461">
        <v>1</v>
      </c>
      <c r="M461">
        <v>1</v>
      </c>
      <c r="CC461">
        <v>1</v>
      </c>
    </row>
    <row r="462" spans="1:81" hidden="1" x14ac:dyDescent="0.3">
      <c r="A462" t="s">
        <v>1861</v>
      </c>
      <c r="B462" t="s">
        <v>1862</v>
      </c>
      <c r="C462" s="1" t="str">
        <f t="shared" si="61"/>
        <v>21:1189</v>
      </c>
      <c r="D462" s="1" t="str">
        <f t="shared" si="62"/>
        <v>21:0387</v>
      </c>
      <c r="E462" t="s">
        <v>1863</v>
      </c>
      <c r="F462" t="s">
        <v>1864</v>
      </c>
      <c r="H462">
        <v>65.875008300000005</v>
      </c>
      <c r="I462">
        <v>-87.077765200000002</v>
      </c>
      <c r="J462" s="1" t="str">
        <f t="shared" si="63"/>
        <v>Till</v>
      </c>
      <c r="K462" s="1" t="str">
        <f t="shared" si="59"/>
        <v>ODM HMC fraction, SG 3.2</v>
      </c>
      <c r="L462">
        <v>1</v>
      </c>
      <c r="M462">
        <v>1</v>
      </c>
      <c r="V462">
        <v>1</v>
      </c>
      <c r="CC462">
        <v>20</v>
      </c>
    </row>
    <row r="463" spans="1:81" hidden="1" x14ac:dyDescent="0.3">
      <c r="A463" t="s">
        <v>1865</v>
      </c>
      <c r="B463" t="s">
        <v>1866</v>
      </c>
      <c r="C463" s="1" t="str">
        <f t="shared" si="61"/>
        <v>21:1189</v>
      </c>
      <c r="D463" s="1" t="str">
        <f t="shared" si="62"/>
        <v>21:0387</v>
      </c>
      <c r="E463" t="s">
        <v>1867</v>
      </c>
      <c r="F463" t="s">
        <v>1868</v>
      </c>
      <c r="H463">
        <v>65.785311100000001</v>
      </c>
      <c r="I463">
        <v>-87.129661200000001</v>
      </c>
      <c r="J463" s="1" t="str">
        <f t="shared" si="63"/>
        <v>Till</v>
      </c>
      <c r="K463" s="1" t="str">
        <f t="shared" si="59"/>
        <v>ODM HMC fraction, SG 3.2</v>
      </c>
      <c r="L463">
        <v>1</v>
      </c>
      <c r="M463">
        <v>1</v>
      </c>
      <c r="CC463">
        <v>20</v>
      </c>
    </row>
    <row r="464" spans="1:81" hidden="1" x14ac:dyDescent="0.3">
      <c r="A464" t="s">
        <v>1869</v>
      </c>
      <c r="B464" t="s">
        <v>1870</v>
      </c>
      <c r="C464" s="1" t="str">
        <f t="shared" si="61"/>
        <v>21:1189</v>
      </c>
      <c r="D464" s="1" t="str">
        <f t="shared" si="62"/>
        <v>21:0387</v>
      </c>
      <c r="E464" t="s">
        <v>1871</v>
      </c>
      <c r="F464" t="s">
        <v>1872</v>
      </c>
      <c r="H464">
        <v>65.681614400000001</v>
      </c>
      <c r="I464">
        <v>-87.174057399999995</v>
      </c>
      <c r="J464" s="1" t="str">
        <f t="shared" si="63"/>
        <v>Till</v>
      </c>
      <c r="K464" s="1" t="str">
        <f t="shared" si="59"/>
        <v>ODM HMC fraction, SG 3.2</v>
      </c>
      <c r="L464">
        <v>1</v>
      </c>
      <c r="M464">
        <v>1</v>
      </c>
      <c r="CC464">
        <v>30</v>
      </c>
    </row>
    <row r="465" spans="1:81" hidden="1" x14ac:dyDescent="0.3">
      <c r="A465" t="s">
        <v>1873</v>
      </c>
      <c r="B465" t="s">
        <v>1874</v>
      </c>
      <c r="C465" s="1" t="str">
        <f t="shared" si="61"/>
        <v>21:1189</v>
      </c>
      <c r="D465" s="1" t="str">
        <f t="shared" si="62"/>
        <v>21:0387</v>
      </c>
      <c r="E465" t="s">
        <v>1875</v>
      </c>
      <c r="F465" t="s">
        <v>1876</v>
      </c>
      <c r="H465">
        <v>65.681114100000002</v>
      </c>
      <c r="I465">
        <v>-87.387244600000002</v>
      </c>
      <c r="J465" s="1" t="str">
        <f t="shared" si="63"/>
        <v>Till</v>
      </c>
      <c r="K465" s="1" t="str">
        <f t="shared" si="59"/>
        <v>ODM HMC fraction, SG 3.2</v>
      </c>
      <c r="L465">
        <v>1</v>
      </c>
      <c r="V465">
        <v>1</v>
      </c>
      <c r="CC465">
        <v>40</v>
      </c>
    </row>
    <row r="466" spans="1:81" hidden="1" x14ac:dyDescent="0.3">
      <c r="A466" t="s">
        <v>1877</v>
      </c>
      <c r="B466" t="s">
        <v>1878</v>
      </c>
      <c r="C466" s="1" t="str">
        <f t="shared" si="61"/>
        <v>21:1189</v>
      </c>
      <c r="D466" s="1" t="str">
        <f t="shared" si="62"/>
        <v>21:0387</v>
      </c>
      <c r="E466" t="s">
        <v>1879</v>
      </c>
      <c r="F466" t="s">
        <v>1880</v>
      </c>
      <c r="H466">
        <v>65.781310899999994</v>
      </c>
      <c r="I466">
        <v>-87.308250299999997</v>
      </c>
      <c r="J466" s="1" t="str">
        <f t="shared" si="63"/>
        <v>Till</v>
      </c>
      <c r="K466" s="1" t="str">
        <f t="shared" si="59"/>
        <v>ODM HMC fraction, SG 3.2</v>
      </c>
      <c r="L466">
        <v>1</v>
      </c>
      <c r="M466">
        <v>1</v>
      </c>
      <c r="CC466">
        <v>20</v>
      </c>
    </row>
    <row r="467" spans="1:81" hidden="1" x14ac:dyDescent="0.3">
      <c r="A467" t="s">
        <v>1881</v>
      </c>
      <c r="B467" t="s">
        <v>1882</v>
      </c>
      <c r="C467" s="1" t="str">
        <f t="shared" si="61"/>
        <v>21:1189</v>
      </c>
      <c r="D467" s="1" t="str">
        <f t="shared" si="62"/>
        <v>21:0387</v>
      </c>
      <c r="E467" t="s">
        <v>1883</v>
      </c>
      <c r="F467" t="s">
        <v>1884</v>
      </c>
      <c r="H467">
        <v>65.674114000000003</v>
      </c>
      <c r="I467">
        <v>-87.559034199999999</v>
      </c>
      <c r="J467" s="1" t="str">
        <f t="shared" si="63"/>
        <v>Till</v>
      </c>
      <c r="K467" s="1" t="str">
        <f t="shared" si="59"/>
        <v>ODM HMC fraction, SG 3.2</v>
      </c>
      <c r="L467">
        <v>1</v>
      </c>
      <c r="M467">
        <v>1</v>
      </c>
      <c r="CC467">
        <v>20</v>
      </c>
    </row>
    <row r="468" spans="1:81" hidden="1" x14ac:dyDescent="0.3">
      <c r="A468" t="s">
        <v>1885</v>
      </c>
      <c r="B468" t="s">
        <v>1886</v>
      </c>
      <c r="C468" s="1" t="str">
        <f t="shared" si="61"/>
        <v>21:1189</v>
      </c>
      <c r="D468" s="1" t="str">
        <f t="shared" si="62"/>
        <v>21:0387</v>
      </c>
      <c r="E468" t="s">
        <v>1887</v>
      </c>
      <c r="F468" t="s">
        <v>1888</v>
      </c>
      <c r="H468">
        <v>65.575316900000004</v>
      </c>
      <c r="I468">
        <v>-87.780820000000006</v>
      </c>
      <c r="J468" s="1" t="str">
        <f t="shared" si="63"/>
        <v>Till</v>
      </c>
      <c r="K468" s="1" t="str">
        <f t="shared" si="59"/>
        <v>ODM HMC fraction, SG 3.2</v>
      </c>
      <c r="L468">
        <v>1</v>
      </c>
      <c r="V468">
        <v>1</v>
      </c>
      <c r="CC468">
        <v>25</v>
      </c>
    </row>
    <row r="469" spans="1:81" hidden="1" x14ac:dyDescent="0.3">
      <c r="A469" t="s">
        <v>1889</v>
      </c>
      <c r="B469" t="s">
        <v>1890</v>
      </c>
      <c r="C469" s="1" t="str">
        <f t="shared" si="61"/>
        <v>21:1189</v>
      </c>
      <c r="D469" s="1" t="str">
        <f t="shared" si="62"/>
        <v>21:0387</v>
      </c>
      <c r="E469" t="s">
        <v>1887</v>
      </c>
      <c r="F469" t="s">
        <v>1891</v>
      </c>
      <c r="H469">
        <v>65.575316900000004</v>
      </c>
      <c r="I469">
        <v>-87.780820000000006</v>
      </c>
      <c r="J469" s="1" t="str">
        <f t="shared" si="63"/>
        <v>Till</v>
      </c>
      <c r="K469" s="1" t="str">
        <f t="shared" si="59"/>
        <v>ODM HMC fraction, SG 3.2</v>
      </c>
      <c r="L469">
        <v>1</v>
      </c>
      <c r="M469">
        <v>2</v>
      </c>
      <c r="V469">
        <v>10</v>
      </c>
      <c r="CC469">
        <v>30</v>
      </c>
    </row>
    <row r="470" spans="1:81" hidden="1" x14ac:dyDescent="0.3">
      <c r="A470" t="s">
        <v>1892</v>
      </c>
      <c r="B470" t="s">
        <v>1893</v>
      </c>
      <c r="C470" s="1" t="str">
        <f t="shared" si="61"/>
        <v>21:1189</v>
      </c>
      <c r="D470" s="1" t="str">
        <f t="shared" si="62"/>
        <v>21:0387</v>
      </c>
      <c r="E470" t="s">
        <v>1894</v>
      </c>
      <c r="F470" t="s">
        <v>1895</v>
      </c>
      <c r="H470">
        <v>65.517119100000002</v>
      </c>
      <c r="I470">
        <v>-87.590330899999998</v>
      </c>
      <c r="J470" s="1" t="str">
        <f t="shared" si="63"/>
        <v>Till</v>
      </c>
      <c r="K470" s="1" t="str">
        <f t="shared" si="59"/>
        <v>ODM HMC fraction, SG 3.2</v>
      </c>
      <c r="L470">
        <v>1</v>
      </c>
      <c r="M470">
        <v>1</v>
      </c>
      <c r="V470">
        <v>2</v>
      </c>
      <c r="CC470">
        <v>20</v>
      </c>
    </row>
    <row r="471" spans="1:81" hidden="1" x14ac:dyDescent="0.3">
      <c r="A471" t="s">
        <v>1896</v>
      </c>
      <c r="B471" t="s">
        <v>1897</v>
      </c>
      <c r="C471" s="1" t="str">
        <f t="shared" si="61"/>
        <v>21:1189</v>
      </c>
      <c r="D471" s="1" t="str">
        <f t="shared" si="62"/>
        <v>21:0387</v>
      </c>
      <c r="E471" t="s">
        <v>1898</v>
      </c>
      <c r="F471" t="s">
        <v>1899</v>
      </c>
      <c r="H471">
        <v>65.581917099999998</v>
      </c>
      <c r="I471">
        <v>-87.5449342</v>
      </c>
      <c r="J471" s="1" t="str">
        <f t="shared" si="63"/>
        <v>Till</v>
      </c>
      <c r="K471" s="1" t="str">
        <f t="shared" si="59"/>
        <v>ODM HMC fraction, SG 3.2</v>
      </c>
      <c r="L471">
        <v>1</v>
      </c>
      <c r="M471">
        <v>1</v>
      </c>
      <c r="V471">
        <v>8</v>
      </c>
      <c r="Z471">
        <v>1</v>
      </c>
      <c r="BK471">
        <v>2</v>
      </c>
      <c r="CC471">
        <v>20</v>
      </c>
    </row>
    <row r="472" spans="1:81" hidden="1" x14ac:dyDescent="0.3">
      <c r="A472" t="s">
        <v>1900</v>
      </c>
      <c r="B472" t="s">
        <v>1901</v>
      </c>
      <c r="C472" s="1" t="str">
        <f t="shared" si="61"/>
        <v>21:1189</v>
      </c>
      <c r="D472" s="1" t="str">
        <f t="shared" si="62"/>
        <v>21:0387</v>
      </c>
      <c r="E472" t="s">
        <v>1902</v>
      </c>
      <c r="F472" t="s">
        <v>1903</v>
      </c>
      <c r="H472">
        <v>65.601116599999997</v>
      </c>
      <c r="I472">
        <v>-87.410242499999995</v>
      </c>
      <c r="J472" s="1" t="str">
        <f t="shared" si="63"/>
        <v>Till</v>
      </c>
      <c r="K472" s="1" t="str">
        <f t="shared" ref="K472:K535" si="64">HYPERLINK("https://geochem.nrcan.gc.ca/cdogs/content/kwd/kwd080106_e.htm", "ODM HMC fraction, SG 3.2")</f>
        <v>ODM HMC fraction, SG 3.2</v>
      </c>
      <c r="L472">
        <v>1</v>
      </c>
      <c r="M472">
        <v>1</v>
      </c>
      <c r="V472">
        <v>800</v>
      </c>
      <c r="BE472">
        <v>20</v>
      </c>
      <c r="BK472">
        <v>7</v>
      </c>
      <c r="CC472">
        <v>7</v>
      </c>
    </row>
    <row r="473" spans="1:81" hidden="1" x14ac:dyDescent="0.3">
      <c r="A473" t="s">
        <v>1904</v>
      </c>
      <c r="B473" t="s">
        <v>1905</v>
      </c>
      <c r="C473" s="1" t="str">
        <f t="shared" si="61"/>
        <v>21:1189</v>
      </c>
      <c r="D473" s="1" t="str">
        <f t="shared" si="62"/>
        <v>21:0387</v>
      </c>
      <c r="E473" t="s">
        <v>1906</v>
      </c>
      <c r="F473" t="s">
        <v>1907</v>
      </c>
      <c r="H473">
        <v>65.9562071</v>
      </c>
      <c r="I473">
        <v>-86.274414899999996</v>
      </c>
      <c r="J473" s="1" t="str">
        <f t="shared" si="63"/>
        <v>Till</v>
      </c>
      <c r="K473" s="1" t="str">
        <f t="shared" si="64"/>
        <v>ODM HMC fraction, SG 3.2</v>
      </c>
      <c r="L473">
        <v>1</v>
      </c>
      <c r="M473">
        <v>3</v>
      </c>
      <c r="V473">
        <v>60</v>
      </c>
      <c r="AK473">
        <v>1</v>
      </c>
      <c r="AM473">
        <v>5</v>
      </c>
      <c r="CC473">
        <v>10</v>
      </c>
    </row>
    <row r="474" spans="1:81" hidden="1" x14ac:dyDescent="0.3">
      <c r="A474" t="s">
        <v>1908</v>
      </c>
      <c r="B474" t="s">
        <v>1909</v>
      </c>
      <c r="C474" s="1" t="str">
        <f t="shared" si="61"/>
        <v>21:1189</v>
      </c>
      <c r="D474" s="1" t="str">
        <f t="shared" si="62"/>
        <v>21:0387</v>
      </c>
      <c r="E474" t="s">
        <v>1910</v>
      </c>
      <c r="F474" t="s">
        <v>1911</v>
      </c>
      <c r="H474">
        <v>65.962306699999999</v>
      </c>
      <c r="I474">
        <v>-86.3836084</v>
      </c>
      <c r="J474" s="1" t="str">
        <f t="shared" si="63"/>
        <v>Till</v>
      </c>
      <c r="K474" s="1" t="str">
        <f t="shared" si="64"/>
        <v>ODM HMC fraction, SG 3.2</v>
      </c>
      <c r="L474">
        <v>1</v>
      </c>
      <c r="M474">
        <v>1</v>
      </c>
      <c r="V474">
        <v>50</v>
      </c>
      <c r="BE474">
        <v>0.5</v>
      </c>
      <c r="CC474">
        <v>15</v>
      </c>
    </row>
    <row r="475" spans="1:81" hidden="1" x14ac:dyDescent="0.3">
      <c r="A475" t="s">
        <v>1912</v>
      </c>
      <c r="B475" t="s">
        <v>1913</v>
      </c>
      <c r="C475" s="1" t="str">
        <f t="shared" si="61"/>
        <v>21:1189</v>
      </c>
      <c r="D475" s="1" t="str">
        <f t="shared" si="62"/>
        <v>21:0387</v>
      </c>
      <c r="E475" t="s">
        <v>1910</v>
      </c>
      <c r="F475" t="s">
        <v>1914</v>
      </c>
      <c r="H475">
        <v>65.962306699999999</v>
      </c>
      <c r="I475">
        <v>-86.3836084</v>
      </c>
      <c r="J475" s="1" t="str">
        <f t="shared" si="63"/>
        <v>Till</v>
      </c>
      <c r="K475" s="1" t="str">
        <f t="shared" si="64"/>
        <v>ODM HMC fraction, SG 3.2</v>
      </c>
      <c r="L475">
        <v>1</v>
      </c>
      <c r="M475">
        <v>5</v>
      </c>
      <c r="V475">
        <v>80</v>
      </c>
      <c r="AK475">
        <v>1</v>
      </c>
      <c r="BE475">
        <v>0.5</v>
      </c>
      <c r="CC475">
        <v>15</v>
      </c>
    </row>
    <row r="476" spans="1:81" hidden="1" x14ac:dyDescent="0.3">
      <c r="A476" t="s">
        <v>1915</v>
      </c>
      <c r="B476" t="s">
        <v>1916</v>
      </c>
      <c r="C476" s="1" t="str">
        <f t="shared" si="61"/>
        <v>21:1189</v>
      </c>
      <c r="D476" s="1" t="str">
        <f t="shared" si="62"/>
        <v>21:0387</v>
      </c>
      <c r="E476" t="s">
        <v>1917</v>
      </c>
      <c r="F476" t="s">
        <v>1918</v>
      </c>
      <c r="H476">
        <v>65.894908700000002</v>
      </c>
      <c r="I476">
        <v>-86.465602599999997</v>
      </c>
      <c r="J476" s="1" t="str">
        <f t="shared" si="63"/>
        <v>Till</v>
      </c>
      <c r="K476" s="1" t="str">
        <f t="shared" si="64"/>
        <v>ODM HMC fraction, SG 3.2</v>
      </c>
      <c r="L476">
        <v>1</v>
      </c>
      <c r="M476">
        <v>8</v>
      </c>
      <c r="V476">
        <v>80</v>
      </c>
      <c r="X476">
        <v>1</v>
      </c>
      <c r="Z476">
        <v>1</v>
      </c>
      <c r="BE476">
        <v>1</v>
      </c>
      <c r="CC476">
        <v>10</v>
      </c>
    </row>
    <row r="477" spans="1:81" hidden="1" x14ac:dyDescent="0.3">
      <c r="A477" t="s">
        <v>1919</v>
      </c>
      <c r="B477" t="s">
        <v>1920</v>
      </c>
      <c r="C477" s="1" t="str">
        <f t="shared" si="61"/>
        <v>21:1189</v>
      </c>
      <c r="D477" s="1" t="str">
        <f t="shared" si="62"/>
        <v>21:0387</v>
      </c>
      <c r="E477" t="s">
        <v>1921</v>
      </c>
      <c r="F477" t="s">
        <v>1922</v>
      </c>
      <c r="H477">
        <v>65.784811500000004</v>
      </c>
      <c r="I477">
        <v>-86.918973899999997</v>
      </c>
      <c r="J477" s="1" t="str">
        <f t="shared" si="63"/>
        <v>Till</v>
      </c>
      <c r="K477" s="1" t="str">
        <f t="shared" si="64"/>
        <v>ODM HMC fraction, SG 3.2</v>
      </c>
      <c r="L477">
        <v>1</v>
      </c>
      <c r="M477">
        <v>5</v>
      </c>
      <c r="V477">
        <v>10</v>
      </c>
      <c r="X477">
        <v>2</v>
      </c>
      <c r="AM477">
        <v>1</v>
      </c>
      <c r="CC477">
        <v>15</v>
      </c>
    </row>
    <row r="478" spans="1:81" hidden="1" x14ac:dyDescent="0.3">
      <c r="A478" t="s">
        <v>1923</v>
      </c>
      <c r="B478" t="s">
        <v>1924</v>
      </c>
      <c r="C478" s="1" t="str">
        <f t="shared" si="61"/>
        <v>21:1189</v>
      </c>
      <c r="D478" s="1" t="str">
        <f t="shared" si="62"/>
        <v>21:0387</v>
      </c>
      <c r="E478" t="s">
        <v>1925</v>
      </c>
      <c r="F478" t="s">
        <v>1926</v>
      </c>
      <c r="H478">
        <v>65.693114800000004</v>
      </c>
      <c r="I478">
        <v>-86.732184200000006</v>
      </c>
      <c r="J478" s="1" t="str">
        <f t="shared" ref="J478:J494" si="65">HYPERLINK("https://geochem.nrcan.gc.ca/cdogs/content/kwd/kwd020044_e.htm", "Till")</f>
        <v>Till</v>
      </c>
      <c r="K478" s="1" t="str">
        <f t="shared" si="64"/>
        <v>ODM HMC fraction, SG 3.2</v>
      </c>
      <c r="L478">
        <v>1</v>
      </c>
      <c r="M478">
        <v>1</v>
      </c>
      <c r="V478">
        <v>30</v>
      </c>
      <c r="CC478">
        <v>20</v>
      </c>
    </row>
    <row r="479" spans="1:81" hidden="1" x14ac:dyDescent="0.3">
      <c r="A479" t="s">
        <v>1927</v>
      </c>
      <c r="B479" t="s">
        <v>1928</v>
      </c>
      <c r="C479" s="1" t="str">
        <f t="shared" si="61"/>
        <v>21:1189</v>
      </c>
      <c r="D479" s="1" t="str">
        <f t="shared" si="62"/>
        <v>21:0387</v>
      </c>
      <c r="E479" t="s">
        <v>1929</v>
      </c>
      <c r="F479" t="s">
        <v>1930</v>
      </c>
      <c r="H479">
        <v>65.627116700000002</v>
      </c>
      <c r="I479">
        <v>-86.901673299999999</v>
      </c>
      <c r="J479" s="1" t="str">
        <f t="shared" si="65"/>
        <v>Till</v>
      </c>
      <c r="K479" s="1" t="str">
        <f t="shared" si="64"/>
        <v>ODM HMC fraction, SG 3.2</v>
      </c>
      <c r="L479">
        <v>1</v>
      </c>
      <c r="M479">
        <v>4</v>
      </c>
      <c r="V479">
        <v>100</v>
      </c>
      <c r="BE479">
        <v>0.8</v>
      </c>
      <c r="CC479">
        <v>25</v>
      </c>
    </row>
    <row r="480" spans="1:81" hidden="1" x14ac:dyDescent="0.3">
      <c r="A480" t="s">
        <v>1931</v>
      </c>
      <c r="B480" t="s">
        <v>1932</v>
      </c>
      <c r="C480" s="1" t="str">
        <f t="shared" si="61"/>
        <v>21:1189</v>
      </c>
      <c r="D480" s="1" t="str">
        <f t="shared" si="62"/>
        <v>21:0387</v>
      </c>
      <c r="E480" t="s">
        <v>1933</v>
      </c>
      <c r="F480" t="s">
        <v>1934</v>
      </c>
      <c r="H480">
        <v>65.613416700000002</v>
      </c>
      <c r="I480">
        <v>-87.108960699999997</v>
      </c>
      <c r="J480" s="1" t="str">
        <f t="shared" si="65"/>
        <v>Till</v>
      </c>
      <c r="K480" s="1" t="str">
        <f t="shared" si="64"/>
        <v>ODM HMC fraction, SG 3.2</v>
      </c>
      <c r="L480">
        <v>1</v>
      </c>
      <c r="M480">
        <v>5</v>
      </c>
      <c r="V480">
        <v>10</v>
      </c>
      <c r="CC480">
        <v>5</v>
      </c>
    </row>
    <row r="481" spans="1:81" hidden="1" x14ac:dyDescent="0.3">
      <c r="A481" t="s">
        <v>1935</v>
      </c>
      <c r="B481" t="s">
        <v>1936</v>
      </c>
      <c r="C481" s="1" t="str">
        <f t="shared" si="61"/>
        <v>21:1189</v>
      </c>
      <c r="D481" s="1" t="str">
        <f t="shared" si="62"/>
        <v>21:0387</v>
      </c>
      <c r="E481" t="s">
        <v>1937</v>
      </c>
      <c r="F481" t="s">
        <v>1938</v>
      </c>
      <c r="H481">
        <v>65.534718900000001</v>
      </c>
      <c r="I481">
        <v>-87.328546700000004</v>
      </c>
      <c r="J481" s="1" t="str">
        <f t="shared" si="65"/>
        <v>Till</v>
      </c>
      <c r="K481" s="1" t="str">
        <f t="shared" si="64"/>
        <v>ODM HMC fraction, SG 3.2</v>
      </c>
      <c r="L481">
        <v>1</v>
      </c>
      <c r="M481">
        <v>14</v>
      </c>
      <c r="S481">
        <v>1</v>
      </c>
      <c r="U481">
        <v>1</v>
      </c>
      <c r="V481">
        <v>8</v>
      </c>
      <c r="Y481">
        <v>7</v>
      </c>
      <c r="AV481">
        <v>0.4</v>
      </c>
      <c r="BE481">
        <v>0.2</v>
      </c>
      <c r="BH481">
        <v>0.2</v>
      </c>
      <c r="CC481">
        <v>15</v>
      </c>
    </row>
    <row r="482" spans="1:81" hidden="1" x14ac:dyDescent="0.3">
      <c r="A482" t="s">
        <v>1939</v>
      </c>
      <c r="B482" t="s">
        <v>1940</v>
      </c>
      <c r="C482" s="1" t="str">
        <f t="shared" si="61"/>
        <v>21:1189</v>
      </c>
      <c r="D482" s="1" t="str">
        <f t="shared" si="62"/>
        <v>21:0387</v>
      </c>
      <c r="E482" t="s">
        <v>1941</v>
      </c>
      <c r="F482" t="s">
        <v>1942</v>
      </c>
      <c r="H482">
        <v>66.741975999999994</v>
      </c>
      <c r="I482">
        <v>-89.879898299999994</v>
      </c>
      <c r="J482" s="1" t="str">
        <f t="shared" si="65"/>
        <v>Till</v>
      </c>
      <c r="K482" s="1" t="str">
        <f t="shared" si="64"/>
        <v>ODM HMC fraction, SG 3.2</v>
      </c>
      <c r="L482">
        <v>1</v>
      </c>
      <c r="M482">
        <v>1</v>
      </c>
      <c r="Z482">
        <v>1</v>
      </c>
      <c r="AM482">
        <v>2</v>
      </c>
      <c r="CC482">
        <v>10</v>
      </c>
    </row>
    <row r="483" spans="1:81" hidden="1" x14ac:dyDescent="0.3">
      <c r="A483" t="s">
        <v>1943</v>
      </c>
      <c r="B483" t="s">
        <v>1944</v>
      </c>
      <c r="C483" s="1" t="str">
        <f t="shared" si="61"/>
        <v>21:1189</v>
      </c>
      <c r="D483" s="1" t="str">
        <f t="shared" si="62"/>
        <v>21:0387</v>
      </c>
      <c r="E483" t="s">
        <v>1945</v>
      </c>
      <c r="F483" t="s">
        <v>1946</v>
      </c>
      <c r="H483">
        <v>65.418421800000004</v>
      </c>
      <c r="I483">
        <v>-87.937709299999995</v>
      </c>
      <c r="J483" s="1" t="str">
        <f t="shared" si="65"/>
        <v>Till</v>
      </c>
      <c r="K483" s="1" t="str">
        <f t="shared" si="64"/>
        <v>ODM HMC fraction, SG 3.2</v>
      </c>
      <c r="L483">
        <v>1</v>
      </c>
      <c r="M483">
        <v>1</v>
      </c>
      <c r="V483">
        <v>8</v>
      </c>
      <c r="BE483">
        <v>0.1</v>
      </c>
      <c r="CC483">
        <v>25</v>
      </c>
    </row>
    <row r="484" spans="1:81" hidden="1" x14ac:dyDescent="0.3">
      <c r="A484" t="s">
        <v>1947</v>
      </c>
      <c r="B484" t="s">
        <v>1948</v>
      </c>
      <c r="C484" s="1" t="str">
        <f t="shared" si="61"/>
        <v>21:1189</v>
      </c>
      <c r="D484" s="1" t="str">
        <f t="shared" si="62"/>
        <v>21:0387</v>
      </c>
      <c r="E484" t="s">
        <v>1949</v>
      </c>
      <c r="F484" t="s">
        <v>1950</v>
      </c>
      <c r="H484">
        <v>65.490819599999995</v>
      </c>
      <c r="I484">
        <v>-87.814017300000003</v>
      </c>
      <c r="J484" s="1" t="str">
        <f t="shared" si="65"/>
        <v>Till</v>
      </c>
      <c r="K484" s="1" t="str">
        <f t="shared" si="64"/>
        <v>ODM HMC fraction, SG 3.2</v>
      </c>
      <c r="L484">
        <v>1</v>
      </c>
      <c r="V484">
        <v>5</v>
      </c>
      <c r="CC484">
        <v>25</v>
      </c>
    </row>
    <row r="485" spans="1:81" hidden="1" x14ac:dyDescent="0.3">
      <c r="A485" t="s">
        <v>1951</v>
      </c>
      <c r="B485" t="s">
        <v>1952</v>
      </c>
      <c r="C485" s="1" t="str">
        <f t="shared" si="61"/>
        <v>21:1189</v>
      </c>
      <c r="D485" s="1" t="str">
        <f t="shared" si="62"/>
        <v>21:0387</v>
      </c>
      <c r="E485" t="s">
        <v>1953</v>
      </c>
      <c r="F485" t="s">
        <v>1954</v>
      </c>
      <c r="H485">
        <v>65.430021100000005</v>
      </c>
      <c r="I485">
        <v>-88.176395099999993</v>
      </c>
      <c r="J485" s="1" t="str">
        <f t="shared" si="65"/>
        <v>Till</v>
      </c>
      <c r="K485" s="1" t="str">
        <f t="shared" si="64"/>
        <v>ODM HMC fraction, SG 3.2</v>
      </c>
      <c r="L485">
        <v>1</v>
      </c>
      <c r="M485">
        <v>1</v>
      </c>
      <c r="V485">
        <v>15</v>
      </c>
      <c r="Z485">
        <v>1</v>
      </c>
      <c r="BE485">
        <v>0.4</v>
      </c>
      <c r="CC485">
        <v>10</v>
      </c>
    </row>
    <row r="486" spans="1:81" hidden="1" x14ac:dyDescent="0.3">
      <c r="A486" t="s">
        <v>1955</v>
      </c>
      <c r="B486" t="s">
        <v>1956</v>
      </c>
      <c r="C486" s="1" t="str">
        <f t="shared" si="61"/>
        <v>21:1189</v>
      </c>
      <c r="D486" s="1" t="str">
        <f t="shared" si="62"/>
        <v>21:0387</v>
      </c>
      <c r="E486" t="s">
        <v>1957</v>
      </c>
      <c r="F486" t="s">
        <v>1958</v>
      </c>
      <c r="H486">
        <v>65.4782194</v>
      </c>
      <c r="I486">
        <v>-88.2321922</v>
      </c>
      <c r="J486" s="1" t="str">
        <f t="shared" si="65"/>
        <v>Till</v>
      </c>
      <c r="K486" s="1" t="str">
        <f t="shared" si="64"/>
        <v>ODM HMC fraction, SG 3.2</v>
      </c>
      <c r="L486">
        <v>1</v>
      </c>
      <c r="V486">
        <v>4</v>
      </c>
      <c r="CC486">
        <v>20</v>
      </c>
    </row>
    <row r="487" spans="1:81" hidden="1" x14ac:dyDescent="0.3">
      <c r="A487" t="s">
        <v>1959</v>
      </c>
      <c r="B487" t="s">
        <v>1960</v>
      </c>
      <c r="C487" s="1" t="str">
        <f t="shared" si="61"/>
        <v>21:1189</v>
      </c>
      <c r="D487" s="1" t="str">
        <f t="shared" si="62"/>
        <v>21:0387</v>
      </c>
      <c r="E487" t="s">
        <v>1961</v>
      </c>
      <c r="F487" t="s">
        <v>1962</v>
      </c>
      <c r="H487">
        <v>65.499919000000006</v>
      </c>
      <c r="I487">
        <v>-88.054502999999997</v>
      </c>
      <c r="J487" s="1" t="str">
        <f t="shared" si="65"/>
        <v>Till</v>
      </c>
      <c r="K487" s="1" t="str">
        <f t="shared" si="64"/>
        <v>ODM HMC fraction, SG 3.2</v>
      </c>
      <c r="L487">
        <v>1</v>
      </c>
      <c r="V487">
        <v>2</v>
      </c>
      <c r="CC487">
        <v>15</v>
      </c>
    </row>
    <row r="488" spans="1:81" hidden="1" x14ac:dyDescent="0.3">
      <c r="A488" t="s">
        <v>1963</v>
      </c>
      <c r="B488" t="s">
        <v>1964</v>
      </c>
      <c r="C488" s="1" t="str">
        <f t="shared" si="61"/>
        <v>21:1189</v>
      </c>
      <c r="D488" s="1" t="str">
        <f t="shared" si="62"/>
        <v>21:0387</v>
      </c>
      <c r="E488" t="s">
        <v>1965</v>
      </c>
      <c r="F488" t="s">
        <v>1966</v>
      </c>
      <c r="H488">
        <v>66.043703300000004</v>
      </c>
      <c r="I488">
        <v>-86.741587499999994</v>
      </c>
      <c r="J488" s="1" t="str">
        <f t="shared" si="65"/>
        <v>Till</v>
      </c>
      <c r="K488" s="1" t="str">
        <f t="shared" si="64"/>
        <v>ODM HMC fraction, SG 3.2</v>
      </c>
      <c r="L488">
        <v>1</v>
      </c>
      <c r="M488">
        <v>2</v>
      </c>
      <c r="S488">
        <v>1</v>
      </c>
      <c r="V488">
        <v>7</v>
      </c>
      <c r="Z488">
        <v>1</v>
      </c>
      <c r="BK488">
        <v>3</v>
      </c>
      <c r="CC488">
        <v>7</v>
      </c>
    </row>
    <row r="489" spans="1:81" hidden="1" x14ac:dyDescent="0.3">
      <c r="A489" t="s">
        <v>1967</v>
      </c>
      <c r="B489" t="s">
        <v>1968</v>
      </c>
      <c r="C489" s="1" t="str">
        <f t="shared" si="61"/>
        <v>21:1189</v>
      </c>
      <c r="D489" s="1" t="str">
        <f t="shared" si="62"/>
        <v>21:0387</v>
      </c>
      <c r="E489" t="s">
        <v>1969</v>
      </c>
      <c r="F489" t="s">
        <v>1970</v>
      </c>
      <c r="H489">
        <v>66.044603300000006</v>
      </c>
      <c r="I489">
        <v>-86.740087599999995</v>
      </c>
      <c r="J489" s="1" t="str">
        <f t="shared" si="65"/>
        <v>Till</v>
      </c>
      <c r="K489" s="1" t="str">
        <f t="shared" si="64"/>
        <v>ODM HMC fraction, SG 3.2</v>
      </c>
      <c r="L489">
        <v>1</v>
      </c>
      <c r="M489">
        <v>2</v>
      </c>
      <c r="V489">
        <v>2</v>
      </c>
      <c r="AK489">
        <v>1</v>
      </c>
      <c r="AM489">
        <v>1</v>
      </c>
      <c r="CC489">
        <v>30</v>
      </c>
    </row>
    <row r="490" spans="1:81" hidden="1" x14ac:dyDescent="0.3">
      <c r="A490" t="s">
        <v>1971</v>
      </c>
      <c r="B490" t="s">
        <v>1972</v>
      </c>
      <c r="C490" s="1" t="str">
        <f t="shared" si="61"/>
        <v>21:1189</v>
      </c>
      <c r="D490" s="1" t="str">
        <f t="shared" si="62"/>
        <v>21:0387</v>
      </c>
      <c r="E490" t="s">
        <v>1973</v>
      </c>
      <c r="F490" t="s">
        <v>1974</v>
      </c>
      <c r="H490">
        <v>66.185994300000004</v>
      </c>
      <c r="I490">
        <v>-91.898071900000005</v>
      </c>
      <c r="J490" s="1" t="str">
        <f t="shared" si="65"/>
        <v>Till</v>
      </c>
      <c r="K490" s="1" t="str">
        <f t="shared" si="64"/>
        <v>ODM HMC fraction, SG 3.2</v>
      </c>
      <c r="L490">
        <v>1</v>
      </c>
      <c r="V490">
        <v>5</v>
      </c>
      <c r="CC490">
        <v>10</v>
      </c>
    </row>
    <row r="491" spans="1:81" hidden="1" x14ac:dyDescent="0.3">
      <c r="A491" t="s">
        <v>1975</v>
      </c>
      <c r="B491" t="s">
        <v>1976</v>
      </c>
      <c r="C491" s="1" t="str">
        <f t="shared" si="61"/>
        <v>21:1189</v>
      </c>
      <c r="D491" s="1" t="str">
        <f t="shared" si="62"/>
        <v>21:0387</v>
      </c>
      <c r="E491" t="s">
        <v>1977</v>
      </c>
      <c r="F491" t="s">
        <v>1978</v>
      </c>
      <c r="H491">
        <v>66.036199199999999</v>
      </c>
      <c r="I491">
        <v>-91.696484400000003</v>
      </c>
      <c r="J491" s="1" t="str">
        <f t="shared" si="65"/>
        <v>Till</v>
      </c>
      <c r="K491" s="1" t="str">
        <f t="shared" si="64"/>
        <v>ODM HMC fraction, SG 3.2</v>
      </c>
      <c r="L491">
        <v>1</v>
      </c>
      <c r="V491">
        <v>12</v>
      </c>
      <c r="CC491">
        <v>8</v>
      </c>
    </row>
    <row r="492" spans="1:81" hidden="1" x14ac:dyDescent="0.3">
      <c r="A492" t="s">
        <v>1979</v>
      </c>
      <c r="B492" t="s">
        <v>1980</v>
      </c>
      <c r="C492" s="1" t="str">
        <f t="shared" si="61"/>
        <v>21:1189</v>
      </c>
      <c r="D492" s="1" t="str">
        <f t="shared" si="62"/>
        <v>21:0387</v>
      </c>
      <c r="E492" t="s">
        <v>1981</v>
      </c>
      <c r="F492" t="s">
        <v>1982</v>
      </c>
      <c r="H492">
        <v>66.156895199999994</v>
      </c>
      <c r="I492">
        <v>-91.646887300000003</v>
      </c>
      <c r="J492" s="1" t="str">
        <f t="shared" si="65"/>
        <v>Till</v>
      </c>
      <c r="K492" s="1" t="str">
        <f t="shared" si="64"/>
        <v>ODM HMC fraction, SG 3.2</v>
      </c>
      <c r="L492">
        <v>1</v>
      </c>
      <c r="V492">
        <v>2</v>
      </c>
      <c r="CC492">
        <v>15</v>
      </c>
    </row>
    <row r="493" spans="1:81" hidden="1" x14ac:dyDescent="0.3">
      <c r="A493" t="s">
        <v>1983</v>
      </c>
      <c r="B493" t="s">
        <v>1984</v>
      </c>
      <c r="C493" s="1" t="str">
        <f t="shared" ref="C493:C556" si="66">HYPERLINK("https://geochem.nrcan.gc.ca/cdogs/content/bdl/bdl211189_e.htm", "21:1189")</f>
        <v>21:1189</v>
      </c>
      <c r="D493" s="1" t="str">
        <f t="shared" ref="D493:D556" si="67">HYPERLINK("https://geochem.nrcan.gc.ca/cdogs/content/svy/svy210387_e.htm", "21:0387")</f>
        <v>21:0387</v>
      </c>
      <c r="E493" t="s">
        <v>1985</v>
      </c>
      <c r="F493" t="s">
        <v>1986</v>
      </c>
      <c r="H493">
        <v>66.234792600000006</v>
      </c>
      <c r="I493">
        <v>-91.491496900000001</v>
      </c>
      <c r="J493" s="1" t="str">
        <f t="shared" si="65"/>
        <v>Till</v>
      </c>
      <c r="K493" s="1" t="str">
        <f t="shared" si="64"/>
        <v>ODM HMC fraction, SG 3.2</v>
      </c>
      <c r="L493">
        <v>1</v>
      </c>
      <c r="V493">
        <v>20</v>
      </c>
      <c r="CC493">
        <v>8</v>
      </c>
    </row>
    <row r="494" spans="1:81" hidden="1" x14ac:dyDescent="0.3">
      <c r="A494" t="s">
        <v>1987</v>
      </c>
      <c r="B494" t="s">
        <v>1988</v>
      </c>
      <c r="C494" s="1" t="str">
        <f t="shared" si="66"/>
        <v>21:1189</v>
      </c>
      <c r="D494" s="1" t="str">
        <f t="shared" si="67"/>
        <v>21:0387</v>
      </c>
      <c r="E494" t="s">
        <v>1985</v>
      </c>
      <c r="F494" t="s">
        <v>1989</v>
      </c>
      <c r="H494">
        <v>66.234792600000006</v>
      </c>
      <c r="I494">
        <v>-91.491496900000001</v>
      </c>
      <c r="J494" s="1" t="str">
        <f t="shared" si="65"/>
        <v>Till</v>
      </c>
      <c r="K494" s="1" t="str">
        <f t="shared" si="64"/>
        <v>ODM HMC fraction, SG 3.2</v>
      </c>
      <c r="L494">
        <v>1</v>
      </c>
      <c r="V494">
        <v>10</v>
      </c>
      <c r="CC494">
        <v>5</v>
      </c>
    </row>
    <row r="495" spans="1:81" hidden="1" x14ac:dyDescent="0.3">
      <c r="A495" t="s">
        <v>1990</v>
      </c>
      <c r="B495" t="s">
        <v>1991</v>
      </c>
      <c r="C495" s="1" t="str">
        <f t="shared" si="66"/>
        <v>21:1189</v>
      </c>
      <c r="D495" s="1" t="str">
        <f t="shared" si="67"/>
        <v>21:0387</v>
      </c>
      <c r="E495" t="s">
        <v>1992</v>
      </c>
      <c r="F495" t="s">
        <v>1993</v>
      </c>
      <c r="H495">
        <v>66.044898900000007</v>
      </c>
      <c r="I495">
        <v>-91.359904999999998</v>
      </c>
      <c r="J495" s="1" t="str">
        <f>HYPERLINK("https://geochem.nrcan.gc.ca/cdogs/content/kwd/kwd020101_e.htm", "Diamicton")</f>
        <v>Diamicton</v>
      </c>
      <c r="K495" s="1" t="str">
        <f t="shared" si="64"/>
        <v>ODM HMC fraction, SG 3.2</v>
      </c>
      <c r="L495">
        <v>1</v>
      </c>
      <c r="V495">
        <v>10</v>
      </c>
      <c r="Z495">
        <v>1</v>
      </c>
      <c r="CC495">
        <v>10</v>
      </c>
    </row>
    <row r="496" spans="1:81" hidden="1" x14ac:dyDescent="0.3">
      <c r="A496" t="s">
        <v>1994</v>
      </c>
      <c r="B496" t="s">
        <v>1995</v>
      </c>
      <c r="C496" s="1" t="str">
        <f t="shared" si="66"/>
        <v>21:1189</v>
      </c>
      <c r="D496" s="1" t="str">
        <f t="shared" si="67"/>
        <v>21:0387</v>
      </c>
      <c r="E496" t="s">
        <v>1996</v>
      </c>
      <c r="F496" t="s">
        <v>1997</v>
      </c>
      <c r="H496">
        <v>66.132195999999993</v>
      </c>
      <c r="I496">
        <v>-91.167316799999995</v>
      </c>
      <c r="J496" s="1" t="str">
        <f t="shared" ref="J496:J509" si="68">HYPERLINK("https://geochem.nrcan.gc.ca/cdogs/content/kwd/kwd020044_e.htm", "Till")</f>
        <v>Till</v>
      </c>
      <c r="K496" s="1" t="str">
        <f t="shared" si="64"/>
        <v>ODM HMC fraction, SG 3.2</v>
      </c>
      <c r="L496">
        <v>1</v>
      </c>
      <c r="M496">
        <v>5</v>
      </c>
      <c r="V496">
        <v>2</v>
      </c>
      <c r="Z496">
        <v>1</v>
      </c>
      <c r="CC496">
        <v>5</v>
      </c>
    </row>
    <row r="497" spans="1:81" hidden="1" x14ac:dyDescent="0.3">
      <c r="A497" t="s">
        <v>1998</v>
      </c>
      <c r="B497" t="s">
        <v>1999</v>
      </c>
      <c r="C497" s="1" t="str">
        <f t="shared" si="66"/>
        <v>21:1189</v>
      </c>
      <c r="D497" s="1" t="str">
        <f t="shared" si="67"/>
        <v>21:0387</v>
      </c>
      <c r="E497" t="s">
        <v>2000</v>
      </c>
      <c r="F497" t="s">
        <v>2001</v>
      </c>
      <c r="H497">
        <v>66.231392700000001</v>
      </c>
      <c r="I497">
        <v>-91.253411600000007</v>
      </c>
      <c r="J497" s="1" t="str">
        <f t="shared" si="68"/>
        <v>Till</v>
      </c>
      <c r="K497" s="1" t="str">
        <f t="shared" si="64"/>
        <v>ODM HMC fraction, SG 3.2</v>
      </c>
      <c r="L497">
        <v>1</v>
      </c>
      <c r="M497">
        <v>1</v>
      </c>
      <c r="V497">
        <v>2</v>
      </c>
      <c r="CC497">
        <v>20</v>
      </c>
    </row>
    <row r="498" spans="1:81" hidden="1" x14ac:dyDescent="0.3">
      <c r="A498" t="s">
        <v>2002</v>
      </c>
      <c r="B498" t="s">
        <v>2003</v>
      </c>
      <c r="C498" s="1" t="str">
        <f t="shared" si="66"/>
        <v>21:1189</v>
      </c>
      <c r="D498" s="1" t="str">
        <f t="shared" si="67"/>
        <v>21:0387</v>
      </c>
      <c r="E498" t="s">
        <v>2004</v>
      </c>
      <c r="F498" t="s">
        <v>2005</v>
      </c>
      <c r="H498">
        <v>66.460684999999998</v>
      </c>
      <c r="I498">
        <v>-91.379803800000005</v>
      </c>
      <c r="J498" s="1" t="str">
        <f t="shared" si="68"/>
        <v>Till</v>
      </c>
      <c r="K498" s="1" t="str">
        <f t="shared" si="64"/>
        <v>ODM HMC fraction, SG 3.2</v>
      </c>
      <c r="L498">
        <v>1</v>
      </c>
      <c r="V498">
        <v>2</v>
      </c>
      <c r="CC498">
        <v>8</v>
      </c>
    </row>
    <row r="499" spans="1:81" hidden="1" x14ac:dyDescent="0.3">
      <c r="A499" t="s">
        <v>2006</v>
      </c>
      <c r="B499" t="s">
        <v>2007</v>
      </c>
      <c r="C499" s="1" t="str">
        <f t="shared" si="66"/>
        <v>21:1189</v>
      </c>
      <c r="D499" s="1" t="str">
        <f t="shared" si="67"/>
        <v>21:0387</v>
      </c>
      <c r="E499" t="s">
        <v>2008</v>
      </c>
      <c r="F499" t="s">
        <v>2009</v>
      </c>
      <c r="H499">
        <v>66.299490399999996</v>
      </c>
      <c r="I499">
        <v>-91.2895094</v>
      </c>
      <c r="J499" s="1" t="str">
        <f t="shared" si="68"/>
        <v>Till</v>
      </c>
      <c r="K499" s="1" t="str">
        <f t="shared" si="64"/>
        <v>ODM HMC fraction, SG 3.2</v>
      </c>
      <c r="L499">
        <v>1</v>
      </c>
      <c r="M499">
        <v>3</v>
      </c>
      <c r="V499">
        <v>5</v>
      </c>
      <c r="Z499">
        <v>1</v>
      </c>
      <c r="CC499">
        <v>5</v>
      </c>
    </row>
    <row r="500" spans="1:81" hidden="1" x14ac:dyDescent="0.3">
      <c r="A500" t="s">
        <v>2010</v>
      </c>
      <c r="B500" t="s">
        <v>2011</v>
      </c>
      <c r="C500" s="1" t="str">
        <f t="shared" si="66"/>
        <v>21:1189</v>
      </c>
      <c r="D500" s="1" t="str">
        <f t="shared" si="67"/>
        <v>21:0387</v>
      </c>
      <c r="E500" t="s">
        <v>2012</v>
      </c>
      <c r="F500" t="s">
        <v>2013</v>
      </c>
      <c r="H500">
        <v>66.285990900000002</v>
      </c>
      <c r="I500">
        <v>-91.149118099999995</v>
      </c>
      <c r="J500" s="1" t="str">
        <f t="shared" si="68"/>
        <v>Till</v>
      </c>
      <c r="K500" s="1" t="str">
        <f t="shared" si="64"/>
        <v>ODM HMC fraction, SG 3.2</v>
      </c>
      <c r="L500">
        <v>1</v>
      </c>
      <c r="V500">
        <v>20</v>
      </c>
      <c r="Z500">
        <v>1</v>
      </c>
      <c r="BE500">
        <v>0.4</v>
      </c>
      <c r="CC500">
        <v>20</v>
      </c>
    </row>
    <row r="501" spans="1:81" hidden="1" x14ac:dyDescent="0.3">
      <c r="A501" t="s">
        <v>2014</v>
      </c>
      <c r="B501" t="s">
        <v>2015</v>
      </c>
      <c r="C501" s="1" t="str">
        <f t="shared" si="66"/>
        <v>21:1189</v>
      </c>
      <c r="D501" s="1" t="str">
        <f t="shared" si="67"/>
        <v>21:0387</v>
      </c>
      <c r="E501" t="s">
        <v>2016</v>
      </c>
      <c r="F501" t="s">
        <v>2017</v>
      </c>
      <c r="H501">
        <v>66.374987899999994</v>
      </c>
      <c r="I501">
        <v>-91.299108799999999</v>
      </c>
      <c r="J501" s="1" t="str">
        <f t="shared" si="68"/>
        <v>Till</v>
      </c>
      <c r="K501" s="1" t="str">
        <f t="shared" si="64"/>
        <v>ODM HMC fraction, SG 3.2</v>
      </c>
      <c r="L501">
        <v>1</v>
      </c>
      <c r="V501">
        <v>2</v>
      </c>
      <c r="CC501">
        <v>8</v>
      </c>
    </row>
    <row r="502" spans="1:81" hidden="1" x14ac:dyDescent="0.3">
      <c r="A502" t="s">
        <v>2018</v>
      </c>
      <c r="B502" t="s">
        <v>2019</v>
      </c>
      <c r="C502" s="1" t="str">
        <f t="shared" si="66"/>
        <v>21:1189</v>
      </c>
      <c r="D502" s="1" t="str">
        <f t="shared" si="67"/>
        <v>21:0387</v>
      </c>
      <c r="E502" t="s">
        <v>2020</v>
      </c>
      <c r="F502" t="s">
        <v>2021</v>
      </c>
      <c r="H502">
        <v>66.453085299999998</v>
      </c>
      <c r="I502">
        <v>-91.172316699999996</v>
      </c>
      <c r="J502" s="1" t="str">
        <f t="shared" si="68"/>
        <v>Till</v>
      </c>
      <c r="K502" s="1" t="str">
        <f t="shared" si="64"/>
        <v>ODM HMC fraction, SG 3.2</v>
      </c>
      <c r="L502">
        <v>1</v>
      </c>
      <c r="M502">
        <v>1</v>
      </c>
      <c r="V502">
        <v>15</v>
      </c>
      <c r="BE502">
        <v>0.1</v>
      </c>
      <c r="CC502">
        <v>5</v>
      </c>
    </row>
    <row r="503" spans="1:81" hidden="1" x14ac:dyDescent="0.3">
      <c r="A503" t="s">
        <v>2022</v>
      </c>
      <c r="B503" t="s">
        <v>2023</v>
      </c>
      <c r="C503" s="1" t="str">
        <f t="shared" si="66"/>
        <v>21:1189</v>
      </c>
      <c r="D503" s="1" t="str">
        <f t="shared" si="67"/>
        <v>21:0387</v>
      </c>
      <c r="E503" t="s">
        <v>2024</v>
      </c>
      <c r="F503" t="s">
        <v>2025</v>
      </c>
      <c r="H503">
        <v>66.412886700000001</v>
      </c>
      <c r="I503">
        <v>-91.063823400000004</v>
      </c>
      <c r="J503" s="1" t="str">
        <f t="shared" si="68"/>
        <v>Till</v>
      </c>
      <c r="K503" s="1" t="str">
        <f t="shared" si="64"/>
        <v>ODM HMC fraction, SG 3.2</v>
      </c>
      <c r="L503">
        <v>1</v>
      </c>
      <c r="V503">
        <v>3</v>
      </c>
      <c r="CC503">
        <v>5</v>
      </c>
    </row>
    <row r="504" spans="1:81" hidden="1" x14ac:dyDescent="0.3">
      <c r="A504" t="s">
        <v>2026</v>
      </c>
      <c r="B504" t="s">
        <v>2027</v>
      </c>
      <c r="C504" s="1" t="str">
        <f t="shared" si="66"/>
        <v>21:1189</v>
      </c>
      <c r="D504" s="1" t="str">
        <f t="shared" si="67"/>
        <v>21:0387</v>
      </c>
      <c r="E504" t="s">
        <v>2028</v>
      </c>
      <c r="F504" t="s">
        <v>2029</v>
      </c>
      <c r="H504">
        <v>66.447585500000002</v>
      </c>
      <c r="I504">
        <v>-91.517595200000002</v>
      </c>
      <c r="J504" s="1" t="str">
        <f t="shared" si="68"/>
        <v>Till</v>
      </c>
      <c r="K504" s="1" t="str">
        <f t="shared" si="64"/>
        <v>ODM HMC fraction, SG 3.2</v>
      </c>
      <c r="L504">
        <v>1</v>
      </c>
      <c r="Z504">
        <v>1</v>
      </c>
      <c r="CC504">
        <v>3</v>
      </c>
    </row>
    <row r="505" spans="1:81" hidden="1" x14ac:dyDescent="0.3">
      <c r="A505" t="s">
        <v>2030</v>
      </c>
      <c r="B505" t="s">
        <v>2031</v>
      </c>
      <c r="C505" s="1" t="str">
        <f t="shared" si="66"/>
        <v>21:1189</v>
      </c>
      <c r="D505" s="1" t="str">
        <f t="shared" si="67"/>
        <v>21:0387</v>
      </c>
      <c r="E505" t="s">
        <v>2032</v>
      </c>
      <c r="F505" t="s">
        <v>2033</v>
      </c>
      <c r="H505">
        <v>66.462585000000004</v>
      </c>
      <c r="I505">
        <v>-91.769479599999997</v>
      </c>
      <c r="J505" s="1" t="str">
        <f t="shared" si="68"/>
        <v>Till</v>
      </c>
      <c r="K505" s="1" t="str">
        <f t="shared" si="64"/>
        <v>ODM HMC fraction, SG 3.2</v>
      </c>
      <c r="L505">
        <v>1</v>
      </c>
      <c r="V505">
        <v>5</v>
      </c>
      <c r="CC505">
        <v>8</v>
      </c>
    </row>
    <row r="506" spans="1:81" hidden="1" x14ac:dyDescent="0.3">
      <c r="A506" t="s">
        <v>2034</v>
      </c>
      <c r="B506" t="s">
        <v>2035</v>
      </c>
      <c r="C506" s="1" t="str">
        <f t="shared" si="66"/>
        <v>21:1189</v>
      </c>
      <c r="D506" s="1" t="str">
        <f t="shared" si="67"/>
        <v>21:0387</v>
      </c>
      <c r="E506" t="s">
        <v>2036</v>
      </c>
      <c r="F506" t="s">
        <v>2037</v>
      </c>
      <c r="H506">
        <v>66.244392500000004</v>
      </c>
      <c r="I506">
        <v>-90.451661099999995</v>
      </c>
      <c r="J506" s="1" t="str">
        <f t="shared" si="68"/>
        <v>Till</v>
      </c>
      <c r="K506" s="1" t="str">
        <f t="shared" si="64"/>
        <v>ODM HMC fraction, SG 3.2</v>
      </c>
      <c r="L506">
        <v>1</v>
      </c>
      <c r="M506">
        <v>2</v>
      </c>
      <c r="V506">
        <v>2</v>
      </c>
      <c r="CC506">
        <v>10</v>
      </c>
    </row>
    <row r="507" spans="1:81" hidden="1" x14ac:dyDescent="0.3">
      <c r="A507" t="s">
        <v>2038</v>
      </c>
      <c r="B507" t="s">
        <v>2039</v>
      </c>
      <c r="C507" s="1" t="str">
        <f t="shared" si="66"/>
        <v>21:1189</v>
      </c>
      <c r="D507" s="1" t="str">
        <f t="shared" si="67"/>
        <v>21:0387</v>
      </c>
      <c r="E507" t="s">
        <v>2040</v>
      </c>
      <c r="F507" t="s">
        <v>2041</v>
      </c>
      <c r="H507">
        <v>66.096697399999996</v>
      </c>
      <c r="I507">
        <v>-90.397364100000004</v>
      </c>
      <c r="J507" s="1" t="str">
        <f t="shared" si="68"/>
        <v>Till</v>
      </c>
      <c r="K507" s="1" t="str">
        <f t="shared" si="64"/>
        <v>ODM HMC fraction, SG 3.2</v>
      </c>
      <c r="L507">
        <v>1</v>
      </c>
    </row>
    <row r="508" spans="1:81" hidden="1" x14ac:dyDescent="0.3">
      <c r="A508" t="s">
        <v>2042</v>
      </c>
      <c r="B508" t="s">
        <v>2043</v>
      </c>
      <c r="C508" s="1" t="str">
        <f t="shared" si="66"/>
        <v>21:1189</v>
      </c>
      <c r="D508" s="1" t="str">
        <f t="shared" si="67"/>
        <v>21:0387</v>
      </c>
      <c r="E508" t="s">
        <v>2040</v>
      </c>
      <c r="F508" t="s">
        <v>2044</v>
      </c>
      <c r="H508">
        <v>66.096697399999996</v>
      </c>
      <c r="I508">
        <v>-90.397364100000004</v>
      </c>
      <c r="J508" s="1" t="str">
        <f t="shared" si="68"/>
        <v>Till</v>
      </c>
      <c r="K508" s="1" t="str">
        <f t="shared" si="64"/>
        <v>ODM HMC fraction, SG 3.2</v>
      </c>
      <c r="L508">
        <v>7</v>
      </c>
      <c r="U508">
        <v>2</v>
      </c>
      <c r="V508">
        <v>2</v>
      </c>
      <c r="CC508">
        <v>40</v>
      </c>
    </row>
    <row r="509" spans="1:81" hidden="1" x14ac:dyDescent="0.3">
      <c r="A509" t="s">
        <v>2045</v>
      </c>
      <c r="B509" t="s">
        <v>2046</v>
      </c>
      <c r="C509" s="1" t="str">
        <f t="shared" si="66"/>
        <v>21:1189</v>
      </c>
      <c r="D509" s="1" t="str">
        <f t="shared" si="67"/>
        <v>21:0387</v>
      </c>
      <c r="E509" t="s">
        <v>2047</v>
      </c>
      <c r="F509" t="s">
        <v>2048</v>
      </c>
      <c r="H509">
        <v>66.012500200000005</v>
      </c>
      <c r="I509">
        <v>-90.394564000000003</v>
      </c>
      <c r="J509" s="1" t="str">
        <f t="shared" si="68"/>
        <v>Till</v>
      </c>
      <c r="K509" s="1" t="str">
        <f t="shared" si="64"/>
        <v>ODM HMC fraction, SG 3.2</v>
      </c>
      <c r="L509">
        <v>1</v>
      </c>
      <c r="R509">
        <v>30</v>
      </c>
      <c r="AM509">
        <v>1</v>
      </c>
      <c r="BA509">
        <v>0.2</v>
      </c>
      <c r="CC509">
        <v>10</v>
      </c>
    </row>
    <row r="510" spans="1:81" hidden="1" x14ac:dyDescent="0.3">
      <c r="A510" t="s">
        <v>2049</v>
      </c>
      <c r="B510" t="s">
        <v>2050</v>
      </c>
      <c r="C510" s="1" t="str">
        <f t="shared" si="66"/>
        <v>21:1189</v>
      </c>
      <c r="D510" s="1" t="str">
        <f t="shared" si="67"/>
        <v>21:0387</v>
      </c>
      <c r="E510" t="s">
        <v>2051</v>
      </c>
      <c r="F510" t="s">
        <v>2052</v>
      </c>
      <c r="H510">
        <v>66.037899499999995</v>
      </c>
      <c r="I510">
        <v>-90.0597846</v>
      </c>
      <c r="J510" s="1" t="str">
        <f>HYPERLINK("https://geochem.nrcan.gc.ca/cdogs/content/kwd/kwd020101_e.htm", "Diamicton")</f>
        <v>Diamicton</v>
      </c>
      <c r="K510" s="1" t="str">
        <f t="shared" si="64"/>
        <v>ODM HMC fraction, SG 3.2</v>
      </c>
      <c r="L510">
        <v>1</v>
      </c>
      <c r="M510">
        <v>1</v>
      </c>
      <c r="V510">
        <v>2</v>
      </c>
      <c r="AM510">
        <v>1</v>
      </c>
    </row>
    <row r="511" spans="1:81" hidden="1" x14ac:dyDescent="0.3">
      <c r="A511" t="s">
        <v>2053</v>
      </c>
      <c r="B511" t="s">
        <v>2054</v>
      </c>
      <c r="C511" s="1" t="str">
        <f t="shared" si="66"/>
        <v>21:1189</v>
      </c>
      <c r="D511" s="1" t="str">
        <f t="shared" si="67"/>
        <v>21:0387</v>
      </c>
      <c r="E511" t="s">
        <v>2055</v>
      </c>
      <c r="F511" t="s">
        <v>2056</v>
      </c>
      <c r="H511">
        <v>66.131096299999996</v>
      </c>
      <c r="I511">
        <v>-90.222874899999994</v>
      </c>
      <c r="J511" s="1" t="str">
        <f t="shared" ref="J511:J542" si="69">HYPERLINK("https://geochem.nrcan.gc.ca/cdogs/content/kwd/kwd020044_e.htm", "Till")</f>
        <v>Till</v>
      </c>
      <c r="K511" s="1" t="str">
        <f t="shared" si="64"/>
        <v>ODM HMC fraction, SG 3.2</v>
      </c>
      <c r="L511">
        <v>1</v>
      </c>
      <c r="CC511">
        <v>10</v>
      </c>
    </row>
    <row r="512" spans="1:81" hidden="1" x14ac:dyDescent="0.3">
      <c r="A512" t="s">
        <v>2057</v>
      </c>
      <c r="B512" t="s">
        <v>2058</v>
      </c>
      <c r="C512" s="1" t="str">
        <f t="shared" si="66"/>
        <v>21:1189</v>
      </c>
      <c r="D512" s="1" t="str">
        <f t="shared" si="67"/>
        <v>21:0387</v>
      </c>
      <c r="E512" t="s">
        <v>2059</v>
      </c>
      <c r="F512" t="s">
        <v>2060</v>
      </c>
      <c r="H512">
        <v>66.397187200000005</v>
      </c>
      <c r="I512">
        <v>-90.830737900000003</v>
      </c>
      <c r="J512" s="1" t="str">
        <f t="shared" si="69"/>
        <v>Till</v>
      </c>
      <c r="K512" s="1" t="str">
        <f t="shared" si="64"/>
        <v>ODM HMC fraction, SG 3.2</v>
      </c>
      <c r="L512">
        <v>1</v>
      </c>
      <c r="M512">
        <v>3</v>
      </c>
      <c r="V512">
        <v>15</v>
      </c>
      <c r="Z512">
        <v>1</v>
      </c>
      <c r="AM512">
        <v>1</v>
      </c>
      <c r="BE512">
        <v>0.1</v>
      </c>
      <c r="CC512">
        <v>8</v>
      </c>
    </row>
    <row r="513" spans="1:81" hidden="1" x14ac:dyDescent="0.3">
      <c r="A513" t="s">
        <v>2061</v>
      </c>
      <c r="B513" t="s">
        <v>2062</v>
      </c>
      <c r="C513" s="1" t="str">
        <f t="shared" si="66"/>
        <v>21:1189</v>
      </c>
      <c r="D513" s="1" t="str">
        <f t="shared" si="67"/>
        <v>21:0387</v>
      </c>
      <c r="E513" t="s">
        <v>2063</v>
      </c>
      <c r="F513" t="s">
        <v>2064</v>
      </c>
      <c r="H513">
        <v>66.2423924</v>
      </c>
      <c r="I513">
        <v>-90.874634999999998</v>
      </c>
      <c r="J513" s="1" t="str">
        <f t="shared" si="69"/>
        <v>Till</v>
      </c>
      <c r="K513" s="1" t="str">
        <f t="shared" si="64"/>
        <v>ODM HMC fraction, SG 3.2</v>
      </c>
      <c r="L513">
        <v>1</v>
      </c>
      <c r="M513">
        <v>17</v>
      </c>
      <c r="V513">
        <v>80</v>
      </c>
      <c r="Z513">
        <v>1</v>
      </c>
      <c r="AV513">
        <v>0.2</v>
      </c>
      <c r="BE513">
        <v>0.8</v>
      </c>
      <c r="BY513">
        <v>2</v>
      </c>
      <c r="CC513">
        <v>10</v>
      </c>
    </row>
    <row r="514" spans="1:81" hidden="1" x14ac:dyDescent="0.3">
      <c r="A514" t="s">
        <v>2065</v>
      </c>
      <c r="B514" t="s">
        <v>2066</v>
      </c>
      <c r="C514" s="1" t="str">
        <f t="shared" si="66"/>
        <v>21:1189</v>
      </c>
      <c r="D514" s="1" t="str">
        <f t="shared" si="67"/>
        <v>21:0387</v>
      </c>
      <c r="E514" t="s">
        <v>2067</v>
      </c>
      <c r="F514" t="s">
        <v>2068</v>
      </c>
      <c r="H514">
        <v>66.143395699999999</v>
      </c>
      <c r="I514">
        <v>-90.763741600000003</v>
      </c>
      <c r="J514" s="1" t="str">
        <f t="shared" si="69"/>
        <v>Till</v>
      </c>
      <c r="K514" s="1" t="str">
        <f t="shared" si="64"/>
        <v>ODM HMC fraction, SG 3.2</v>
      </c>
      <c r="L514">
        <v>1</v>
      </c>
      <c r="V514">
        <v>1</v>
      </c>
      <c r="CC514">
        <v>4</v>
      </c>
    </row>
    <row r="515" spans="1:81" hidden="1" x14ac:dyDescent="0.3">
      <c r="A515" t="s">
        <v>2069</v>
      </c>
      <c r="B515" t="s">
        <v>2070</v>
      </c>
      <c r="C515" s="1" t="str">
        <f t="shared" si="66"/>
        <v>21:1189</v>
      </c>
      <c r="D515" s="1" t="str">
        <f t="shared" si="67"/>
        <v>21:0387</v>
      </c>
      <c r="E515" t="s">
        <v>2071</v>
      </c>
      <c r="F515" t="s">
        <v>2072</v>
      </c>
      <c r="H515">
        <v>66.051798700000006</v>
      </c>
      <c r="I515">
        <v>-90.911432399999995</v>
      </c>
      <c r="J515" s="1" t="str">
        <f t="shared" si="69"/>
        <v>Till</v>
      </c>
      <c r="K515" s="1" t="str">
        <f t="shared" si="64"/>
        <v>ODM HMC fraction, SG 3.2</v>
      </c>
      <c r="L515">
        <v>1</v>
      </c>
      <c r="CC515">
        <v>8</v>
      </c>
    </row>
    <row r="516" spans="1:81" hidden="1" x14ac:dyDescent="0.3">
      <c r="A516" t="s">
        <v>2073</v>
      </c>
      <c r="B516" t="s">
        <v>2074</v>
      </c>
      <c r="C516" s="1" t="str">
        <f t="shared" si="66"/>
        <v>21:1189</v>
      </c>
      <c r="D516" s="1" t="str">
        <f t="shared" si="67"/>
        <v>21:0387</v>
      </c>
      <c r="E516" t="s">
        <v>2071</v>
      </c>
      <c r="F516" t="s">
        <v>2075</v>
      </c>
      <c r="H516">
        <v>66.051798700000006</v>
      </c>
      <c r="I516">
        <v>-90.911432399999995</v>
      </c>
      <c r="J516" s="1" t="str">
        <f t="shared" si="69"/>
        <v>Till</v>
      </c>
      <c r="K516" s="1" t="str">
        <f t="shared" si="64"/>
        <v>ODM HMC fraction, SG 3.2</v>
      </c>
      <c r="L516">
        <v>1</v>
      </c>
      <c r="V516">
        <v>1</v>
      </c>
      <c r="CC516">
        <v>10</v>
      </c>
    </row>
    <row r="517" spans="1:81" hidden="1" x14ac:dyDescent="0.3">
      <c r="A517" t="s">
        <v>2076</v>
      </c>
      <c r="B517" t="s">
        <v>2077</v>
      </c>
      <c r="C517" s="1" t="str">
        <f t="shared" si="66"/>
        <v>21:1189</v>
      </c>
      <c r="D517" s="1" t="str">
        <f t="shared" si="67"/>
        <v>21:0387</v>
      </c>
      <c r="E517" t="s">
        <v>2078</v>
      </c>
      <c r="F517" t="s">
        <v>2079</v>
      </c>
      <c r="H517">
        <v>66.147195600000003</v>
      </c>
      <c r="I517">
        <v>-90.629249900000005</v>
      </c>
      <c r="J517" s="1" t="str">
        <f t="shared" si="69"/>
        <v>Till</v>
      </c>
      <c r="K517" s="1" t="str">
        <f t="shared" si="64"/>
        <v>ODM HMC fraction, SG 3.2</v>
      </c>
      <c r="L517">
        <v>1</v>
      </c>
      <c r="M517">
        <v>1</v>
      </c>
      <c r="V517">
        <v>1</v>
      </c>
      <c r="AM517">
        <v>1</v>
      </c>
      <c r="CC517">
        <v>15</v>
      </c>
    </row>
    <row r="518" spans="1:81" hidden="1" x14ac:dyDescent="0.3">
      <c r="A518" t="s">
        <v>2080</v>
      </c>
      <c r="B518" t="s">
        <v>2081</v>
      </c>
      <c r="C518" s="1" t="str">
        <f t="shared" si="66"/>
        <v>21:1189</v>
      </c>
      <c r="D518" s="1" t="str">
        <f t="shared" si="67"/>
        <v>21:0387</v>
      </c>
      <c r="E518" t="s">
        <v>2082</v>
      </c>
      <c r="F518" t="s">
        <v>2083</v>
      </c>
      <c r="H518">
        <v>66.304690399999998</v>
      </c>
      <c r="I518">
        <v>-90.615351099999998</v>
      </c>
      <c r="J518" s="1" t="str">
        <f t="shared" si="69"/>
        <v>Till</v>
      </c>
      <c r="K518" s="1" t="str">
        <f t="shared" si="64"/>
        <v>ODM HMC fraction, SG 3.2</v>
      </c>
      <c r="L518">
        <v>1</v>
      </c>
      <c r="CC518">
        <v>7</v>
      </c>
    </row>
    <row r="519" spans="1:81" hidden="1" x14ac:dyDescent="0.3">
      <c r="A519" t="s">
        <v>2084</v>
      </c>
      <c r="B519" t="s">
        <v>2085</v>
      </c>
      <c r="C519" s="1" t="str">
        <f t="shared" si="66"/>
        <v>21:1189</v>
      </c>
      <c r="D519" s="1" t="str">
        <f t="shared" si="67"/>
        <v>21:0387</v>
      </c>
      <c r="E519" t="s">
        <v>2086</v>
      </c>
      <c r="F519" t="s">
        <v>2087</v>
      </c>
      <c r="H519">
        <v>66.453885400000004</v>
      </c>
      <c r="I519">
        <v>-90.670147999999998</v>
      </c>
      <c r="J519" s="1" t="str">
        <f t="shared" si="69"/>
        <v>Till</v>
      </c>
      <c r="K519" s="1" t="str">
        <f t="shared" si="64"/>
        <v>ODM HMC fraction, SG 3.2</v>
      </c>
      <c r="L519">
        <v>1</v>
      </c>
      <c r="M519">
        <v>1</v>
      </c>
      <c r="V519">
        <v>25</v>
      </c>
      <c r="Z519">
        <v>1</v>
      </c>
      <c r="BE519">
        <v>0.2</v>
      </c>
      <c r="CC519">
        <v>15</v>
      </c>
    </row>
    <row r="520" spans="1:81" hidden="1" x14ac:dyDescent="0.3">
      <c r="A520" t="s">
        <v>2088</v>
      </c>
      <c r="B520" t="s">
        <v>2089</v>
      </c>
      <c r="C520" s="1" t="str">
        <f t="shared" si="66"/>
        <v>21:1189</v>
      </c>
      <c r="D520" s="1" t="str">
        <f t="shared" si="67"/>
        <v>21:0387</v>
      </c>
      <c r="E520" t="s">
        <v>2090</v>
      </c>
      <c r="F520" t="s">
        <v>2091</v>
      </c>
      <c r="H520">
        <v>66.492784099999994</v>
      </c>
      <c r="I520">
        <v>-90.525757100000007</v>
      </c>
      <c r="J520" s="1" t="str">
        <f t="shared" si="69"/>
        <v>Till</v>
      </c>
      <c r="K520" s="1" t="str">
        <f t="shared" si="64"/>
        <v>ODM HMC fraction, SG 3.2</v>
      </c>
      <c r="L520">
        <v>1</v>
      </c>
      <c r="M520">
        <v>1</v>
      </c>
      <c r="V520">
        <v>5</v>
      </c>
      <c r="Z520">
        <v>1</v>
      </c>
      <c r="AS520">
        <v>3</v>
      </c>
      <c r="CC520">
        <v>15</v>
      </c>
    </row>
    <row r="521" spans="1:81" hidden="1" x14ac:dyDescent="0.3">
      <c r="A521" t="s">
        <v>2092</v>
      </c>
      <c r="B521" t="s">
        <v>2093</v>
      </c>
      <c r="C521" s="1" t="str">
        <f t="shared" si="66"/>
        <v>21:1189</v>
      </c>
      <c r="D521" s="1" t="str">
        <f t="shared" si="67"/>
        <v>21:0387</v>
      </c>
      <c r="E521" t="s">
        <v>2094</v>
      </c>
      <c r="F521" t="s">
        <v>2095</v>
      </c>
      <c r="H521">
        <v>66.317290299999996</v>
      </c>
      <c r="I521">
        <v>-89.9016953</v>
      </c>
      <c r="J521" s="1" t="str">
        <f t="shared" si="69"/>
        <v>Till</v>
      </c>
      <c r="K521" s="1" t="str">
        <f t="shared" si="64"/>
        <v>ODM HMC fraction, SG 3.2</v>
      </c>
      <c r="L521">
        <v>1</v>
      </c>
      <c r="M521">
        <v>1</v>
      </c>
      <c r="V521">
        <v>1</v>
      </c>
      <c r="Z521">
        <v>1</v>
      </c>
      <c r="CC521">
        <v>10</v>
      </c>
    </row>
    <row r="522" spans="1:81" hidden="1" x14ac:dyDescent="0.3">
      <c r="A522" t="s">
        <v>2096</v>
      </c>
      <c r="B522" t="s">
        <v>2097</v>
      </c>
      <c r="C522" s="1" t="str">
        <f t="shared" si="66"/>
        <v>21:1189</v>
      </c>
      <c r="D522" s="1" t="str">
        <f t="shared" si="67"/>
        <v>21:0387</v>
      </c>
      <c r="E522" t="s">
        <v>2098</v>
      </c>
      <c r="F522" t="s">
        <v>2099</v>
      </c>
      <c r="H522">
        <v>65.975901800000003</v>
      </c>
      <c r="I522">
        <v>-89.699606399999993</v>
      </c>
      <c r="J522" s="1" t="str">
        <f t="shared" si="69"/>
        <v>Till</v>
      </c>
      <c r="K522" s="1" t="str">
        <f t="shared" si="64"/>
        <v>ODM HMC fraction, SG 3.2</v>
      </c>
      <c r="L522">
        <v>1</v>
      </c>
      <c r="V522">
        <v>1</v>
      </c>
      <c r="CC522">
        <v>5</v>
      </c>
    </row>
    <row r="523" spans="1:81" hidden="1" x14ac:dyDescent="0.3">
      <c r="A523" t="s">
        <v>2100</v>
      </c>
      <c r="B523" t="s">
        <v>2101</v>
      </c>
      <c r="C523" s="1" t="str">
        <f t="shared" si="66"/>
        <v>21:1189</v>
      </c>
      <c r="D523" s="1" t="str">
        <f t="shared" si="67"/>
        <v>21:0387</v>
      </c>
      <c r="E523" t="s">
        <v>2102</v>
      </c>
      <c r="F523" t="s">
        <v>2103</v>
      </c>
      <c r="H523">
        <v>66.479984799999997</v>
      </c>
      <c r="I523">
        <v>-90.021288499999997</v>
      </c>
      <c r="J523" s="1" t="str">
        <f t="shared" si="69"/>
        <v>Till</v>
      </c>
      <c r="K523" s="1" t="str">
        <f t="shared" si="64"/>
        <v>ODM HMC fraction, SG 3.2</v>
      </c>
      <c r="L523">
        <v>1</v>
      </c>
      <c r="M523">
        <v>1</v>
      </c>
      <c r="V523">
        <v>2</v>
      </c>
      <c r="CC523">
        <v>10</v>
      </c>
    </row>
    <row r="524" spans="1:81" hidden="1" x14ac:dyDescent="0.3">
      <c r="A524" t="s">
        <v>2104</v>
      </c>
      <c r="B524" t="s">
        <v>2105</v>
      </c>
      <c r="C524" s="1" t="str">
        <f t="shared" si="66"/>
        <v>21:1189</v>
      </c>
      <c r="D524" s="1" t="str">
        <f t="shared" si="67"/>
        <v>21:0387</v>
      </c>
      <c r="E524" t="s">
        <v>2106</v>
      </c>
      <c r="F524" t="s">
        <v>2107</v>
      </c>
      <c r="H524">
        <v>66.3923877</v>
      </c>
      <c r="I524">
        <v>-90.025187900000006</v>
      </c>
      <c r="J524" s="1" t="str">
        <f t="shared" si="69"/>
        <v>Till</v>
      </c>
      <c r="K524" s="1" t="str">
        <f t="shared" si="64"/>
        <v>ODM HMC fraction, SG 3.2</v>
      </c>
      <c r="L524">
        <v>1</v>
      </c>
      <c r="M524">
        <v>10</v>
      </c>
      <c r="CC524">
        <v>15</v>
      </c>
    </row>
    <row r="525" spans="1:81" hidden="1" x14ac:dyDescent="0.3">
      <c r="A525" t="s">
        <v>2108</v>
      </c>
      <c r="B525" t="s">
        <v>2109</v>
      </c>
      <c r="C525" s="1" t="str">
        <f t="shared" si="66"/>
        <v>21:1189</v>
      </c>
      <c r="D525" s="1" t="str">
        <f t="shared" si="67"/>
        <v>21:0387</v>
      </c>
      <c r="E525" t="s">
        <v>2110</v>
      </c>
      <c r="F525" t="s">
        <v>2111</v>
      </c>
      <c r="H525">
        <v>66.315990099999993</v>
      </c>
      <c r="I525">
        <v>-90.292771099999996</v>
      </c>
      <c r="J525" s="1" t="str">
        <f t="shared" si="69"/>
        <v>Till</v>
      </c>
      <c r="K525" s="1" t="str">
        <f t="shared" si="64"/>
        <v>ODM HMC fraction, SG 3.2</v>
      </c>
      <c r="L525">
        <v>1</v>
      </c>
      <c r="M525">
        <v>3</v>
      </c>
      <c r="V525">
        <v>2</v>
      </c>
      <c r="CC525">
        <v>15</v>
      </c>
    </row>
    <row r="526" spans="1:81" hidden="1" x14ac:dyDescent="0.3">
      <c r="A526" t="s">
        <v>2112</v>
      </c>
      <c r="B526" t="s">
        <v>2113</v>
      </c>
      <c r="C526" s="1" t="str">
        <f t="shared" si="66"/>
        <v>21:1189</v>
      </c>
      <c r="D526" s="1" t="str">
        <f t="shared" si="67"/>
        <v>21:0387</v>
      </c>
      <c r="E526" t="s">
        <v>2114</v>
      </c>
      <c r="F526" t="s">
        <v>2115</v>
      </c>
      <c r="H526">
        <v>66.447985700000004</v>
      </c>
      <c r="I526">
        <v>-90.300571000000005</v>
      </c>
      <c r="J526" s="1" t="str">
        <f t="shared" si="69"/>
        <v>Till</v>
      </c>
      <c r="K526" s="1" t="str">
        <f t="shared" si="64"/>
        <v>ODM HMC fraction, SG 3.2</v>
      </c>
      <c r="L526">
        <v>1</v>
      </c>
      <c r="M526">
        <v>4</v>
      </c>
      <c r="V526">
        <v>3</v>
      </c>
      <c r="AM526">
        <v>1</v>
      </c>
      <c r="CC526">
        <v>15</v>
      </c>
    </row>
    <row r="527" spans="1:81" hidden="1" x14ac:dyDescent="0.3">
      <c r="A527" t="s">
        <v>2116</v>
      </c>
      <c r="B527" t="s">
        <v>2117</v>
      </c>
      <c r="C527" s="1" t="str">
        <f t="shared" si="66"/>
        <v>21:1189</v>
      </c>
      <c r="D527" s="1" t="str">
        <f t="shared" si="67"/>
        <v>21:0387</v>
      </c>
      <c r="E527" t="s">
        <v>2118</v>
      </c>
      <c r="F527" t="s">
        <v>2119</v>
      </c>
      <c r="H527">
        <v>66.417786699999994</v>
      </c>
      <c r="I527">
        <v>-90.467960500000004</v>
      </c>
      <c r="J527" s="1" t="str">
        <f t="shared" si="69"/>
        <v>Till</v>
      </c>
      <c r="K527" s="1" t="str">
        <f t="shared" si="64"/>
        <v>ODM HMC fraction, SG 3.2</v>
      </c>
      <c r="L527">
        <v>1</v>
      </c>
      <c r="V527">
        <v>4</v>
      </c>
      <c r="Z527">
        <v>1</v>
      </c>
      <c r="AS527">
        <v>40</v>
      </c>
      <c r="CC527">
        <v>15</v>
      </c>
    </row>
    <row r="528" spans="1:81" hidden="1" x14ac:dyDescent="0.3">
      <c r="A528" t="s">
        <v>2120</v>
      </c>
      <c r="B528" t="s">
        <v>2121</v>
      </c>
      <c r="C528" s="1" t="str">
        <f t="shared" si="66"/>
        <v>21:1189</v>
      </c>
      <c r="D528" s="1" t="str">
        <f t="shared" si="67"/>
        <v>21:0387</v>
      </c>
      <c r="E528" t="s">
        <v>2122</v>
      </c>
      <c r="F528" t="s">
        <v>2123</v>
      </c>
      <c r="H528">
        <v>66.300590400000004</v>
      </c>
      <c r="I528">
        <v>-91.512295600000002</v>
      </c>
      <c r="J528" s="1" t="str">
        <f t="shared" si="69"/>
        <v>Till</v>
      </c>
      <c r="K528" s="1" t="str">
        <f t="shared" si="64"/>
        <v>ODM HMC fraction, SG 3.2</v>
      </c>
      <c r="L528">
        <v>1</v>
      </c>
      <c r="CC528">
        <v>10</v>
      </c>
    </row>
    <row r="529" spans="1:82" hidden="1" x14ac:dyDescent="0.3">
      <c r="A529" t="s">
        <v>2124</v>
      </c>
      <c r="B529" t="s">
        <v>2125</v>
      </c>
      <c r="C529" s="1" t="str">
        <f t="shared" si="66"/>
        <v>21:1189</v>
      </c>
      <c r="D529" s="1" t="str">
        <f t="shared" si="67"/>
        <v>21:0387</v>
      </c>
      <c r="E529" t="s">
        <v>2126</v>
      </c>
      <c r="F529" t="s">
        <v>2127</v>
      </c>
      <c r="H529">
        <v>66.320889699999995</v>
      </c>
      <c r="I529">
        <v>-91.792678199999997</v>
      </c>
      <c r="J529" s="1" t="str">
        <f t="shared" si="69"/>
        <v>Till</v>
      </c>
      <c r="K529" s="1" t="str">
        <f t="shared" si="64"/>
        <v>ODM HMC fraction, SG 3.2</v>
      </c>
      <c r="L529">
        <v>1</v>
      </c>
      <c r="CC529">
        <v>5</v>
      </c>
    </row>
    <row r="530" spans="1:82" hidden="1" x14ac:dyDescent="0.3">
      <c r="A530" t="s">
        <v>2128</v>
      </c>
      <c r="B530" t="s">
        <v>2129</v>
      </c>
      <c r="C530" s="1" t="str">
        <f t="shared" si="66"/>
        <v>21:1189</v>
      </c>
      <c r="D530" s="1" t="str">
        <f t="shared" si="67"/>
        <v>21:0387</v>
      </c>
      <c r="E530" t="s">
        <v>2130</v>
      </c>
      <c r="F530" t="s">
        <v>2131</v>
      </c>
      <c r="H530">
        <v>66.392787400000003</v>
      </c>
      <c r="I530">
        <v>-91.954568100000003</v>
      </c>
      <c r="J530" s="1" t="str">
        <f t="shared" si="69"/>
        <v>Till</v>
      </c>
      <c r="K530" s="1" t="str">
        <f t="shared" si="64"/>
        <v>ODM HMC fraction, SG 3.2</v>
      </c>
      <c r="L530">
        <v>1</v>
      </c>
      <c r="CC530">
        <v>4</v>
      </c>
    </row>
    <row r="531" spans="1:82" hidden="1" x14ac:dyDescent="0.3">
      <c r="A531" t="s">
        <v>2132</v>
      </c>
      <c r="B531" t="s">
        <v>2133</v>
      </c>
      <c r="C531" s="1" t="str">
        <f t="shared" si="66"/>
        <v>21:1189</v>
      </c>
      <c r="D531" s="1" t="str">
        <f t="shared" si="67"/>
        <v>21:0387</v>
      </c>
      <c r="E531" t="s">
        <v>2134</v>
      </c>
      <c r="F531" t="s">
        <v>2135</v>
      </c>
      <c r="H531">
        <v>66.348101200000002</v>
      </c>
      <c r="I531">
        <v>-88.003692900000004</v>
      </c>
      <c r="J531" s="1" t="str">
        <f t="shared" si="69"/>
        <v>Till</v>
      </c>
      <c r="K531" s="1" t="str">
        <f t="shared" si="64"/>
        <v>ODM HMC fraction, SG 3.2</v>
      </c>
      <c r="L531">
        <v>1</v>
      </c>
      <c r="M531">
        <v>6</v>
      </c>
      <c r="V531">
        <v>60</v>
      </c>
      <c r="BE531">
        <v>0.3</v>
      </c>
      <c r="CC531">
        <v>5</v>
      </c>
    </row>
    <row r="532" spans="1:82" hidden="1" x14ac:dyDescent="0.3">
      <c r="A532" t="s">
        <v>2136</v>
      </c>
      <c r="B532" t="s">
        <v>2137</v>
      </c>
      <c r="C532" s="1" t="str">
        <f t="shared" si="66"/>
        <v>21:1189</v>
      </c>
      <c r="D532" s="1" t="str">
        <f t="shared" si="67"/>
        <v>21:0387</v>
      </c>
      <c r="E532" t="s">
        <v>2138</v>
      </c>
      <c r="F532" t="s">
        <v>2139</v>
      </c>
      <c r="H532">
        <v>66.225864999999999</v>
      </c>
      <c r="I532">
        <v>-88.202409700000004</v>
      </c>
      <c r="J532" s="1" t="str">
        <f t="shared" si="69"/>
        <v>Till</v>
      </c>
      <c r="K532" s="1" t="str">
        <f t="shared" si="64"/>
        <v>ODM HMC fraction, SG 3.2</v>
      </c>
      <c r="L532">
        <v>1</v>
      </c>
      <c r="M532">
        <v>6</v>
      </c>
      <c r="V532">
        <v>30</v>
      </c>
      <c r="BE532">
        <v>0.2</v>
      </c>
      <c r="CC532">
        <v>8</v>
      </c>
    </row>
    <row r="533" spans="1:82" hidden="1" x14ac:dyDescent="0.3">
      <c r="A533" t="s">
        <v>2140</v>
      </c>
      <c r="B533" t="s">
        <v>2141</v>
      </c>
      <c r="C533" s="1" t="str">
        <f t="shared" si="66"/>
        <v>21:1189</v>
      </c>
      <c r="D533" s="1" t="str">
        <f t="shared" si="67"/>
        <v>21:0387</v>
      </c>
      <c r="E533" t="s">
        <v>2142</v>
      </c>
      <c r="F533" t="s">
        <v>2143</v>
      </c>
      <c r="H533">
        <v>66.112958699999993</v>
      </c>
      <c r="I533">
        <v>-88.256415500000003</v>
      </c>
      <c r="J533" s="1" t="str">
        <f t="shared" si="69"/>
        <v>Till</v>
      </c>
      <c r="K533" s="1" t="str">
        <f t="shared" si="64"/>
        <v>ODM HMC fraction, SG 3.2</v>
      </c>
      <c r="L533">
        <v>1</v>
      </c>
      <c r="M533">
        <v>1</v>
      </c>
      <c r="V533">
        <v>3</v>
      </c>
      <c r="AL533">
        <v>1</v>
      </c>
      <c r="CC533">
        <v>8</v>
      </c>
    </row>
    <row r="534" spans="1:82" hidden="1" x14ac:dyDescent="0.3">
      <c r="A534" t="s">
        <v>2144</v>
      </c>
      <c r="B534" t="s">
        <v>2145</v>
      </c>
      <c r="C534" s="1" t="str">
        <f t="shared" si="66"/>
        <v>21:1189</v>
      </c>
      <c r="D534" s="1" t="str">
        <f t="shared" si="67"/>
        <v>21:0387</v>
      </c>
      <c r="E534" t="s">
        <v>2146</v>
      </c>
      <c r="F534" t="s">
        <v>2147</v>
      </c>
      <c r="H534">
        <v>66.064820299999994</v>
      </c>
      <c r="I534">
        <v>-88.175700000000006</v>
      </c>
      <c r="J534" s="1" t="str">
        <f t="shared" si="69"/>
        <v>Till</v>
      </c>
      <c r="K534" s="1" t="str">
        <f t="shared" si="64"/>
        <v>ODM HMC fraction, SG 3.2</v>
      </c>
      <c r="L534">
        <v>1</v>
      </c>
      <c r="M534">
        <v>9</v>
      </c>
      <c r="V534">
        <v>200</v>
      </c>
      <c r="Z534">
        <v>1</v>
      </c>
      <c r="AV534">
        <v>0.1</v>
      </c>
      <c r="BE534">
        <v>2</v>
      </c>
      <c r="BK534">
        <v>7</v>
      </c>
      <c r="CC534">
        <v>5</v>
      </c>
      <c r="CD534">
        <v>5</v>
      </c>
    </row>
    <row r="535" spans="1:82" hidden="1" x14ac:dyDescent="0.3">
      <c r="A535" t="s">
        <v>2148</v>
      </c>
      <c r="B535" t="s">
        <v>2149</v>
      </c>
      <c r="C535" s="1" t="str">
        <f t="shared" si="66"/>
        <v>21:1189</v>
      </c>
      <c r="D535" s="1" t="str">
        <f t="shared" si="67"/>
        <v>21:0387</v>
      </c>
      <c r="E535" t="s">
        <v>2150</v>
      </c>
      <c r="F535" t="s">
        <v>2151</v>
      </c>
      <c r="H535">
        <v>66.4037778</v>
      </c>
      <c r="I535">
        <v>-89.302542799999998</v>
      </c>
      <c r="J535" s="1" t="str">
        <f t="shared" si="69"/>
        <v>Till</v>
      </c>
      <c r="K535" s="1" t="str">
        <f t="shared" si="64"/>
        <v>ODM HMC fraction, SG 3.2</v>
      </c>
      <c r="L535">
        <v>1</v>
      </c>
      <c r="M535">
        <v>3</v>
      </c>
      <c r="R535">
        <v>30</v>
      </c>
      <c r="V535">
        <v>30</v>
      </c>
      <c r="BA535">
        <v>0.2</v>
      </c>
      <c r="BE535">
        <v>0.2</v>
      </c>
      <c r="CC535">
        <v>3</v>
      </c>
    </row>
    <row r="536" spans="1:82" hidden="1" x14ac:dyDescent="0.3">
      <c r="A536" t="s">
        <v>2152</v>
      </c>
      <c r="B536" t="s">
        <v>2153</v>
      </c>
      <c r="C536" s="1" t="str">
        <f t="shared" si="66"/>
        <v>21:1189</v>
      </c>
      <c r="D536" s="1" t="str">
        <f t="shared" si="67"/>
        <v>21:0387</v>
      </c>
      <c r="E536" t="s">
        <v>2154</v>
      </c>
      <c r="F536" t="s">
        <v>2155</v>
      </c>
      <c r="H536">
        <v>66.450166199999998</v>
      </c>
      <c r="I536">
        <v>-89.368568999999994</v>
      </c>
      <c r="J536" s="1" t="str">
        <f t="shared" si="69"/>
        <v>Till</v>
      </c>
      <c r="K536" s="1" t="str">
        <f t="shared" ref="K536:K599" si="70">HYPERLINK("https://geochem.nrcan.gc.ca/cdogs/content/kwd/kwd080106_e.htm", "ODM HMC fraction, SG 3.2")</f>
        <v>ODM HMC fraction, SG 3.2</v>
      </c>
      <c r="L536">
        <v>1</v>
      </c>
      <c r="M536">
        <v>7</v>
      </c>
      <c r="R536">
        <v>12</v>
      </c>
      <c r="U536">
        <v>3</v>
      </c>
      <c r="V536">
        <v>60</v>
      </c>
      <c r="AN536">
        <v>1</v>
      </c>
      <c r="BE536">
        <v>0.3</v>
      </c>
      <c r="CC536">
        <v>1</v>
      </c>
    </row>
    <row r="537" spans="1:82" hidden="1" x14ac:dyDescent="0.3">
      <c r="A537" t="s">
        <v>2156</v>
      </c>
      <c r="B537" t="s">
        <v>2157</v>
      </c>
      <c r="C537" s="1" t="str">
        <f t="shared" si="66"/>
        <v>21:1189</v>
      </c>
      <c r="D537" s="1" t="str">
        <f t="shared" si="67"/>
        <v>21:0387</v>
      </c>
      <c r="E537" t="s">
        <v>2158</v>
      </c>
      <c r="F537" t="s">
        <v>2159</v>
      </c>
      <c r="H537">
        <v>66.542683199999999</v>
      </c>
      <c r="I537">
        <v>-89.282454799999996</v>
      </c>
      <c r="J537" s="1" t="str">
        <f t="shared" si="69"/>
        <v>Till</v>
      </c>
      <c r="K537" s="1" t="str">
        <f t="shared" si="70"/>
        <v>ODM HMC fraction, SG 3.2</v>
      </c>
      <c r="L537">
        <v>1</v>
      </c>
      <c r="M537">
        <v>1</v>
      </c>
      <c r="V537">
        <v>6</v>
      </c>
      <c r="CC537">
        <v>1</v>
      </c>
    </row>
    <row r="538" spans="1:82" hidden="1" x14ac:dyDescent="0.3">
      <c r="A538" t="s">
        <v>2160</v>
      </c>
      <c r="B538" t="s">
        <v>2161</v>
      </c>
      <c r="C538" s="1" t="str">
        <f t="shared" si="66"/>
        <v>21:1189</v>
      </c>
      <c r="D538" s="1" t="str">
        <f t="shared" si="67"/>
        <v>21:0387</v>
      </c>
      <c r="E538" t="s">
        <v>2162</v>
      </c>
      <c r="F538" t="s">
        <v>2163</v>
      </c>
      <c r="H538">
        <v>66.672858700000006</v>
      </c>
      <c r="I538">
        <v>-89.399638199999998</v>
      </c>
      <c r="J538" s="1" t="str">
        <f t="shared" si="69"/>
        <v>Till</v>
      </c>
      <c r="K538" s="1" t="str">
        <f t="shared" si="70"/>
        <v>ODM HMC fraction, SG 3.2</v>
      </c>
      <c r="L538">
        <v>1</v>
      </c>
      <c r="V538">
        <v>1</v>
      </c>
      <c r="Z538">
        <v>1</v>
      </c>
      <c r="CC538">
        <v>8</v>
      </c>
    </row>
    <row r="539" spans="1:82" hidden="1" x14ac:dyDescent="0.3">
      <c r="A539" t="s">
        <v>2164</v>
      </c>
      <c r="B539" t="s">
        <v>2165</v>
      </c>
      <c r="C539" s="1" t="str">
        <f t="shared" si="66"/>
        <v>21:1189</v>
      </c>
      <c r="D539" s="1" t="str">
        <f t="shared" si="67"/>
        <v>21:0387</v>
      </c>
      <c r="E539" t="s">
        <v>2166</v>
      </c>
      <c r="F539" t="s">
        <v>2167</v>
      </c>
      <c r="H539">
        <v>66.641639999999995</v>
      </c>
      <c r="I539">
        <v>-89.116975699999998</v>
      </c>
      <c r="J539" s="1" t="str">
        <f t="shared" si="69"/>
        <v>Till</v>
      </c>
      <c r="K539" s="1" t="str">
        <f t="shared" si="70"/>
        <v>ODM HMC fraction, SG 3.2</v>
      </c>
      <c r="L539">
        <v>1</v>
      </c>
      <c r="M539">
        <v>5</v>
      </c>
      <c r="V539">
        <v>15</v>
      </c>
      <c r="BE539">
        <v>0.1</v>
      </c>
      <c r="CC539">
        <v>8</v>
      </c>
    </row>
    <row r="540" spans="1:82" hidden="1" x14ac:dyDescent="0.3">
      <c r="A540" t="s">
        <v>2168</v>
      </c>
      <c r="B540" t="s">
        <v>2169</v>
      </c>
      <c r="C540" s="1" t="str">
        <f t="shared" si="66"/>
        <v>21:1189</v>
      </c>
      <c r="D540" s="1" t="str">
        <f t="shared" si="67"/>
        <v>21:0387</v>
      </c>
      <c r="E540" t="s">
        <v>2170</v>
      </c>
      <c r="F540" t="s">
        <v>2171</v>
      </c>
      <c r="H540">
        <v>66.5353736</v>
      </c>
      <c r="I540">
        <v>-89.158382500000002</v>
      </c>
      <c r="J540" s="1" t="str">
        <f t="shared" si="69"/>
        <v>Till</v>
      </c>
      <c r="K540" s="1" t="str">
        <f t="shared" si="70"/>
        <v>ODM HMC fraction, SG 3.2</v>
      </c>
      <c r="L540">
        <v>1</v>
      </c>
      <c r="M540">
        <v>1</v>
      </c>
      <c r="V540">
        <v>15</v>
      </c>
      <c r="BE540">
        <v>0.1</v>
      </c>
      <c r="CC540">
        <v>3</v>
      </c>
    </row>
    <row r="541" spans="1:82" hidden="1" x14ac:dyDescent="0.3">
      <c r="A541" t="s">
        <v>2172</v>
      </c>
      <c r="B541" t="s">
        <v>2173</v>
      </c>
      <c r="C541" s="1" t="str">
        <f t="shared" si="66"/>
        <v>21:1189</v>
      </c>
      <c r="D541" s="1" t="str">
        <f t="shared" si="67"/>
        <v>21:0387</v>
      </c>
      <c r="E541" t="s">
        <v>2174</v>
      </c>
      <c r="F541" t="s">
        <v>2175</v>
      </c>
      <c r="H541">
        <v>66.9093309</v>
      </c>
      <c r="I541">
        <v>-89.107147900000001</v>
      </c>
      <c r="J541" s="1" t="str">
        <f t="shared" si="69"/>
        <v>Till</v>
      </c>
      <c r="K541" s="1" t="str">
        <f t="shared" si="70"/>
        <v>ODM HMC fraction, SG 3.2</v>
      </c>
      <c r="L541">
        <v>1</v>
      </c>
      <c r="M541">
        <v>1</v>
      </c>
      <c r="V541">
        <v>3</v>
      </c>
      <c r="CC541">
        <v>5</v>
      </c>
    </row>
    <row r="542" spans="1:82" hidden="1" x14ac:dyDescent="0.3">
      <c r="A542" t="s">
        <v>2176</v>
      </c>
      <c r="B542" t="s">
        <v>2177</v>
      </c>
      <c r="C542" s="1" t="str">
        <f t="shared" si="66"/>
        <v>21:1189</v>
      </c>
      <c r="D542" s="1" t="str">
        <f t="shared" si="67"/>
        <v>21:0387</v>
      </c>
      <c r="E542" t="s">
        <v>2178</v>
      </c>
      <c r="F542" t="s">
        <v>2179</v>
      </c>
      <c r="H542">
        <v>66.961278899999996</v>
      </c>
      <c r="I542">
        <v>-89.323634499999997</v>
      </c>
      <c r="J542" s="1" t="str">
        <f t="shared" si="69"/>
        <v>Till</v>
      </c>
      <c r="K542" s="1" t="str">
        <f t="shared" si="70"/>
        <v>ODM HMC fraction, SG 3.2</v>
      </c>
      <c r="L542">
        <v>1</v>
      </c>
      <c r="M542">
        <v>10</v>
      </c>
      <c r="V542">
        <v>7</v>
      </c>
      <c r="Z542">
        <v>1</v>
      </c>
      <c r="AM542">
        <v>9</v>
      </c>
      <c r="CC542">
        <v>0.5</v>
      </c>
    </row>
    <row r="543" spans="1:82" hidden="1" x14ac:dyDescent="0.3">
      <c r="A543" t="s">
        <v>2180</v>
      </c>
      <c r="B543" t="s">
        <v>2181</v>
      </c>
      <c r="C543" s="1" t="str">
        <f t="shared" si="66"/>
        <v>21:1189</v>
      </c>
      <c r="D543" s="1" t="str">
        <f t="shared" si="67"/>
        <v>21:0387</v>
      </c>
      <c r="E543" t="s">
        <v>2182</v>
      </c>
      <c r="F543" t="s">
        <v>2183</v>
      </c>
      <c r="H543">
        <v>66.937849499999999</v>
      </c>
      <c r="I543">
        <v>-89.639524300000005</v>
      </c>
      <c r="J543" s="1" t="str">
        <f t="shared" ref="J543:J574" si="71">HYPERLINK("https://geochem.nrcan.gc.ca/cdogs/content/kwd/kwd020044_e.htm", "Till")</f>
        <v>Till</v>
      </c>
      <c r="K543" s="1" t="str">
        <f t="shared" si="70"/>
        <v>ODM HMC fraction, SG 3.2</v>
      </c>
      <c r="L543">
        <v>1</v>
      </c>
      <c r="CC543">
        <v>10</v>
      </c>
    </row>
    <row r="544" spans="1:82" hidden="1" x14ac:dyDescent="0.3">
      <c r="A544" t="s">
        <v>2184</v>
      </c>
      <c r="B544" t="s">
        <v>2185</v>
      </c>
      <c r="C544" s="1" t="str">
        <f t="shared" si="66"/>
        <v>21:1189</v>
      </c>
      <c r="D544" s="1" t="str">
        <f t="shared" si="67"/>
        <v>21:0387</v>
      </c>
      <c r="E544" t="s">
        <v>2186</v>
      </c>
      <c r="F544" t="s">
        <v>2187</v>
      </c>
      <c r="H544">
        <v>66.846002600000006</v>
      </c>
      <c r="I544">
        <v>-89.6274947</v>
      </c>
      <c r="J544" s="1" t="str">
        <f t="shared" si="71"/>
        <v>Till</v>
      </c>
      <c r="K544" s="1" t="str">
        <f t="shared" si="70"/>
        <v>ODM HMC fraction, SG 3.2</v>
      </c>
      <c r="L544">
        <v>1</v>
      </c>
      <c r="M544">
        <v>1</v>
      </c>
      <c r="V544">
        <v>3</v>
      </c>
      <c r="AM544">
        <v>1</v>
      </c>
      <c r="CC544">
        <v>5</v>
      </c>
    </row>
    <row r="545" spans="1:82" hidden="1" x14ac:dyDescent="0.3">
      <c r="A545" t="s">
        <v>2188</v>
      </c>
      <c r="B545" t="s">
        <v>2189</v>
      </c>
      <c r="C545" s="1" t="str">
        <f t="shared" si="66"/>
        <v>21:1189</v>
      </c>
      <c r="D545" s="1" t="str">
        <f t="shared" si="67"/>
        <v>21:0387</v>
      </c>
      <c r="E545" t="s">
        <v>2190</v>
      </c>
      <c r="F545" t="s">
        <v>2191</v>
      </c>
      <c r="H545">
        <v>66.841182900000007</v>
      </c>
      <c r="I545">
        <v>-89.437216699999993</v>
      </c>
      <c r="J545" s="1" t="str">
        <f t="shared" si="71"/>
        <v>Till</v>
      </c>
      <c r="K545" s="1" t="str">
        <f t="shared" si="70"/>
        <v>ODM HMC fraction, SG 3.2</v>
      </c>
      <c r="L545">
        <v>1</v>
      </c>
      <c r="V545">
        <v>3</v>
      </c>
      <c r="AS545">
        <v>3</v>
      </c>
      <c r="CC545">
        <v>0.5</v>
      </c>
    </row>
    <row r="546" spans="1:82" hidden="1" x14ac:dyDescent="0.3">
      <c r="A546" t="s">
        <v>2192</v>
      </c>
      <c r="B546" t="s">
        <v>2193</v>
      </c>
      <c r="C546" s="1" t="str">
        <f t="shared" si="66"/>
        <v>21:1189</v>
      </c>
      <c r="D546" s="1" t="str">
        <f t="shared" si="67"/>
        <v>21:0387</v>
      </c>
      <c r="E546" t="s">
        <v>2194</v>
      </c>
      <c r="F546" t="s">
        <v>2195</v>
      </c>
      <c r="H546">
        <v>66.840953099999993</v>
      </c>
      <c r="I546">
        <v>-89.229739800000004</v>
      </c>
      <c r="J546" s="1" t="str">
        <f t="shared" si="71"/>
        <v>Till</v>
      </c>
      <c r="K546" s="1" t="str">
        <f t="shared" si="70"/>
        <v>ODM HMC fraction, SG 3.2</v>
      </c>
      <c r="L546">
        <v>1</v>
      </c>
      <c r="M546">
        <v>3</v>
      </c>
      <c r="Z546">
        <v>2</v>
      </c>
      <c r="CC546">
        <v>3</v>
      </c>
    </row>
    <row r="547" spans="1:82" hidden="1" x14ac:dyDescent="0.3">
      <c r="A547" t="s">
        <v>2196</v>
      </c>
      <c r="B547" t="s">
        <v>2197</v>
      </c>
      <c r="C547" s="1" t="str">
        <f t="shared" si="66"/>
        <v>21:1189</v>
      </c>
      <c r="D547" s="1" t="str">
        <f t="shared" si="67"/>
        <v>21:0387</v>
      </c>
      <c r="E547" t="s">
        <v>2198</v>
      </c>
      <c r="F547" t="s">
        <v>2199</v>
      </c>
      <c r="H547">
        <v>66.744336599999997</v>
      </c>
      <c r="I547">
        <v>-89.085118300000005</v>
      </c>
      <c r="J547" s="1" t="str">
        <f t="shared" si="71"/>
        <v>Till</v>
      </c>
      <c r="K547" s="1" t="str">
        <f t="shared" si="70"/>
        <v>ODM HMC fraction, SG 3.2</v>
      </c>
      <c r="L547">
        <v>1</v>
      </c>
      <c r="M547">
        <v>17</v>
      </c>
      <c r="V547">
        <v>6</v>
      </c>
      <c r="Y547">
        <v>1</v>
      </c>
      <c r="Z547">
        <v>1</v>
      </c>
      <c r="AV547">
        <v>0.1</v>
      </c>
      <c r="BH547">
        <v>1</v>
      </c>
      <c r="BK547">
        <v>1</v>
      </c>
      <c r="CC547">
        <v>2</v>
      </c>
    </row>
    <row r="548" spans="1:82" hidden="1" x14ac:dyDescent="0.3">
      <c r="A548" t="s">
        <v>2200</v>
      </c>
      <c r="B548" t="s">
        <v>2201</v>
      </c>
      <c r="C548" s="1" t="str">
        <f t="shared" si="66"/>
        <v>21:1189</v>
      </c>
      <c r="D548" s="1" t="str">
        <f t="shared" si="67"/>
        <v>21:0387</v>
      </c>
      <c r="E548" t="s">
        <v>2202</v>
      </c>
      <c r="F548" t="s">
        <v>2203</v>
      </c>
      <c r="H548">
        <v>65.947125799999995</v>
      </c>
      <c r="I548">
        <v>-87.138482300000007</v>
      </c>
      <c r="J548" s="1" t="str">
        <f t="shared" si="71"/>
        <v>Till</v>
      </c>
      <c r="K548" s="1" t="str">
        <f t="shared" si="70"/>
        <v>ODM HMC fraction, SG 3.2</v>
      </c>
      <c r="L548">
        <v>1</v>
      </c>
      <c r="CC548">
        <v>20</v>
      </c>
    </row>
    <row r="549" spans="1:82" hidden="1" x14ac:dyDescent="0.3">
      <c r="A549" t="s">
        <v>2204</v>
      </c>
      <c r="B549" t="s">
        <v>2205</v>
      </c>
      <c r="C549" s="1" t="str">
        <f t="shared" si="66"/>
        <v>21:1189</v>
      </c>
      <c r="D549" s="1" t="str">
        <f t="shared" si="67"/>
        <v>21:0387</v>
      </c>
      <c r="E549" t="s">
        <v>2206</v>
      </c>
      <c r="F549" t="s">
        <v>2207</v>
      </c>
      <c r="H549">
        <v>65.746311800000001</v>
      </c>
      <c r="I549">
        <v>-87.465230500000004</v>
      </c>
      <c r="J549" s="1" t="str">
        <f t="shared" si="71"/>
        <v>Till</v>
      </c>
      <c r="K549" s="1" t="str">
        <f t="shared" si="70"/>
        <v>ODM HMC fraction, SG 3.2</v>
      </c>
      <c r="L549">
        <v>1</v>
      </c>
      <c r="CC549">
        <v>5</v>
      </c>
    </row>
    <row r="550" spans="1:82" hidden="1" x14ac:dyDescent="0.3">
      <c r="A550" t="s">
        <v>2208</v>
      </c>
      <c r="B550" t="s">
        <v>2209</v>
      </c>
      <c r="C550" s="1" t="str">
        <f t="shared" si="66"/>
        <v>21:1189</v>
      </c>
      <c r="D550" s="1" t="str">
        <f t="shared" si="67"/>
        <v>21:0387</v>
      </c>
      <c r="E550" t="s">
        <v>2210</v>
      </c>
      <c r="F550" t="s">
        <v>2211</v>
      </c>
      <c r="H550">
        <v>65.960803799999994</v>
      </c>
      <c r="I550">
        <v>-88.165289900000005</v>
      </c>
      <c r="J550" s="1" t="str">
        <f t="shared" si="71"/>
        <v>Till</v>
      </c>
      <c r="K550" s="1" t="str">
        <f t="shared" si="70"/>
        <v>ODM HMC fraction, SG 3.2</v>
      </c>
      <c r="L550">
        <v>1</v>
      </c>
      <c r="M550">
        <v>3</v>
      </c>
      <c r="V550">
        <v>6</v>
      </c>
      <c r="CC550">
        <v>10</v>
      </c>
    </row>
    <row r="551" spans="1:82" hidden="1" x14ac:dyDescent="0.3">
      <c r="A551" t="s">
        <v>2212</v>
      </c>
      <c r="B551" t="s">
        <v>2213</v>
      </c>
      <c r="C551" s="1" t="str">
        <f t="shared" si="66"/>
        <v>21:1189</v>
      </c>
      <c r="D551" s="1" t="str">
        <f t="shared" si="67"/>
        <v>21:0387</v>
      </c>
      <c r="E551" t="s">
        <v>2210</v>
      </c>
      <c r="F551" t="s">
        <v>2214</v>
      </c>
      <c r="H551">
        <v>65.960803799999994</v>
      </c>
      <c r="I551">
        <v>-88.165289900000005</v>
      </c>
      <c r="J551" s="1" t="str">
        <f t="shared" si="71"/>
        <v>Till</v>
      </c>
      <c r="K551" s="1" t="str">
        <f t="shared" si="70"/>
        <v>ODM HMC fraction, SG 3.2</v>
      </c>
      <c r="L551">
        <v>1</v>
      </c>
      <c r="M551">
        <v>1</v>
      </c>
      <c r="V551">
        <v>2</v>
      </c>
      <c r="AL551">
        <v>1</v>
      </c>
      <c r="CC551">
        <v>10</v>
      </c>
    </row>
    <row r="552" spans="1:82" hidden="1" x14ac:dyDescent="0.3">
      <c r="A552" t="s">
        <v>2215</v>
      </c>
      <c r="B552" t="s">
        <v>2216</v>
      </c>
      <c r="C552" s="1" t="str">
        <f t="shared" si="66"/>
        <v>21:1189</v>
      </c>
      <c r="D552" s="1" t="str">
        <f t="shared" si="67"/>
        <v>21:0387</v>
      </c>
      <c r="E552" t="s">
        <v>2217</v>
      </c>
      <c r="F552" t="s">
        <v>2218</v>
      </c>
      <c r="H552">
        <v>65.918295299999997</v>
      </c>
      <c r="I552">
        <v>-88.061255900000006</v>
      </c>
      <c r="J552" s="1" t="str">
        <f t="shared" si="71"/>
        <v>Till</v>
      </c>
      <c r="K552" s="1" t="str">
        <f t="shared" si="70"/>
        <v>ODM HMC fraction, SG 3.2</v>
      </c>
      <c r="L552">
        <v>1</v>
      </c>
      <c r="M552">
        <v>1</v>
      </c>
      <c r="V552">
        <v>3</v>
      </c>
      <c r="CC552">
        <v>15</v>
      </c>
    </row>
    <row r="553" spans="1:82" hidden="1" x14ac:dyDescent="0.3">
      <c r="A553" t="s">
        <v>2219</v>
      </c>
      <c r="B553" t="s">
        <v>2220</v>
      </c>
      <c r="C553" s="1" t="str">
        <f t="shared" si="66"/>
        <v>21:1189</v>
      </c>
      <c r="D553" s="1" t="str">
        <f t="shared" si="67"/>
        <v>21:0387</v>
      </c>
      <c r="E553" t="s">
        <v>2221</v>
      </c>
      <c r="F553" t="s">
        <v>2222</v>
      </c>
      <c r="H553">
        <v>65.869096799999994</v>
      </c>
      <c r="I553">
        <v>-88.143050500000001</v>
      </c>
      <c r="J553" s="1" t="str">
        <f t="shared" si="71"/>
        <v>Till</v>
      </c>
      <c r="K553" s="1" t="str">
        <f t="shared" si="70"/>
        <v>ODM HMC fraction, SG 3.2</v>
      </c>
      <c r="L553">
        <v>1</v>
      </c>
      <c r="M553">
        <v>15</v>
      </c>
      <c r="V553">
        <v>2</v>
      </c>
      <c r="AV553">
        <v>0.2</v>
      </c>
      <c r="CC553">
        <v>10</v>
      </c>
    </row>
    <row r="554" spans="1:82" hidden="1" x14ac:dyDescent="0.3">
      <c r="A554" t="s">
        <v>2223</v>
      </c>
      <c r="B554" t="s">
        <v>2224</v>
      </c>
      <c r="C554" s="1" t="str">
        <f t="shared" si="66"/>
        <v>21:1189</v>
      </c>
      <c r="D554" s="1" t="str">
        <f t="shared" si="67"/>
        <v>21:0387</v>
      </c>
      <c r="E554" t="s">
        <v>2225</v>
      </c>
      <c r="F554" t="s">
        <v>2226</v>
      </c>
      <c r="H554">
        <v>65.819798599999999</v>
      </c>
      <c r="I554">
        <v>-88.041296299999999</v>
      </c>
      <c r="J554" s="1" t="str">
        <f t="shared" si="71"/>
        <v>Till</v>
      </c>
      <c r="K554" s="1" t="str">
        <f t="shared" si="70"/>
        <v>ODM HMC fraction, SG 3.2</v>
      </c>
      <c r="L554">
        <v>1</v>
      </c>
      <c r="AM554">
        <v>1</v>
      </c>
      <c r="CC554">
        <v>30</v>
      </c>
    </row>
    <row r="555" spans="1:82" hidden="1" x14ac:dyDescent="0.3">
      <c r="A555" t="s">
        <v>2227</v>
      </c>
      <c r="B555" t="s">
        <v>2228</v>
      </c>
      <c r="C555" s="1" t="str">
        <f t="shared" si="66"/>
        <v>21:1189</v>
      </c>
      <c r="D555" s="1" t="str">
        <f t="shared" si="67"/>
        <v>21:0387</v>
      </c>
      <c r="E555" t="s">
        <v>2229</v>
      </c>
      <c r="F555" t="s">
        <v>2230</v>
      </c>
      <c r="H555">
        <v>65.766110400000002</v>
      </c>
      <c r="I555">
        <v>-88.020927099999994</v>
      </c>
      <c r="J555" s="1" t="str">
        <f t="shared" si="71"/>
        <v>Till</v>
      </c>
      <c r="K555" s="1" t="str">
        <f t="shared" si="70"/>
        <v>ODM HMC fraction, SG 3.2</v>
      </c>
      <c r="L555">
        <v>1</v>
      </c>
      <c r="CC555">
        <v>40</v>
      </c>
      <c r="CD555">
        <v>2</v>
      </c>
    </row>
    <row r="556" spans="1:82" hidden="1" x14ac:dyDescent="0.3">
      <c r="A556" t="s">
        <v>2231</v>
      </c>
      <c r="B556" t="s">
        <v>2232</v>
      </c>
      <c r="C556" s="1" t="str">
        <f t="shared" si="66"/>
        <v>21:1189</v>
      </c>
      <c r="D556" s="1" t="str">
        <f t="shared" si="67"/>
        <v>21:0387</v>
      </c>
      <c r="E556" t="s">
        <v>2233</v>
      </c>
      <c r="F556" t="s">
        <v>2234</v>
      </c>
      <c r="H556">
        <v>65.772890399999994</v>
      </c>
      <c r="I556">
        <v>-87.833748499999999</v>
      </c>
      <c r="J556" s="1" t="str">
        <f t="shared" si="71"/>
        <v>Till</v>
      </c>
      <c r="K556" s="1" t="str">
        <f t="shared" si="70"/>
        <v>ODM HMC fraction, SG 3.2</v>
      </c>
      <c r="L556">
        <v>1</v>
      </c>
      <c r="M556">
        <v>2</v>
      </c>
      <c r="V556">
        <v>3</v>
      </c>
      <c r="CC556">
        <v>5</v>
      </c>
    </row>
    <row r="557" spans="1:82" hidden="1" x14ac:dyDescent="0.3">
      <c r="A557" t="s">
        <v>2235</v>
      </c>
      <c r="B557" t="s">
        <v>2236</v>
      </c>
      <c r="C557" s="1" t="str">
        <f t="shared" ref="C557:C610" si="72">HYPERLINK("https://geochem.nrcan.gc.ca/cdogs/content/bdl/bdl211189_e.htm", "21:1189")</f>
        <v>21:1189</v>
      </c>
      <c r="D557" s="1" t="str">
        <f t="shared" ref="D557:D610" si="73">HYPERLINK("https://geochem.nrcan.gc.ca/cdogs/content/svy/svy210387_e.htm", "21:0387")</f>
        <v>21:0387</v>
      </c>
      <c r="E557" t="s">
        <v>2237</v>
      </c>
      <c r="F557" t="s">
        <v>2238</v>
      </c>
      <c r="H557">
        <v>65.684343200000001</v>
      </c>
      <c r="I557">
        <v>-87.8983238</v>
      </c>
      <c r="J557" s="1" t="str">
        <f t="shared" si="71"/>
        <v>Till</v>
      </c>
      <c r="K557" s="1" t="str">
        <f t="shared" si="70"/>
        <v>ODM HMC fraction, SG 3.2</v>
      </c>
      <c r="L557">
        <v>1</v>
      </c>
    </row>
    <row r="558" spans="1:82" hidden="1" x14ac:dyDescent="0.3">
      <c r="A558" t="s">
        <v>2239</v>
      </c>
      <c r="B558" t="s">
        <v>2240</v>
      </c>
      <c r="C558" s="1" t="str">
        <f t="shared" si="72"/>
        <v>21:1189</v>
      </c>
      <c r="D558" s="1" t="str">
        <f t="shared" si="73"/>
        <v>21:0387</v>
      </c>
      <c r="E558" t="s">
        <v>2237</v>
      </c>
      <c r="F558" t="s">
        <v>2241</v>
      </c>
      <c r="H558">
        <v>65.684343200000001</v>
      </c>
      <c r="I558">
        <v>-87.8983238</v>
      </c>
      <c r="J558" s="1" t="str">
        <f t="shared" si="71"/>
        <v>Till</v>
      </c>
      <c r="K558" s="1" t="str">
        <f t="shared" si="70"/>
        <v>ODM HMC fraction, SG 3.2</v>
      </c>
      <c r="L558">
        <v>7</v>
      </c>
      <c r="V558">
        <v>1</v>
      </c>
      <c r="CC558">
        <v>25</v>
      </c>
      <c r="CD558">
        <v>2</v>
      </c>
    </row>
    <row r="559" spans="1:82" hidden="1" x14ac:dyDescent="0.3">
      <c r="A559" t="s">
        <v>2242</v>
      </c>
      <c r="B559" t="s">
        <v>2243</v>
      </c>
      <c r="C559" s="1" t="str">
        <f t="shared" si="72"/>
        <v>21:1189</v>
      </c>
      <c r="D559" s="1" t="str">
        <f t="shared" si="73"/>
        <v>21:0387</v>
      </c>
      <c r="E559" t="s">
        <v>2244</v>
      </c>
      <c r="F559" t="s">
        <v>2245</v>
      </c>
      <c r="H559">
        <v>65.670163799999997</v>
      </c>
      <c r="I559">
        <v>-87.784060600000004</v>
      </c>
      <c r="J559" s="1" t="str">
        <f t="shared" si="71"/>
        <v>Till</v>
      </c>
      <c r="K559" s="1" t="str">
        <f t="shared" si="70"/>
        <v>ODM HMC fraction, SG 3.2</v>
      </c>
      <c r="L559">
        <v>1</v>
      </c>
      <c r="M559">
        <v>2</v>
      </c>
      <c r="V559">
        <v>15</v>
      </c>
      <c r="CC559">
        <v>10</v>
      </c>
    </row>
    <row r="560" spans="1:82" hidden="1" x14ac:dyDescent="0.3">
      <c r="A560" t="s">
        <v>2246</v>
      </c>
      <c r="B560" t="s">
        <v>2247</v>
      </c>
      <c r="C560" s="1" t="str">
        <f t="shared" si="72"/>
        <v>21:1189</v>
      </c>
      <c r="D560" s="1" t="str">
        <f t="shared" si="73"/>
        <v>21:0387</v>
      </c>
      <c r="E560" t="s">
        <v>2248</v>
      </c>
      <c r="F560" t="s">
        <v>2249</v>
      </c>
      <c r="H560">
        <v>66.960848499999997</v>
      </c>
      <c r="I560">
        <v>-89.906777500000004</v>
      </c>
      <c r="J560" s="1" t="str">
        <f t="shared" si="71"/>
        <v>Till</v>
      </c>
      <c r="K560" s="1" t="str">
        <f t="shared" si="70"/>
        <v>ODM HMC fraction, SG 3.2</v>
      </c>
      <c r="L560">
        <v>1</v>
      </c>
      <c r="M560">
        <v>1</v>
      </c>
      <c r="V560">
        <v>15</v>
      </c>
      <c r="BE560">
        <v>0.2</v>
      </c>
      <c r="CC560">
        <v>1</v>
      </c>
    </row>
    <row r="561" spans="1:81" hidden="1" x14ac:dyDescent="0.3">
      <c r="A561" t="s">
        <v>2250</v>
      </c>
      <c r="B561" t="s">
        <v>2251</v>
      </c>
      <c r="C561" s="1" t="str">
        <f t="shared" si="72"/>
        <v>21:1189</v>
      </c>
      <c r="D561" s="1" t="str">
        <f t="shared" si="73"/>
        <v>21:0387</v>
      </c>
      <c r="E561" t="s">
        <v>2252</v>
      </c>
      <c r="F561" t="s">
        <v>2253</v>
      </c>
      <c r="H561">
        <v>66.867161800000005</v>
      </c>
      <c r="I561">
        <v>-89.769505800000005</v>
      </c>
      <c r="J561" s="1" t="str">
        <f t="shared" si="71"/>
        <v>Till</v>
      </c>
      <c r="K561" s="1" t="str">
        <f t="shared" si="70"/>
        <v>ODM HMC fraction, SG 3.2</v>
      </c>
      <c r="L561">
        <v>1</v>
      </c>
      <c r="M561">
        <v>2</v>
      </c>
      <c r="V561">
        <v>10</v>
      </c>
      <c r="CC561">
        <v>2</v>
      </c>
    </row>
    <row r="562" spans="1:81" hidden="1" x14ac:dyDescent="0.3">
      <c r="A562" t="s">
        <v>2254</v>
      </c>
      <c r="B562" t="s">
        <v>2255</v>
      </c>
      <c r="C562" s="1" t="str">
        <f t="shared" si="72"/>
        <v>21:1189</v>
      </c>
      <c r="D562" s="1" t="str">
        <f t="shared" si="73"/>
        <v>21:0387</v>
      </c>
      <c r="E562" t="s">
        <v>2256</v>
      </c>
      <c r="F562" t="s">
        <v>2257</v>
      </c>
      <c r="H562">
        <v>66.731746599999994</v>
      </c>
      <c r="I562">
        <v>-89.533250100000004</v>
      </c>
      <c r="J562" s="1" t="str">
        <f t="shared" si="71"/>
        <v>Till</v>
      </c>
      <c r="K562" s="1" t="str">
        <f t="shared" si="70"/>
        <v>ODM HMC fraction, SG 3.2</v>
      </c>
      <c r="L562">
        <v>1</v>
      </c>
      <c r="M562">
        <v>8</v>
      </c>
      <c r="Q562">
        <v>1</v>
      </c>
      <c r="V562">
        <v>5</v>
      </c>
      <c r="AK562">
        <v>1</v>
      </c>
      <c r="CC562">
        <v>2</v>
      </c>
    </row>
    <row r="563" spans="1:81" hidden="1" x14ac:dyDescent="0.3">
      <c r="A563" t="s">
        <v>2258</v>
      </c>
      <c r="B563" t="s">
        <v>2259</v>
      </c>
      <c r="C563" s="1" t="str">
        <f t="shared" si="72"/>
        <v>21:1189</v>
      </c>
      <c r="D563" s="1" t="str">
        <f t="shared" si="73"/>
        <v>21:0387</v>
      </c>
      <c r="E563" t="s">
        <v>2260</v>
      </c>
      <c r="F563" t="s">
        <v>2261</v>
      </c>
      <c r="H563">
        <v>66.748806200000004</v>
      </c>
      <c r="I563">
        <v>-89.352201600000001</v>
      </c>
      <c r="J563" s="1" t="str">
        <f t="shared" si="71"/>
        <v>Till</v>
      </c>
      <c r="K563" s="1" t="str">
        <f t="shared" si="70"/>
        <v>ODM HMC fraction, SG 3.2</v>
      </c>
      <c r="L563">
        <v>1</v>
      </c>
      <c r="M563">
        <v>10</v>
      </c>
      <c r="AK563">
        <v>1</v>
      </c>
      <c r="AM563">
        <v>1</v>
      </c>
      <c r="AV563">
        <v>0.1</v>
      </c>
      <c r="CC563">
        <v>12</v>
      </c>
    </row>
    <row r="564" spans="1:81" hidden="1" x14ac:dyDescent="0.3">
      <c r="A564" t="s">
        <v>2262</v>
      </c>
      <c r="B564" t="s">
        <v>2263</v>
      </c>
      <c r="C564" s="1" t="str">
        <f t="shared" si="72"/>
        <v>21:1189</v>
      </c>
      <c r="D564" s="1" t="str">
        <f t="shared" si="73"/>
        <v>21:0387</v>
      </c>
      <c r="E564" t="s">
        <v>2264</v>
      </c>
      <c r="F564" t="s">
        <v>2265</v>
      </c>
      <c r="H564">
        <v>66.625700100000003</v>
      </c>
      <c r="I564">
        <v>-89.609764799999994</v>
      </c>
      <c r="J564" s="1" t="str">
        <f t="shared" si="71"/>
        <v>Till</v>
      </c>
      <c r="K564" s="1" t="str">
        <f t="shared" si="70"/>
        <v>ODM HMC fraction, SG 3.2</v>
      </c>
      <c r="L564">
        <v>1</v>
      </c>
      <c r="M564">
        <v>2</v>
      </c>
      <c r="V564">
        <v>1</v>
      </c>
      <c r="CC564">
        <v>10</v>
      </c>
    </row>
    <row r="565" spans="1:81" hidden="1" x14ac:dyDescent="0.3">
      <c r="A565" t="s">
        <v>2266</v>
      </c>
      <c r="B565" t="s">
        <v>2267</v>
      </c>
      <c r="C565" s="1" t="str">
        <f t="shared" si="72"/>
        <v>21:1189</v>
      </c>
      <c r="D565" s="1" t="str">
        <f t="shared" si="73"/>
        <v>21:0387</v>
      </c>
      <c r="E565" t="s">
        <v>2268</v>
      </c>
      <c r="F565" t="s">
        <v>2269</v>
      </c>
      <c r="H565">
        <v>66.615850300000005</v>
      </c>
      <c r="I565">
        <v>-89.865188700000004</v>
      </c>
      <c r="J565" s="1" t="str">
        <f t="shared" si="71"/>
        <v>Till</v>
      </c>
      <c r="K565" s="1" t="str">
        <f t="shared" si="70"/>
        <v>ODM HMC fraction, SG 3.2</v>
      </c>
      <c r="L565">
        <v>1</v>
      </c>
      <c r="V565">
        <v>2</v>
      </c>
      <c r="AK565">
        <v>1</v>
      </c>
      <c r="CC565">
        <v>5</v>
      </c>
    </row>
    <row r="566" spans="1:81" hidden="1" x14ac:dyDescent="0.3">
      <c r="A566" t="s">
        <v>2270</v>
      </c>
      <c r="B566" t="s">
        <v>2271</v>
      </c>
      <c r="C566" s="1" t="str">
        <f t="shared" si="72"/>
        <v>21:1189</v>
      </c>
      <c r="D566" s="1" t="str">
        <f t="shared" si="73"/>
        <v>21:0387</v>
      </c>
      <c r="E566" t="s">
        <v>2272</v>
      </c>
      <c r="F566" t="s">
        <v>2273</v>
      </c>
      <c r="H566">
        <v>66.305770899999999</v>
      </c>
      <c r="I566">
        <v>-89.562756199999995</v>
      </c>
      <c r="J566" s="1" t="str">
        <f t="shared" si="71"/>
        <v>Till</v>
      </c>
      <c r="K566" s="1" t="str">
        <f t="shared" si="70"/>
        <v>ODM HMC fraction, SG 3.2</v>
      </c>
      <c r="L566">
        <v>1</v>
      </c>
      <c r="M566">
        <v>6</v>
      </c>
      <c r="R566">
        <v>2</v>
      </c>
      <c r="V566">
        <v>100</v>
      </c>
      <c r="BE566">
        <v>0.5</v>
      </c>
      <c r="CC566">
        <v>2</v>
      </c>
    </row>
    <row r="567" spans="1:81" hidden="1" x14ac:dyDescent="0.3">
      <c r="A567" t="s">
        <v>2274</v>
      </c>
      <c r="B567" t="s">
        <v>2275</v>
      </c>
      <c r="C567" s="1" t="str">
        <f t="shared" si="72"/>
        <v>21:1189</v>
      </c>
      <c r="D567" s="1" t="str">
        <f t="shared" si="73"/>
        <v>21:0387</v>
      </c>
      <c r="E567" t="s">
        <v>2276</v>
      </c>
      <c r="F567" t="s">
        <v>2277</v>
      </c>
      <c r="H567">
        <v>66.414917200000005</v>
      </c>
      <c r="I567">
        <v>-89.719497000000004</v>
      </c>
      <c r="J567" s="1" t="str">
        <f t="shared" si="71"/>
        <v>Till</v>
      </c>
      <c r="K567" s="1" t="str">
        <f t="shared" si="70"/>
        <v>ODM HMC fraction, SG 3.2</v>
      </c>
      <c r="L567">
        <v>1</v>
      </c>
      <c r="M567">
        <v>11</v>
      </c>
      <c r="V567">
        <v>20</v>
      </c>
      <c r="Y567">
        <v>1</v>
      </c>
      <c r="AK567">
        <v>2</v>
      </c>
      <c r="AM567">
        <v>1</v>
      </c>
      <c r="BH567">
        <v>1</v>
      </c>
      <c r="CC567">
        <v>10</v>
      </c>
    </row>
    <row r="568" spans="1:81" hidden="1" x14ac:dyDescent="0.3">
      <c r="A568" t="s">
        <v>2278</v>
      </c>
      <c r="B568" t="s">
        <v>2279</v>
      </c>
      <c r="C568" s="1" t="str">
        <f t="shared" si="72"/>
        <v>21:1189</v>
      </c>
      <c r="D568" s="1" t="str">
        <f t="shared" si="73"/>
        <v>21:0387</v>
      </c>
      <c r="E568" t="s">
        <v>2280</v>
      </c>
      <c r="F568" t="s">
        <v>2281</v>
      </c>
      <c r="H568">
        <v>66.471335199999999</v>
      </c>
      <c r="I568">
        <v>-89.844049499999997</v>
      </c>
      <c r="J568" s="1" t="str">
        <f t="shared" si="71"/>
        <v>Till</v>
      </c>
      <c r="K568" s="1" t="str">
        <f t="shared" si="70"/>
        <v>ODM HMC fraction, SG 3.2</v>
      </c>
      <c r="L568">
        <v>1</v>
      </c>
      <c r="M568">
        <v>9</v>
      </c>
      <c r="V568">
        <v>5</v>
      </c>
      <c r="AK568">
        <v>2</v>
      </c>
      <c r="AM568">
        <v>1</v>
      </c>
      <c r="AO568">
        <v>1</v>
      </c>
      <c r="BK568">
        <v>1</v>
      </c>
      <c r="CC568">
        <v>5</v>
      </c>
    </row>
    <row r="569" spans="1:81" hidden="1" x14ac:dyDescent="0.3">
      <c r="A569" t="s">
        <v>2282</v>
      </c>
      <c r="B569" t="s">
        <v>2283</v>
      </c>
      <c r="C569" s="1" t="str">
        <f t="shared" si="72"/>
        <v>21:1189</v>
      </c>
      <c r="D569" s="1" t="str">
        <f t="shared" si="73"/>
        <v>21:0387</v>
      </c>
      <c r="E569" t="s">
        <v>2284</v>
      </c>
      <c r="F569" t="s">
        <v>2285</v>
      </c>
      <c r="H569">
        <v>66.5556524</v>
      </c>
      <c r="I569">
        <v>-89.797962699999999</v>
      </c>
      <c r="J569" s="1" t="str">
        <f t="shared" si="71"/>
        <v>Till</v>
      </c>
      <c r="K569" s="1" t="str">
        <f t="shared" si="70"/>
        <v>ODM HMC fraction, SG 3.2</v>
      </c>
      <c r="L569">
        <v>1</v>
      </c>
      <c r="M569">
        <v>1</v>
      </c>
      <c r="V569">
        <v>5</v>
      </c>
      <c r="Z569">
        <v>1</v>
      </c>
      <c r="AM569">
        <v>2</v>
      </c>
      <c r="CC569">
        <v>5</v>
      </c>
    </row>
    <row r="570" spans="1:81" hidden="1" x14ac:dyDescent="0.3">
      <c r="A570" t="s">
        <v>2286</v>
      </c>
      <c r="B570" t="s">
        <v>2287</v>
      </c>
      <c r="C570" s="1" t="str">
        <f t="shared" si="72"/>
        <v>21:1189</v>
      </c>
      <c r="D570" s="1" t="str">
        <f t="shared" si="73"/>
        <v>21:0387</v>
      </c>
      <c r="E570" t="s">
        <v>2288</v>
      </c>
      <c r="F570" t="s">
        <v>2289</v>
      </c>
      <c r="H570">
        <v>66.523933600000007</v>
      </c>
      <c r="I570">
        <v>-89.523229700000002</v>
      </c>
      <c r="J570" s="1" t="str">
        <f t="shared" si="71"/>
        <v>Till</v>
      </c>
      <c r="K570" s="1" t="str">
        <f t="shared" si="70"/>
        <v>ODM HMC fraction, SG 3.2</v>
      </c>
      <c r="L570">
        <v>1</v>
      </c>
      <c r="M570">
        <v>5</v>
      </c>
      <c r="V570">
        <v>25</v>
      </c>
      <c r="Z570">
        <v>1</v>
      </c>
      <c r="BE570">
        <v>0.2</v>
      </c>
      <c r="CC570">
        <v>8</v>
      </c>
    </row>
    <row r="571" spans="1:81" hidden="1" x14ac:dyDescent="0.3">
      <c r="A571" t="s">
        <v>2290</v>
      </c>
      <c r="B571" t="s">
        <v>2291</v>
      </c>
      <c r="C571" s="1" t="str">
        <f t="shared" si="72"/>
        <v>21:1189</v>
      </c>
      <c r="D571" s="1" t="str">
        <f t="shared" si="73"/>
        <v>21:0387</v>
      </c>
      <c r="E571" t="s">
        <v>2292</v>
      </c>
      <c r="F571" t="s">
        <v>2293</v>
      </c>
      <c r="H571">
        <v>66.447776099999999</v>
      </c>
      <c r="I571">
        <v>-89.592045100000007</v>
      </c>
      <c r="J571" s="1" t="str">
        <f t="shared" si="71"/>
        <v>Till</v>
      </c>
      <c r="K571" s="1" t="str">
        <f t="shared" si="70"/>
        <v>ODM HMC fraction, SG 3.2</v>
      </c>
      <c r="L571">
        <v>1</v>
      </c>
      <c r="M571">
        <v>1</v>
      </c>
      <c r="V571">
        <v>5</v>
      </c>
      <c r="AK571">
        <v>6</v>
      </c>
      <c r="AM571">
        <v>2</v>
      </c>
      <c r="CC571">
        <v>5</v>
      </c>
    </row>
    <row r="572" spans="1:81" hidden="1" x14ac:dyDescent="0.3">
      <c r="A572" t="s">
        <v>2294</v>
      </c>
      <c r="B572" t="s">
        <v>2295</v>
      </c>
      <c r="C572" s="1" t="str">
        <f t="shared" si="72"/>
        <v>21:1189</v>
      </c>
      <c r="D572" s="1" t="str">
        <f t="shared" si="73"/>
        <v>21:0387</v>
      </c>
      <c r="E572" t="s">
        <v>2296</v>
      </c>
      <c r="F572" t="s">
        <v>2297</v>
      </c>
      <c r="H572">
        <v>66.392247999999995</v>
      </c>
      <c r="I572">
        <v>-89.599254299999998</v>
      </c>
      <c r="J572" s="1" t="str">
        <f t="shared" si="71"/>
        <v>Till</v>
      </c>
      <c r="K572" s="1" t="str">
        <f t="shared" si="70"/>
        <v>ODM HMC fraction, SG 3.2</v>
      </c>
      <c r="L572">
        <v>1</v>
      </c>
      <c r="M572">
        <v>1</v>
      </c>
      <c r="V572">
        <v>20</v>
      </c>
      <c r="AK572">
        <v>1</v>
      </c>
      <c r="CC572">
        <v>5</v>
      </c>
    </row>
    <row r="573" spans="1:81" hidden="1" x14ac:dyDescent="0.3">
      <c r="A573" t="s">
        <v>2298</v>
      </c>
      <c r="B573" t="s">
        <v>2299</v>
      </c>
      <c r="C573" s="1" t="str">
        <f t="shared" si="72"/>
        <v>21:1189</v>
      </c>
      <c r="D573" s="1" t="str">
        <f t="shared" si="73"/>
        <v>21:0387</v>
      </c>
      <c r="E573" t="s">
        <v>2300</v>
      </c>
      <c r="F573" t="s">
        <v>2301</v>
      </c>
      <c r="H573">
        <v>65.574546699999999</v>
      </c>
      <c r="I573">
        <v>-87.966058899999993</v>
      </c>
      <c r="J573" s="1" t="str">
        <f t="shared" si="71"/>
        <v>Till</v>
      </c>
      <c r="K573" s="1" t="str">
        <f t="shared" si="70"/>
        <v>ODM HMC fraction, SG 3.2</v>
      </c>
      <c r="L573">
        <v>1</v>
      </c>
      <c r="M573">
        <v>1</v>
      </c>
      <c r="AK573">
        <v>1</v>
      </c>
      <c r="CC573">
        <v>30</v>
      </c>
    </row>
    <row r="574" spans="1:81" hidden="1" x14ac:dyDescent="0.3">
      <c r="A574" t="s">
        <v>2302</v>
      </c>
      <c r="B574" t="s">
        <v>2303</v>
      </c>
      <c r="C574" s="1" t="str">
        <f t="shared" si="72"/>
        <v>21:1189</v>
      </c>
      <c r="D574" s="1" t="str">
        <f t="shared" si="73"/>
        <v>21:0387</v>
      </c>
      <c r="E574" t="s">
        <v>2304</v>
      </c>
      <c r="F574" t="s">
        <v>2305</v>
      </c>
      <c r="H574">
        <v>66.026010299999996</v>
      </c>
      <c r="I574">
        <v>-89.459001299999997</v>
      </c>
      <c r="J574" s="1" t="str">
        <f t="shared" si="71"/>
        <v>Till</v>
      </c>
      <c r="K574" s="1" t="str">
        <f t="shared" si="70"/>
        <v>ODM HMC fraction, SG 3.2</v>
      </c>
      <c r="L574">
        <v>1</v>
      </c>
      <c r="V574">
        <v>1</v>
      </c>
      <c r="CC574">
        <v>12</v>
      </c>
    </row>
    <row r="575" spans="1:81" hidden="1" x14ac:dyDescent="0.3">
      <c r="A575" t="s">
        <v>2306</v>
      </c>
      <c r="B575" t="s">
        <v>2307</v>
      </c>
      <c r="C575" s="1" t="str">
        <f t="shared" si="72"/>
        <v>21:1189</v>
      </c>
      <c r="D575" s="1" t="str">
        <f t="shared" si="73"/>
        <v>21:0387</v>
      </c>
      <c r="E575" t="s">
        <v>2304</v>
      </c>
      <c r="F575" t="s">
        <v>2308</v>
      </c>
      <c r="H575">
        <v>66.026010299999996</v>
      </c>
      <c r="I575">
        <v>-89.459001299999997</v>
      </c>
      <c r="J575" s="1" t="str">
        <f t="shared" ref="J575:J611" si="74">HYPERLINK("https://geochem.nrcan.gc.ca/cdogs/content/kwd/kwd020044_e.htm", "Till")</f>
        <v>Till</v>
      </c>
      <c r="K575" s="1" t="str">
        <f t="shared" si="70"/>
        <v>ODM HMC fraction, SG 3.2</v>
      </c>
      <c r="L575">
        <v>1</v>
      </c>
      <c r="AO575">
        <v>1</v>
      </c>
      <c r="CC575">
        <v>10</v>
      </c>
    </row>
    <row r="576" spans="1:81" hidden="1" x14ac:dyDescent="0.3">
      <c r="A576" t="s">
        <v>2309</v>
      </c>
      <c r="B576" t="s">
        <v>2310</v>
      </c>
      <c r="C576" s="1" t="str">
        <f t="shared" si="72"/>
        <v>21:1189</v>
      </c>
      <c r="D576" s="1" t="str">
        <f t="shared" si="73"/>
        <v>21:0387</v>
      </c>
      <c r="E576" t="s">
        <v>2311</v>
      </c>
      <c r="F576" t="s">
        <v>2312</v>
      </c>
      <c r="H576">
        <v>66.092797899999994</v>
      </c>
      <c r="I576">
        <v>-89.729335000000006</v>
      </c>
      <c r="J576" s="1" t="str">
        <f t="shared" si="74"/>
        <v>Till</v>
      </c>
      <c r="K576" s="1" t="str">
        <f t="shared" si="70"/>
        <v>ODM HMC fraction, SG 3.2</v>
      </c>
      <c r="L576">
        <v>1</v>
      </c>
      <c r="M576">
        <v>5</v>
      </c>
      <c r="V576">
        <v>15</v>
      </c>
      <c r="CC576">
        <v>8</v>
      </c>
    </row>
    <row r="577" spans="1:82" hidden="1" x14ac:dyDescent="0.3">
      <c r="A577" t="s">
        <v>2313</v>
      </c>
      <c r="B577" t="s">
        <v>2314</v>
      </c>
      <c r="C577" s="1" t="str">
        <f t="shared" si="72"/>
        <v>21:1189</v>
      </c>
      <c r="D577" s="1" t="str">
        <f t="shared" si="73"/>
        <v>21:0387</v>
      </c>
      <c r="E577" t="s">
        <v>2315</v>
      </c>
      <c r="F577" t="s">
        <v>2316</v>
      </c>
      <c r="H577">
        <v>66.182464800000005</v>
      </c>
      <c r="I577">
        <v>-89.931782900000002</v>
      </c>
      <c r="J577" s="1" t="str">
        <f t="shared" si="74"/>
        <v>Till</v>
      </c>
      <c r="K577" s="1" t="str">
        <f t="shared" si="70"/>
        <v>ODM HMC fraction, SG 3.2</v>
      </c>
      <c r="L577">
        <v>1</v>
      </c>
      <c r="M577">
        <v>23</v>
      </c>
      <c r="V577">
        <v>4</v>
      </c>
      <c r="AO577">
        <v>1</v>
      </c>
      <c r="AV577">
        <v>0.2</v>
      </c>
      <c r="CC577">
        <v>8</v>
      </c>
    </row>
    <row r="578" spans="1:82" hidden="1" x14ac:dyDescent="0.3">
      <c r="A578" t="s">
        <v>2317</v>
      </c>
      <c r="B578" t="s">
        <v>2318</v>
      </c>
      <c r="C578" s="1" t="str">
        <f t="shared" si="72"/>
        <v>21:1189</v>
      </c>
      <c r="D578" s="1" t="str">
        <f t="shared" si="73"/>
        <v>21:0387</v>
      </c>
      <c r="E578" t="s">
        <v>2319</v>
      </c>
      <c r="F578" t="s">
        <v>2320</v>
      </c>
      <c r="H578">
        <v>66.160525699999994</v>
      </c>
      <c r="I578">
        <v>-89.608422700000006</v>
      </c>
      <c r="J578" s="1" t="str">
        <f t="shared" si="74"/>
        <v>Till</v>
      </c>
      <c r="K578" s="1" t="str">
        <f t="shared" si="70"/>
        <v>ODM HMC fraction, SG 3.2</v>
      </c>
      <c r="L578">
        <v>1</v>
      </c>
      <c r="M578">
        <v>6</v>
      </c>
      <c r="V578">
        <v>2</v>
      </c>
      <c r="CC578">
        <v>5</v>
      </c>
    </row>
    <row r="579" spans="1:82" hidden="1" x14ac:dyDescent="0.3">
      <c r="A579" t="s">
        <v>2321</v>
      </c>
      <c r="B579" t="s">
        <v>2322</v>
      </c>
      <c r="C579" s="1" t="str">
        <f t="shared" si="72"/>
        <v>21:1189</v>
      </c>
      <c r="D579" s="1" t="str">
        <f t="shared" si="73"/>
        <v>21:0387</v>
      </c>
      <c r="E579" t="s">
        <v>2323</v>
      </c>
      <c r="F579" t="s">
        <v>2324</v>
      </c>
      <c r="H579">
        <v>66.106727699999993</v>
      </c>
      <c r="I579">
        <v>-89.370697100000001</v>
      </c>
      <c r="J579" s="1" t="str">
        <f t="shared" si="74"/>
        <v>Till</v>
      </c>
      <c r="K579" s="1" t="str">
        <f t="shared" si="70"/>
        <v>ODM HMC fraction, SG 3.2</v>
      </c>
      <c r="L579">
        <v>1</v>
      </c>
      <c r="M579">
        <v>1</v>
      </c>
      <c r="V579">
        <v>15</v>
      </c>
      <c r="BE579">
        <v>0.1</v>
      </c>
      <c r="CC579">
        <v>10</v>
      </c>
    </row>
    <row r="580" spans="1:82" hidden="1" x14ac:dyDescent="0.3">
      <c r="A580" t="s">
        <v>2325</v>
      </c>
      <c r="B580" t="s">
        <v>2326</v>
      </c>
      <c r="C580" s="1" t="str">
        <f t="shared" si="72"/>
        <v>21:1189</v>
      </c>
      <c r="D580" s="1" t="str">
        <f t="shared" si="73"/>
        <v>21:0387</v>
      </c>
      <c r="E580" t="s">
        <v>2327</v>
      </c>
      <c r="F580" t="s">
        <v>2328</v>
      </c>
      <c r="H580">
        <v>66.283591799999996</v>
      </c>
      <c r="I580">
        <v>-89.401026099999996</v>
      </c>
      <c r="J580" s="1" t="str">
        <f t="shared" si="74"/>
        <v>Till</v>
      </c>
      <c r="K580" s="1" t="str">
        <f t="shared" si="70"/>
        <v>ODM HMC fraction, SG 3.2</v>
      </c>
      <c r="L580">
        <v>1</v>
      </c>
      <c r="M580">
        <v>2</v>
      </c>
      <c r="R580">
        <v>1</v>
      </c>
      <c r="V580">
        <v>10</v>
      </c>
      <c r="CC580">
        <v>2</v>
      </c>
    </row>
    <row r="581" spans="1:82" hidden="1" x14ac:dyDescent="0.3">
      <c r="A581" t="s">
        <v>2329</v>
      </c>
      <c r="B581" t="s">
        <v>2330</v>
      </c>
      <c r="C581" s="1" t="str">
        <f t="shared" si="72"/>
        <v>21:1189</v>
      </c>
      <c r="D581" s="1" t="str">
        <f t="shared" si="73"/>
        <v>21:0387</v>
      </c>
      <c r="E581" t="s">
        <v>2331</v>
      </c>
      <c r="F581" t="s">
        <v>2332</v>
      </c>
      <c r="H581">
        <v>65.721301600000004</v>
      </c>
      <c r="I581">
        <v>-88.227604200000002</v>
      </c>
      <c r="J581" s="1" t="str">
        <f t="shared" si="74"/>
        <v>Till</v>
      </c>
      <c r="K581" s="1" t="str">
        <f t="shared" si="70"/>
        <v>ODM HMC fraction, SG 3.2</v>
      </c>
      <c r="L581">
        <v>1</v>
      </c>
      <c r="M581">
        <v>6</v>
      </c>
      <c r="V581">
        <v>3</v>
      </c>
      <c r="Z581">
        <v>1</v>
      </c>
      <c r="AV581">
        <v>0.1</v>
      </c>
      <c r="CC581">
        <v>15</v>
      </c>
    </row>
    <row r="582" spans="1:82" hidden="1" x14ac:dyDescent="0.3">
      <c r="A582" t="s">
        <v>2333</v>
      </c>
      <c r="B582" t="s">
        <v>2334</v>
      </c>
      <c r="C582" s="1" t="str">
        <f t="shared" si="72"/>
        <v>21:1189</v>
      </c>
      <c r="D582" s="1" t="str">
        <f t="shared" si="73"/>
        <v>21:0387</v>
      </c>
      <c r="E582" t="s">
        <v>2335</v>
      </c>
      <c r="F582" t="s">
        <v>2336</v>
      </c>
      <c r="H582">
        <v>65.584345900000002</v>
      </c>
      <c r="I582">
        <v>-88.339836500000004</v>
      </c>
      <c r="J582" s="1" t="str">
        <f t="shared" si="74"/>
        <v>Till</v>
      </c>
      <c r="K582" s="1" t="str">
        <f t="shared" si="70"/>
        <v>ODM HMC fraction, SG 3.2</v>
      </c>
      <c r="L582">
        <v>1</v>
      </c>
      <c r="V582">
        <v>40</v>
      </c>
      <c r="AM582">
        <v>2</v>
      </c>
      <c r="BE582">
        <v>0.5</v>
      </c>
      <c r="CC582">
        <v>15</v>
      </c>
      <c r="CD582">
        <v>1</v>
      </c>
    </row>
    <row r="583" spans="1:82" hidden="1" x14ac:dyDescent="0.3">
      <c r="A583" t="s">
        <v>2337</v>
      </c>
      <c r="B583" t="s">
        <v>2338</v>
      </c>
      <c r="C583" s="1" t="str">
        <f t="shared" si="72"/>
        <v>21:1189</v>
      </c>
      <c r="D583" s="1" t="str">
        <f t="shared" si="73"/>
        <v>21:0387</v>
      </c>
      <c r="E583" t="s">
        <v>2339</v>
      </c>
      <c r="F583" t="s">
        <v>2340</v>
      </c>
      <c r="H583">
        <v>65.670512700000003</v>
      </c>
      <c r="I583">
        <v>-88.650518399999996</v>
      </c>
      <c r="J583" s="1" t="str">
        <f t="shared" si="74"/>
        <v>Till</v>
      </c>
      <c r="K583" s="1" t="str">
        <f t="shared" si="70"/>
        <v>ODM HMC fraction, SG 3.2</v>
      </c>
      <c r="L583">
        <v>1</v>
      </c>
      <c r="M583">
        <v>21</v>
      </c>
      <c r="V583">
        <v>2</v>
      </c>
      <c r="AM583">
        <v>1</v>
      </c>
      <c r="AV583">
        <v>0.3</v>
      </c>
      <c r="CC583">
        <v>15</v>
      </c>
    </row>
    <row r="584" spans="1:82" hidden="1" x14ac:dyDescent="0.3">
      <c r="A584" t="s">
        <v>2341</v>
      </c>
      <c r="B584" t="s">
        <v>2342</v>
      </c>
      <c r="C584" s="1" t="str">
        <f t="shared" si="72"/>
        <v>21:1189</v>
      </c>
      <c r="D584" s="1" t="str">
        <f t="shared" si="73"/>
        <v>21:0387</v>
      </c>
      <c r="E584" t="s">
        <v>2343</v>
      </c>
      <c r="F584" t="s">
        <v>2344</v>
      </c>
      <c r="H584">
        <v>65.763929899999994</v>
      </c>
      <c r="I584">
        <v>-88.476099500000004</v>
      </c>
      <c r="J584" s="1" t="str">
        <f t="shared" si="74"/>
        <v>Till</v>
      </c>
      <c r="K584" s="1" t="str">
        <f t="shared" si="70"/>
        <v>ODM HMC fraction, SG 3.2</v>
      </c>
      <c r="L584">
        <v>1</v>
      </c>
      <c r="M584">
        <v>22</v>
      </c>
      <c r="V584">
        <v>600</v>
      </c>
      <c r="X584">
        <v>1</v>
      </c>
      <c r="AL584">
        <v>2</v>
      </c>
      <c r="AM584">
        <v>2</v>
      </c>
      <c r="AV584">
        <v>0.3</v>
      </c>
      <c r="BE584">
        <v>8</v>
      </c>
      <c r="CC584">
        <v>15</v>
      </c>
    </row>
    <row r="585" spans="1:82" hidden="1" x14ac:dyDescent="0.3">
      <c r="A585" t="s">
        <v>2345</v>
      </c>
      <c r="B585" t="s">
        <v>2346</v>
      </c>
      <c r="C585" s="1" t="str">
        <f t="shared" si="72"/>
        <v>21:1189</v>
      </c>
      <c r="D585" s="1" t="str">
        <f t="shared" si="73"/>
        <v>21:0387</v>
      </c>
      <c r="E585" t="s">
        <v>2347</v>
      </c>
      <c r="F585" t="s">
        <v>2348</v>
      </c>
      <c r="H585">
        <v>65.859606499999998</v>
      </c>
      <c r="I585">
        <v>-88.697666799999993</v>
      </c>
      <c r="J585" s="1" t="str">
        <f t="shared" si="74"/>
        <v>Till</v>
      </c>
      <c r="K585" s="1" t="str">
        <f t="shared" si="70"/>
        <v>ODM HMC fraction, SG 3.2</v>
      </c>
      <c r="L585">
        <v>1</v>
      </c>
      <c r="M585">
        <v>1</v>
      </c>
      <c r="V585">
        <v>5</v>
      </c>
      <c r="CC585">
        <v>5</v>
      </c>
    </row>
    <row r="586" spans="1:82" hidden="1" x14ac:dyDescent="0.3">
      <c r="A586" t="s">
        <v>2349</v>
      </c>
      <c r="B586" t="s">
        <v>2350</v>
      </c>
      <c r="C586" s="1" t="str">
        <f t="shared" si="72"/>
        <v>21:1189</v>
      </c>
      <c r="D586" s="1" t="str">
        <f t="shared" si="73"/>
        <v>21:0387</v>
      </c>
      <c r="E586" t="s">
        <v>2347</v>
      </c>
      <c r="F586" t="s">
        <v>2351</v>
      </c>
      <c r="H586">
        <v>65.859606499999998</v>
      </c>
      <c r="I586">
        <v>-88.697666799999993</v>
      </c>
      <c r="J586" s="1" t="str">
        <f t="shared" si="74"/>
        <v>Till</v>
      </c>
      <c r="K586" s="1" t="str">
        <f t="shared" si="70"/>
        <v>ODM HMC fraction, SG 3.2</v>
      </c>
      <c r="L586">
        <v>1</v>
      </c>
      <c r="M586">
        <v>11</v>
      </c>
      <c r="R586">
        <v>12</v>
      </c>
      <c r="V586">
        <v>20</v>
      </c>
      <c r="BE586">
        <v>0.1</v>
      </c>
      <c r="CC586">
        <v>8</v>
      </c>
    </row>
    <row r="587" spans="1:82" hidden="1" x14ac:dyDescent="0.3">
      <c r="A587" t="s">
        <v>2352</v>
      </c>
      <c r="B587" t="s">
        <v>2353</v>
      </c>
      <c r="C587" s="1" t="str">
        <f t="shared" si="72"/>
        <v>21:1189</v>
      </c>
      <c r="D587" s="1" t="str">
        <f t="shared" si="73"/>
        <v>21:0387</v>
      </c>
      <c r="E587" t="s">
        <v>2354</v>
      </c>
      <c r="F587" t="s">
        <v>2355</v>
      </c>
      <c r="H587">
        <v>65.920614799999996</v>
      </c>
      <c r="I587">
        <v>-88.445602500000007</v>
      </c>
      <c r="J587" s="1" t="str">
        <f t="shared" si="74"/>
        <v>Till</v>
      </c>
      <c r="K587" s="1" t="str">
        <f t="shared" si="70"/>
        <v>ODM HMC fraction, SG 3.2</v>
      </c>
      <c r="L587">
        <v>1</v>
      </c>
      <c r="M587">
        <v>8</v>
      </c>
      <c r="V587">
        <v>2</v>
      </c>
      <c r="AK587">
        <v>2</v>
      </c>
      <c r="AL587">
        <v>1</v>
      </c>
      <c r="AV587">
        <v>0.1</v>
      </c>
      <c r="CC587">
        <v>15</v>
      </c>
    </row>
    <row r="588" spans="1:82" hidden="1" x14ac:dyDescent="0.3">
      <c r="A588" t="s">
        <v>2356</v>
      </c>
      <c r="B588" t="s">
        <v>2357</v>
      </c>
      <c r="C588" s="1" t="str">
        <f t="shared" si="72"/>
        <v>21:1189</v>
      </c>
      <c r="D588" s="1" t="str">
        <f t="shared" si="73"/>
        <v>21:0387</v>
      </c>
      <c r="E588" t="s">
        <v>2358</v>
      </c>
      <c r="F588" t="s">
        <v>2359</v>
      </c>
      <c r="H588">
        <v>66.102308800000003</v>
      </c>
      <c r="I588">
        <v>-88.423515100000003</v>
      </c>
      <c r="J588" s="1" t="str">
        <f t="shared" si="74"/>
        <v>Till</v>
      </c>
      <c r="K588" s="1" t="str">
        <f t="shared" si="70"/>
        <v>ODM HMC fraction, SG 3.2</v>
      </c>
      <c r="L588">
        <v>1</v>
      </c>
      <c r="M588">
        <v>1</v>
      </c>
      <c r="V588">
        <v>3</v>
      </c>
      <c r="CC588">
        <v>7</v>
      </c>
    </row>
    <row r="589" spans="1:82" hidden="1" x14ac:dyDescent="0.3">
      <c r="A589" t="s">
        <v>2360</v>
      </c>
      <c r="B589" t="s">
        <v>2361</v>
      </c>
      <c r="C589" s="1" t="str">
        <f t="shared" si="72"/>
        <v>21:1189</v>
      </c>
      <c r="D589" s="1" t="str">
        <f t="shared" si="73"/>
        <v>21:0387</v>
      </c>
      <c r="E589" t="s">
        <v>2362</v>
      </c>
      <c r="F589" t="s">
        <v>2363</v>
      </c>
      <c r="H589">
        <v>66.037370600000003</v>
      </c>
      <c r="I589">
        <v>-88.721366500000002</v>
      </c>
      <c r="J589" s="1" t="str">
        <f t="shared" si="74"/>
        <v>Till</v>
      </c>
      <c r="K589" s="1" t="str">
        <f t="shared" si="70"/>
        <v>ODM HMC fraction, SG 3.2</v>
      </c>
      <c r="L589">
        <v>1</v>
      </c>
      <c r="M589">
        <v>1</v>
      </c>
      <c r="V589">
        <v>5</v>
      </c>
      <c r="AM589">
        <v>1</v>
      </c>
      <c r="CC589">
        <v>2</v>
      </c>
    </row>
    <row r="590" spans="1:82" hidden="1" x14ac:dyDescent="0.3">
      <c r="A590" t="s">
        <v>2364</v>
      </c>
      <c r="B590" t="s">
        <v>2365</v>
      </c>
      <c r="C590" s="1" t="str">
        <f t="shared" si="72"/>
        <v>21:1189</v>
      </c>
      <c r="D590" s="1" t="str">
        <f t="shared" si="73"/>
        <v>21:0387</v>
      </c>
      <c r="E590" t="s">
        <v>2366</v>
      </c>
      <c r="F590" t="s">
        <v>2367</v>
      </c>
      <c r="H590">
        <v>66.143486999999993</v>
      </c>
      <c r="I590">
        <v>-88.806021999999999</v>
      </c>
      <c r="J590" s="1" t="str">
        <f t="shared" si="74"/>
        <v>Till</v>
      </c>
      <c r="K590" s="1" t="str">
        <f t="shared" si="70"/>
        <v>ODM HMC fraction, SG 3.2</v>
      </c>
      <c r="L590">
        <v>1</v>
      </c>
      <c r="M590">
        <v>4</v>
      </c>
      <c r="V590">
        <v>2</v>
      </c>
      <c r="X590">
        <v>1</v>
      </c>
      <c r="AL590">
        <v>1</v>
      </c>
      <c r="AM590">
        <v>2</v>
      </c>
      <c r="CC590">
        <v>10</v>
      </c>
    </row>
    <row r="591" spans="1:82" hidden="1" x14ac:dyDescent="0.3">
      <c r="A591" t="s">
        <v>2368</v>
      </c>
      <c r="B591" t="s">
        <v>2369</v>
      </c>
      <c r="C591" s="1" t="str">
        <f t="shared" si="72"/>
        <v>21:1189</v>
      </c>
      <c r="D591" s="1" t="str">
        <f t="shared" si="73"/>
        <v>21:0387</v>
      </c>
      <c r="E591" t="s">
        <v>2370</v>
      </c>
      <c r="F591" t="s">
        <v>2371</v>
      </c>
      <c r="H591">
        <v>66.217604199999997</v>
      </c>
      <c r="I591">
        <v>-89.149751300000005</v>
      </c>
      <c r="J591" s="1" t="str">
        <f t="shared" si="74"/>
        <v>Till</v>
      </c>
      <c r="K591" s="1" t="str">
        <f t="shared" si="70"/>
        <v>ODM HMC fraction, SG 3.2</v>
      </c>
      <c r="L591">
        <v>1</v>
      </c>
      <c r="M591">
        <v>3</v>
      </c>
      <c r="V591">
        <v>5</v>
      </c>
      <c r="CC591">
        <v>3</v>
      </c>
    </row>
    <row r="592" spans="1:82" hidden="1" x14ac:dyDescent="0.3">
      <c r="A592" t="s">
        <v>2372</v>
      </c>
      <c r="B592" t="s">
        <v>2373</v>
      </c>
      <c r="C592" s="1" t="str">
        <f t="shared" si="72"/>
        <v>21:1189</v>
      </c>
      <c r="D592" s="1" t="str">
        <f t="shared" si="73"/>
        <v>21:0387</v>
      </c>
      <c r="E592" t="s">
        <v>2374</v>
      </c>
      <c r="F592" t="s">
        <v>2375</v>
      </c>
      <c r="H592">
        <v>66.223184500000002</v>
      </c>
      <c r="I592">
        <v>-88.664701199999996</v>
      </c>
      <c r="J592" s="1" t="str">
        <f t="shared" si="74"/>
        <v>Till</v>
      </c>
      <c r="K592" s="1" t="str">
        <f t="shared" si="70"/>
        <v>ODM HMC fraction, SG 3.2</v>
      </c>
      <c r="L592">
        <v>1</v>
      </c>
      <c r="M592">
        <v>4</v>
      </c>
      <c r="V592">
        <v>25</v>
      </c>
      <c r="BE592">
        <v>0.2</v>
      </c>
      <c r="CC592">
        <v>4</v>
      </c>
    </row>
    <row r="593" spans="1:81" hidden="1" x14ac:dyDescent="0.3">
      <c r="A593" t="s">
        <v>2376</v>
      </c>
      <c r="B593" t="s">
        <v>2377</v>
      </c>
      <c r="C593" s="1" t="str">
        <f t="shared" si="72"/>
        <v>21:1189</v>
      </c>
      <c r="D593" s="1" t="str">
        <f t="shared" si="73"/>
        <v>21:0387</v>
      </c>
      <c r="E593" t="s">
        <v>2378</v>
      </c>
      <c r="F593" t="s">
        <v>2379</v>
      </c>
      <c r="H593">
        <v>66.309811400000001</v>
      </c>
      <c r="I593">
        <v>-88.910946499999994</v>
      </c>
      <c r="J593" s="1" t="str">
        <f t="shared" si="74"/>
        <v>Till</v>
      </c>
      <c r="K593" s="1" t="str">
        <f t="shared" si="70"/>
        <v>ODM HMC fraction, SG 3.2</v>
      </c>
      <c r="L593">
        <v>1</v>
      </c>
      <c r="M593">
        <v>6</v>
      </c>
      <c r="V593">
        <v>60</v>
      </c>
      <c r="AK593">
        <v>2</v>
      </c>
      <c r="BE593">
        <v>0.8</v>
      </c>
      <c r="CC593">
        <v>10</v>
      </c>
    </row>
    <row r="594" spans="1:81" hidden="1" x14ac:dyDescent="0.3">
      <c r="A594" t="s">
        <v>2380</v>
      </c>
      <c r="B594" t="s">
        <v>2381</v>
      </c>
      <c r="C594" s="1" t="str">
        <f t="shared" si="72"/>
        <v>21:1189</v>
      </c>
      <c r="D594" s="1" t="str">
        <f t="shared" si="73"/>
        <v>21:0387</v>
      </c>
      <c r="E594" t="s">
        <v>2382</v>
      </c>
      <c r="F594" t="s">
        <v>2383</v>
      </c>
      <c r="H594">
        <v>66.427807700000002</v>
      </c>
      <c r="I594">
        <v>-88.630024700000007</v>
      </c>
      <c r="J594" s="1" t="str">
        <f t="shared" si="74"/>
        <v>Till</v>
      </c>
      <c r="K594" s="1" t="str">
        <f t="shared" si="70"/>
        <v>ODM HMC fraction, SG 3.2</v>
      </c>
      <c r="L594">
        <v>1</v>
      </c>
      <c r="M594">
        <v>4</v>
      </c>
      <c r="V594">
        <v>250</v>
      </c>
      <c r="Z594">
        <v>1</v>
      </c>
      <c r="AL594">
        <v>1</v>
      </c>
      <c r="BE594">
        <v>2</v>
      </c>
      <c r="CC594">
        <v>4</v>
      </c>
    </row>
    <row r="595" spans="1:81" hidden="1" x14ac:dyDescent="0.3">
      <c r="A595" t="s">
        <v>2384</v>
      </c>
      <c r="B595" t="s">
        <v>2385</v>
      </c>
      <c r="C595" s="1" t="str">
        <f t="shared" si="72"/>
        <v>21:1189</v>
      </c>
      <c r="D595" s="1" t="str">
        <f t="shared" si="73"/>
        <v>21:0387</v>
      </c>
      <c r="E595" t="s">
        <v>2386</v>
      </c>
      <c r="F595" t="s">
        <v>2387</v>
      </c>
      <c r="H595">
        <v>65.744390100000004</v>
      </c>
      <c r="I595">
        <v>-88.835427699999997</v>
      </c>
      <c r="J595" s="1" t="str">
        <f t="shared" si="74"/>
        <v>Till</v>
      </c>
      <c r="K595" s="1" t="str">
        <f t="shared" si="70"/>
        <v>ODM HMC fraction, SG 3.2</v>
      </c>
      <c r="L595">
        <v>1</v>
      </c>
      <c r="V595">
        <v>60</v>
      </c>
      <c r="BE595">
        <v>1</v>
      </c>
      <c r="CC595">
        <v>2</v>
      </c>
    </row>
    <row r="596" spans="1:81" hidden="1" x14ac:dyDescent="0.3">
      <c r="A596" t="s">
        <v>2388</v>
      </c>
      <c r="B596" t="s">
        <v>2389</v>
      </c>
      <c r="C596" s="1" t="str">
        <f t="shared" si="72"/>
        <v>21:1189</v>
      </c>
      <c r="D596" s="1" t="str">
        <f t="shared" si="73"/>
        <v>21:0387</v>
      </c>
      <c r="E596" t="s">
        <v>2390</v>
      </c>
      <c r="F596" t="s">
        <v>2391</v>
      </c>
      <c r="H596">
        <v>65.869745699999996</v>
      </c>
      <c r="I596">
        <v>-89.130950499999997</v>
      </c>
      <c r="J596" s="1" t="str">
        <f t="shared" si="74"/>
        <v>Till</v>
      </c>
      <c r="K596" s="1" t="str">
        <f t="shared" si="70"/>
        <v>ODM HMC fraction, SG 3.2</v>
      </c>
      <c r="L596">
        <v>1</v>
      </c>
      <c r="M596">
        <v>2</v>
      </c>
      <c r="V596">
        <v>7</v>
      </c>
      <c r="AS596">
        <v>1</v>
      </c>
      <c r="CC596">
        <v>2</v>
      </c>
    </row>
    <row r="597" spans="1:81" hidden="1" x14ac:dyDescent="0.3">
      <c r="A597" t="s">
        <v>2392</v>
      </c>
      <c r="B597" t="s">
        <v>2393</v>
      </c>
      <c r="C597" s="1" t="str">
        <f t="shared" si="72"/>
        <v>21:1189</v>
      </c>
      <c r="D597" s="1" t="str">
        <f t="shared" si="73"/>
        <v>21:0387</v>
      </c>
      <c r="E597" t="s">
        <v>2390</v>
      </c>
      <c r="F597" t="s">
        <v>2394</v>
      </c>
      <c r="H597">
        <v>65.869745699999996</v>
      </c>
      <c r="I597">
        <v>-89.130950499999997</v>
      </c>
      <c r="J597" s="1" t="str">
        <f t="shared" si="74"/>
        <v>Till</v>
      </c>
      <c r="K597" s="1" t="str">
        <f t="shared" si="70"/>
        <v>ODM HMC fraction, SG 3.2</v>
      </c>
      <c r="L597">
        <v>1</v>
      </c>
      <c r="M597">
        <v>2</v>
      </c>
      <c r="V597">
        <v>4</v>
      </c>
      <c r="AM597">
        <v>3</v>
      </c>
      <c r="CC597">
        <v>5</v>
      </c>
    </row>
    <row r="598" spans="1:81" hidden="1" x14ac:dyDescent="0.3">
      <c r="A598" t="s">
        <v>2395</v>
      </c>
      <c r="B598" t="s">
        <v>2396</v>
      </c>
      <c r="C598" s="1" t="str">
        <f t="shared" si="72"/>
        <v>21:1189</v>
      </c>
      <c r="D598" s="1" t="str">
        <f t="shared" si="73"/>
        <v>21:0387</v>
      </c>
      <c r="E598" t="s">
        <v>2397</v>
      </c>
      <c r="F598" t="s">
        <v>2398</v>
      </c>
      <c r="H598">
        <v>65.922794199999998</v>
      </c>
      <c r="I598">
        <v>-88.879866100000001</v>
      </c>
      <c r="J598" s="1" t="str">
        <f t="shared" si="74"/>
        <v>Till</v>
      </c>
      <c r="K598" s="1" t="str">
        <f t="shared" si="70"/>
        <v>ODM HMC fraction, SG 3.2</v>
      </c>
      <c r="L598">
        <v>1</v>
      </c>
      <c r="M598">
        <v>1</v>
      </c>
      <c r="V598">
        <v>2</v>
      </c>
      <c r="AK598">
        <v>1</v>
      </c>
      <c r="CC598">
        <v>10</v>
      </c>
    </row>
    <row r="599" spans="1:81" hidden="1" x14ac:dyDescent="0.3">
      <c r="A599" t="s">
        <v>2399</v>
      </c>
      <c r="B599" t="s">
        <v>2400</v>
      </c>
      <c r="C599" s="1" t="str">
        <f t="shared" si="72"/>
        <v>21:1189</v>
      </c>
      <c r="D599" s="1" t="str">
        <f t="shared" si="73"/>
        <v>21:0387</v>
      </c>
      <c r="E599" t="s">
        <v>2397</v>
      </c>
      <c r="F599" t="s">
        <v>2401</v>
      </c>
      <c r="H599">
        <v>65.922794199999998</v>
      </c>
      <c r="I599">
        <v>-88.879866100000001</v>
      </c>
      <c r="J599" s="1" t="str">
        <f t="shared" si="74"/>
        <v>Till</v>
      </c>
      <c r="K599" s="1" t="str">
        <f t="shared" si="70"/>
        <v>ODM HMC fraction, SG 3.2</v>
      </c>
      <c r="L599">
        <v>1</v>
      </c>
      <c r="M599">
        <v>4</v>
      </c>
      <c r="V599">
        <v>20</v>
      </c>
      <c r="BE599">
        <v>0.1</v>
      </c>
      <c r="CC599">
        <v>8</v>
      </c>
    </row>
    <row r="600" spans="1:81" hidden="1" x14ac:dyDescent="0.3">
      <c r="A600" t="s">
        <v>2402</v>
      </c>
      <c r="B600" t="s">
        <v>2403</v>
      </c>
      <c r="C600" s="1" t="str">
        <f t="shared" si="72"/>
        <v>21:1189</v>
      </c>
      <c r="D600" s="1" t="str">
        <f t="shared" si="73"/>
        <v>21:0387</v>
      </c>
      <c r="E600" t="s">
        <v>2404</v>
      </c>
      <c r="F600" t="s">
        <v>2405</v>
      </c>
      <c r="H600">
        <v>65.953692799999999</v>
      </c>
      <c r="I600">
        <v>-89.283281700000003</v>
      </c>
      <c r="J600" s="1" t="str">
        <f t="shared" si="74"/>
        <v>Till</v>
      </c>
      <c r="K600" s="1" t="str">
        <f t="shared" ref="K600:K610" si="75">HYPERLINK("https://geochem.nrcan.gc.ca/cdogs/content/kwd/kwd080106_e.htm", "ODM HMC fraction, SG 3.2")</f>
        <v>ODM HMC fraction, SG 3.2</v>
      </c>
      <c r="L600">
        <v>1</v>
      </c>
      <c r="M600">
        <v>1</v>
      </c>
      <c r="V600">
        <v>5</v>
      </c>
      <c r="AK600">
        <v>3</v>
      </c>
      <c r="AM600">
        <v>1</v>
      </c>
      <c r="CC600">
        <v>5</v>
      </c>
    </row>
    <row r="601" spans="1:81" hidden="1" x14ac:dyDescent="0.3">
      <c r="A601" t="s">
        <v>2406</v>
      </c>
      <c r="B601" t="s">
        <v>2407</v>
      </c>
      <c r="C601" s="1" t="str">
        <f t="shared" si="72"/>
        <v>21:1189</v>
      </c>
      <c r="D601" s="1" t="str">
        <f t="shared" si="73"/>
        <v>21:0387</v>
      </c>
      <c r="E601" t="s">
        <v>2408</v>
      </c>
      <c r="F601" t="s">
        <v>2409</v>
      </c>
      <c r="H601">
        <v>66.072289100000006</v>
      </c>
      <c r="I601">
        <v>-89.047966700000003</v>
      </c>
      <c r="J601" s="1" t="str">
        <f t="shared" si="74"/>
        <v>Till</v>
      </c>
      <c r="K601" s="1" t="str">
        <f t="shared" si="75"/>
        <v>ODM HMC fraction, SG 3.2</v>
      </c>
      <c r="L601">
        <v>1</v>
      </c>
      <c r="M601">
        <v>5</v>
      </c>
      <c r="V601">
        <v>3</v>
      </c>
      <c r="AK601">
        <v>1</v>
      </c>
      <c r="CC601">
        <v>8</v>
      </c>
    </row>
    <row r="602" spans="1:81" hidden="1" x14ac:dyDescent="0.3">
      <c r="A602" t="s">
        <v>2410</v>
      </c>
      <c r="B602" t="s">
        <v>2411</v>
      </c>
      <c r="C602" s="1" t="str">
        <f t="shared" si="72"/>
        <v>21:1189</v>
      </c>
      <c r="D602" s="1" t="str">
        <f t="shared" si="73"/>
        <v>21:0387</v>
      </c>
      <c r="E602" t="s">
        <v>2408</v>
      </c>
      <c r="F602" t="s">
        <v>2412</v>
      </c>
      <c r="H602">
        <v>66.072289100000006</v>
      </c>
      <c r="I602">
        <v>-89.047966700000003</v>
      </c>
      <c r="J602" s="1" t="str">
        <f t="shared" si="74"/>
        <v>Till</v>
      </c>
      <c r="K602" s="1" t="str">
        <f t="shared" si="75"/>
        <v>ODM HMC fraction, SG 3.2</v>
      </c>
      <c r="L602">
        <v>7</v>
      </c>
    </row>
    <row r="603" spans="1:81" hidden="1" x14ac:dyDescent="0.3">
      <c r="A603" t="s">
        <v>2413</v>
      </c>
      <c r="B603" t="s">
        <v>2414</v>
      </c>
      <c r="C603" s="1" t="str">
        <f t="shared" si="72"/>
        <v>21:1189</v>
      </c>
      <c r="D603" s="1" t="str">
        <f t="shared" si="73"/>
        <v>21:0387</v>
      </c>
      <c r="E603" t="s">
        <v>1855</v>
      </c>
      <c r="F603" t="s">
        <v>2415</v>
      </c>
      <c r="H603">
        <v>66.428087300000001</v>
      </c>
      <c r="I603">
        <v>-89.0571482</v>
      </c>
      <c r="J603" s="1" t="str">
        <f t="shared" si="74"/>
        <v>Till</v>
      </c>
      <c r="K603" s="1" t="str">
        <f t="shared" si="75"/>
        <v>ODM HMC fraction, SG 3.2</v>
      </c>
      <c r="L603">
        <v>2</v>
      </c>
      <c r="M603">
        <v>1</v>
      </c>
      <c r="V603">
        <v>15</v>
      </c>
      <c r="CC603">
        <v>2</v>
      </c>
    </row>
    <row r="604" spans="1:81" hidden="1" x14ac:dyDescent="0.3">
      <c r="A604" t="s">
        <v>2416</v>
      </c>
      <c r="B604" t="s">
        <v>2417</v>
      </c>
      <c r="C604" s="1" t="str">
        <f t="shared" si="72"/>
        <v>21:1189</v>
      </c>
      <c r="D604" s="1" t="str">
        <f t="shared" si="73"/>
        <v>21:0387</v>
      </c>
      <c r="E604" t="s">
        <v>1937</v>
      </c>
      <c r="F604" t="s">
        <v>2418</v>
      </c>
      <c r="H604">
        <v>65.534718900000001</v>
      </c>
      <c r="I604">
        <v>-87.328546700000004</v>
      </c>
      <c r="J604" s="1" t="str">
        <f t="shared" si="74"/>
        <v>Till</v>
      </c>
      <c r="K604" s="1" t="str">
        <f t="shared" si="75"/>
        <v>ODM HMC fraction, SG 3.2</v>
      </c>
      <c r="L604">
        <v>2</v>
      </c>
      <c r="V604">
        <v>7</v>
      </c>
      <c r="BE604">
        <v>0.2</v>
      </c>
      <c r="CC604">
        <v>15</v>
      </c>
    </row>
    <row r="605" spans="1:81" hidden="1" x14ac:dyDescent="0.3">
      <c r="A605" t="s">
        <v>2419</v>
      </c>
      <c r="B605" t="s">
        <v>2420</v>
      </c>
      <c r="C605" s="1" t="str">
        <f t="shared" si="72"/>
        <v>21:1189</v>
      </c>
      <c r="D605" s="1" t="str">
        <f t="shared" si="73"/>
        <v>21:0387</v>
      </c>
      <c r="E605" t="s">
        <v>2047</v>
      </c>
      <c r="F605" t="s">
        <v>2421</v>
      </c>
      <c r="H605">
        <v>66.012500200000005</v>
      </c>
      <c r="I605">
        <v>-90.394564000000003</v>
      </c>
      <c r="J605" s="1" t="str">
        <f t="shared" si="74"/>
        <v>Till</v>
      </c>
      <c r="K605" s="1" t="str">
        <f t="shared" si="75"/>
        <v>ODM HMC fraction, SG 3.2</v>
      </c>
      <c r="L605">
        <v>2</v>
      </c>
      <c r="R605">
        <v>9</v>
      </c>
      <c r="CC605">
        <v>10</v>
      </c>
    </row>
    <row r="606" spans="1:81" hidden="1" x14ac:dyDescent="0.3">
      <c r="A606" t="s">
        <v>2422</v>
      </c>
      <c r="B606" t="s">
        <v>2423</v>
      </c>
      <c r="C606" s="1" t="str">
        <f t="shared" si="72"/>
        <v>21:1189</v>
      </c>
      <c r="D606" s="1" t="str">
        <f t="shared" si="73"/>
        <v>21:0387</v>
      </c>
      <c r="E606" t="s">
        <v>2118</v>
      </c>
      <c r="F606" t="s">
        <v>2424</v>
      </c>
      <c r="H606">
        <v>66.417786699999994</v>
      </c>
      <c r="I606">
        <v>-90.467960500000004</v>
      </c>
      <c r="J606" s="1" t="str">
        <f t="shared" si="74"/>
        <v>Till</v>
      </c>
      <c r="K606" s="1" t="str">
        <f t="shared" si="75"/>
        <v>ODM HMC fraction, SG 3.2</v>
      </c>
      <c r="L606">
        <v>2</v>
      </c>
      <c r="V606">
        <v>5</v>
      </c>
      <c r="AS606">
        <v>30</v>
      </c>
      <c r="CC606">
        <v>15</v>
      </c>
    </row>
    <row r="607" spans="1:81" hidden="1" x14ac:dyDescent="0.3">
      <c r="A607" t="s">
        <v>2425</v>
      </c>
      <c r="B607" t="s">
        <v>2426</v>
      </c>
      <c r="C607" s="1" t="str">
        <f t="shared" si="72"/>
        <v>21:1189</v>
      </c>
      <c r="D607" s="1" t="str">
        <f t="shared" si="73"/>
        <v>21:0387</v>
      </c>
      <c r="E607" t="s">
        <v>2154</v>
      </c>
      <c r="F607" t="s">
        <v>2427</v>
      </c>
      <c r="H607">
        <v>66.450166199999998</v>
      </c>
      <c r="I607">
        <v>-89.368568999999994</v>
      </c>
      <c r="J607" s="1" t="str">
        <f t="shared" si="74"/>
        <v>Till</v>
      </c>
      <c r="K607" s="1" t="str">
        <f t="shared" si="75"/>
        <v>ODM HMC fraction, SG 3.2</v>
      </c>
      <c r="L607">
        <v>2</v>
      </c>
      <c r="V607">
        <v>100</v>
      </c>
      <c r="BE607">
        <v>0.5</v>
      </c>
      <c r="CC607">
        <v>3</v>
      </c>
    </row>
    <row r="608" spans="1:81" hidden="1" x14ac:dyDescent="0.3">
      <c r="A608" t="s">
        <v>2428</v>
      </c>
      <c r="B608" t="s">
        <v>2429</v>
      </c>
      <c r="C608" s="1" t="str">
        <f t="shared" si="72"/>
        <v>21:1189</v>
      </c>
      <c r="D608" s="1" t="str">
        <f t="shared" si="73"/>
        <v>21:0387</v>
      </c>
      <c r="E608" t="s">
        <v>2178</v>
      </c>
      <c r="F608" t="s">
        <v>2430</v>
      </c>
      <c r="H608">
        <v>66.961278899999996</v>
      </c>
      <c r="I608">
        <v>-89.323634499999997</v>
      </c>
      <c r="J608" s="1" t="str">
        <f t="shared" si="74"/>
        <v>Till</v>
      </c>
      <c r="K608" s="1" t="str">
        <f t="shared" si="75"/>
        <v>ODM HMC fraction, SG 3.2</v>
      </c>
      <c r="L608">
        <v>2</v>
      </c>
      <c r="V608">
        <v>7</v>
      </c>
      <c r="CC608">
        <v>5</v>
      </c>
    </row>
    <row r="609" spans="1:82" hidden="1" x14ac:dyDescent="0.3">
      <c r="A609" t="s">
        <v>2431</v>
      </c>
      <c r="B609" t="s">
        <v>2432</v>
      </c>
      <c r="C609" s="1" t="str">
        <f t="shared" si="72"/>
        <v>21:1189</v>
      </c>
      <c r="D609" s="1" t="str">
        <f t="shared" si="73"/>
        <v>21:0387</v>
      </c>
      <c r="E609" t="s">
        <v>2276</v>
      </c>
      <c r="F609" t="s">
        <v>2433</v>
      </c>
      <c r="H609">
        <v>66.414917200000005</v>
      </c>
      <c r="I609">
        <v>-89.719497000000004</v>
      </c>
      <c r="J609" s="1" t="str">
        <f t="shared" si="74"/>
        <v>Till</v>
      </c>
      <c r="K609" s="1" t="str">
        <f t="shared" si="75"/>
        <v>ODM HMC fraction, SG 3.2</v>
      </c>
      <c r="L609">
        <v>2</v>
      </c>
      <c r="M609">
        <v>3</v>
      </c>
      <c r="V609">
        <v>25</v>
      </c>
      <c r="BE609">
        <v>0.1</v>
      </c>
      <c r="CC609">
        <v>4</v>
      </c>
    </row>
    <row r="610" spans="1:82" hidden="1" x14ac:dyDescent="0.3">
      <c r="A610" t="s">
        <v>2434</v>
      </c>
      <c r="B610" t="s">
        <v>2435</v>
      </c>
      <c r="C610" s="1" t="str">
        <f t="shared" si="72"/>
        <v>21:1189</v>
      </c>
      <c r="D610" s="1" t="str">
        <f t="shared" si="73"/>
        <v>21:0387</v>
      </c>
      <c r="E610" t="s">
        <v>2397</v>
      </c>
      <c r="F610" t="s">
        <v>2436</v>
      </c>
      <c r="H610">
        <v>65.922794199999998</v>
      </c>
      <c r="I610">
        <v>-88.879866100000001</v>
      </c>
      <c r="J610" s="1" t="str">
        <f t="shared" si="74"/>
        <v>Till</v>
      </c>
      <c r="K610" s="1" t="str">
        <f t="shared" si="75"/>
        <v>ODM HMC fraction, SG 3.2</v>
      </c>
      <c r="L610">
        <v>2</v>
      </c>
      <c r="V610">
        <v>40</v>
      </c>
      <c r="BE610">
        <v>0.3</v>
      </c>
      <c r="CC610">
        <v>5</v>
      </c>
    </row>
    <row r="611" spans="1:82" hidden="1" x14ac:dyDescent="0.3">
      <c r="A611" t="s">
        <v>2437</v>
      </c>
      <c r="B611" t="s">
        <v>2438</v>
      </c>
      <c r="C611" s="1" t="str">
        <f t="shared" ref="C611:C642" si="76">HYPERLINK("https://geochem.nrcan.gc.ca/cdogs/content/bdl/bdl270006_e.htm", "27:0006")</f>
        <v>27:0006</v>
      </c>
      <c r="D611" s="1" t="str">
        <f t="shared" ref="D611:D642" si="77">HYPERLINK("https://geochem.nrcan.gc.ca/cdogs/content/svy/svy270003_e.htm", "27:0003")</f>
        <v>27:0003</v>
      </c>
      <c r="E611" t="s">
        <v>2439</v>
      </c>
      <c r="F611" t="s">
        <v>2440</v>
      </c>
      <c r="J611" s="1" t="str">
        <f t="shared" si="74"/>
        <v>Till</v>
      </c>
      <c r="K611" s="1" t="str">
        <f t="shared" ref="K611:K674" si="78">HYPERLINK("https://geochem.nrcan.gc.ca/cdogs/content/kwd/kwd080035_e.htm", "HMC separation (ODM standard)")</f>
        <v>HMC separation (ODM standard)</v>
      </c>
      <c r="M611">
        <v>0</v>
      </c>
      <c r="T611">
        <v>2500</v>
      </c>
      <c r="V611">
        <v>30</v>
      </c>
      <c r="X611">
        <v>0</v>
      </c>
      <c r="Z611">
        <v>3</v>
      </c>
      <c r="AM611">
        <v>2</v>
      </c>
      <c r="AS611">
        <v>1</v>
      </c>
      <c r="AV611">
        <v>0</v>
      </c>
      <c r="BC611">
        <v>40</v>
      </c>
      <c r="BE611">
        <v>0.5</v>
      </c>
      <c r="BF611">
        <v>95</v>
      </c>
      <c r="BK611">
        <v>0</v>
      </c>
      <c r="BL611">
        <v>0</v>
      </c>
      <c r="BY611">
        <v>0</v>
      </c>
      <c r="BZ611">
        <v>0</v>
      </c>
    </row>
    <row r="612" spans="1:82" hidden="1" x14ac:dyDescent="0.3">
      <c r="A612" t="s">
        <v>2441</v>
      </c>
      <c r="B612" t="s">
        <v>2442</v>
      </c>
      <c r="C612" s="1" t="str">
        <f t="shared" si="76"/>
        <v>27:0006</v>
      </c>
      <c r="D612" s="1" t="str">
        <f t="shared" si="77"/>
        <v>27:0003</v>
      </c>
      <c r="E612" t="s">
        <v>2443</v>
      </c>
      <c r="F612" t="s">
        <v>2444</v>
      </c>
      <c r="H612">
        <v>61.179858299999999</v>
      </c>
      <c r="I612">
        <v>-120.6975382</v>
      </c>
      <c r="J612" s="1" t="str">
        <f>HYPERLINK("https://geochem.nrcan.gc.ca/cdogs/content/kwd/kwd020045_e.htm", "Basal till")</f>
        <v>Basal till</v>
      </c>
      <c r="K612" s="1" t="str">
        <f t="shared" si="78"/>
        <v>HMC separation (ODM standard)</v>
      </c>
      <c r="M612">
        <v>0</v>
      </c>
      <c r="T612">
        <v>700</v>
      </c>
      <c r="V612">
        <v>150</v>
      </c>
      <c r="X612">
        <v>0</v>
      </c>
      <c r="Z612">
        <v>0</v>
      </c>
      <c r="AM612">
        <v>0</v>
      </c>
      <c r="AS612">
        <v>0</v>
      </c>
      <c r="AV612">
        <v>0</v>
      </c>
      <c r="BC612">
        <v>30</v>
      </c>
      <c r="BE612">
        <v>7</v>
      </c>
      <c r="BF612">
        <v>25</v>
      </c>
      <c r="BI612">
        <v>0</v>
      </c>
      <c r="BK612">
        <v>0</v>
      </c>
      <c r="BM612">
        <v>2</v>
      </c>
      <c r="BV612">
        <v>0</v>
      </c>
      <c r="BY612">
        <v>0</v>
      </c>
      <c r="BZ612">
        <v>0</v>
      </c>
      <c r="CB612">
        <v>0</v>
      </c>
    </row>
    <row r="613" spans="1:82" hidden="1" x14ac:dyDescent="0.3">
      <c r="A613" t="s">
        <v>2445</v>
      </c>
      <c r="B613" t="s">
        <v>2446</v>
      </c>
      <c r="C613" s="1" t="str">
        <f t="shared" si="76"/>
        <v>27:0006</v>
      </c>
      <c r="D613" s="1" t="str">
        <f t="shared" si="77"/>
        <v>27:0003</v>
      </c>
      <c r="E613" t="s">
        <v>2447</v>
      </c>
      <c r="F613" t="s">
        <v>2448</v>
      </c>
      <c r="H613">
        <v>61.117170799999997</v>
      </c>
      <c r="I613">
        <v>-120.65958620000001</v>
      </c>
      <c r="J613" s="1" t="str">
        <f>HYPERLINK("https://geochem.nrcan.gc.ca/cdogs/content/kwd/kwd020045_e.htm", "Basal till")</f>
        <v>Basal till</v>
      </c>
      <c r="K613" s="1" t="str">
        <f t="shared" si="78"/>
        <v>HMC separation (ODM standard)</v>
      </c>
      <c r="M613">
        <v>1</v>
      </c>
      <c r="T613">
        <v>2000</v>
      </c>
      <c r="V613">
        <v>300</v>
      </c>
      <c r="X613">
        <v>1</v>
      </c>
      <c r="Z613">
        <v>3</v>
      </c>
      <c r="AM613">
        <v>2</v>
      </c>
      <c r="AS613">
        <v>0</v>
      </c>
      <c r="BC613">
        <v>30</v>
      </c>
      <c r="BE613">
        <v>5</v>
      </c>
      <c r="BF613">
        <v>30</v>
      </c>
      <c r="BJ613">
        <v>0</v>
      </c>
      <c r="BM613">
        <v>1</v>
      </c>
      <c r="BY613">
        <v>0</v>
      </c>
      <c r="BZ613">
        <v>0</v>
      </c>
      <c r="CB613">
        <v>0</v>
      </c>
    </row>
    <row r="614" spans="1:82" hidden="1" x14ac:dyDescent="0.3">
      <c r="A614" t="s">
        <v>2449</v>
      </c>
      <c r="B614" t="s">
        <v>2450</v>
      </c>
      <c r="C614" s="1" t="str">
        <f t="shared" si="76"/>
        <v>27:0006</v>
      </c>
      <c r="D614" s="1" t="str">
        <f t="shared" si="77"/>
        <v>27:0003</v>
      </c>
      <c r="E614" t="s">
        <v>2451</v>
      </c>
      <c r="F614" t="s">
        <v>2452</v>
      </c>
      <c r="H614">
        <v>61.047191599999998</v>
      </c>
      <c r="I614">
        <v>-120.6082299</v>
      </c>
      <c r="J614" s="1" t="str">
        <f>HYPERLINK("https://geochem.nrcan.gc.ca/cdogs/content/kwd/kwd020045_e.htm", "Basal till")</f>
        <v>Basal till</v>
      </c>
      <c r="K614" s="1" t="str">
        <f t="shared" si="78"/>
        <v>HMC separation (ODM standard)</v>
      </c>
      <c r="M614">
        <v>4</v>
      </c>
      <c r="T614">
        <v>2000</v>
      </c>
      <c r="V614">
        <v>10</v>
      </c>
      <c r="X614">
        <v>2</v>
      </c>
      <c r="Z614">
        <v>1</v>
      </c>
      <c r="AM614">
        <v>2</v>
      </c>
      <c r="AS614">
        <v>0</v>
      </c>
      <c r="BC614">
        <v>30</v>
      </c>
      <c r="BF614">
        <v>10</v>
      </c>
      <c r="BJ614">
        <v>0</v>
      </c>
      <c r="BL614">
        <v>0</v>
      </c>
      <c r="BY614">
        <v>0</v>
      </c>
      <c r="BZ614">
        <v>0</v>
      </c>
      <c r="CB614">
        <v>0</v>
      </c>
      <c r="CD614">
        <v>0</v>
      </c>
    </row>
    <row r="615" spans="1:82" hidden="1" x14ac:dyDescent="0.3">
      <c r="A615" t="s">
        <v>2453</v>
      </c>
      <c r="B615" t="s">
        <v>2454</v>
      </c>
      <c r="C615" s="1" t="str">
        <f t="shared" si="76"/>
        <v>27:0006</v>
      </c>
      <c r="D615" s="1" t="str">
        <f t="shared" si="77"/>
        <v>27:0003</v>
      </c>
      <c r="E615" t="s">
        <v>2455</v>
      </c>
      <c r="F615" t="s">
        <v>2456</v>
      </c>
      <c r="H615">
        <v>60.975931000000003</v>
      </c>
      <c r="I615">
        <v>-120.56724869999999</v>
      </c>
      <c r="J615" s="1" t="str">
        <f>HYPERLINK("https://geochem.nrcan.gc.ca/cdogs/content/kwd/kwd020045_e.htm", "Basal till")</f>
        <v>Basal till</v>
      </c>
      <c r="K615" s="1" t="str">
        <f t="shared" si="78"/>
        <v>HMC separation (ODM standard)</v>
      </c>
      <c r="M615">
        <v>5</v>
      </c>
      <c r="T615">
        <v>400</v>
      </c>
      <c r="V615">
        <v>2000</v>
      </c>
      <c r="X615">
        <v>1</v>
      </c>
      <c r="Z615">
        <v>1</v>
      </c>
      <c r="AM615">
        <v>3</v>
      </c>
      <c r="AS615">
        <v>0</v>
      </c>
      <c r="BC615">
        <v>7</v>
      </c>
      <c r="BE615">
        <v>30</v>
      </c>
      <c r="BF615">
        <v>30</v>
      </c>
      <c r="BJ615">
        <v>0</v>
      </c>
      <c r="BK615">
        <v>4</v>
      </c>
      <c r="BM615">
        <v>1</v>
      </c>
      <c r="BY615">
        <v>0</v>
      </c>
      <c r="BZ615">
        <v>0</v>
      </c>
      <c r="CB615">
        <v>0</v>
      </c>
    </row>
    <row r="616" spans="1:82" hidden="1" x14ac:dyDescent="0.3">
      <c r="A616" t="s">
        <v>2457</v>
      </c>
      <c r="B616" t="s">
        <v>2458</v>
      </c>
      <c r="C616" s="1" t="str">
        <f t="shared" si="76"/>
        <v>27:0006</v>
      </c>
      <c r="D616" s="1" t="str">
        <f t="shared" si="77"/>
        <v>27:0003</v>
      </c>
      <c r="E616" t="s">
        <v>2459</v>
      </c>
      <c r="F616" t="s">
        <v>2460</v>
      </c>
      <c r="H616">
        <v>60.8112183</v>
      </c>
      <c r="I616">
        <v>-120.4702951</v>
      </c>
      <c r="J616" s="1" t="str">
        <f>HYPERLINK("https://geochem.nrcan.gc.ca/cdogs/content/kwd/kwd020044_e.htm", "Till")</f>
        <v>Till</v>
      </c>
      <c r="K616" s="1" t="str">
        <f t="shared" si="78"/>
        <v>HMC separation (ODM standard)</v>
      </c>
      <c r="M616">
        <v>2</v>
      </c>
      <c r="T616">
        <v>1200</v>
      </c>
      <c r="V616">
        <v>1000</v>
      </c>
      <c r="X616">
        <v>0</v>
      </c>
      <c r="Z616">
        <v>4</v>
      </c>
      <c r="AM616">
        <v>0</v>
      </c>
      <c r="AS616">
        <v>0</v>
      </c>
      <c r="BC616">
        <v>20</v>
      </c>
      <c r="BE616">
        <v>15</v>
      </c>
      <c r="BF616">
        <v>20</v>
      </c>
      <c r="BJ616">
        <v>0</v>
      </c>
      <c r="BM616">
        <v>3</v>
      </c>
      <c r="BV616">
        <v>0</v>
      </c>
      <c r="BY616">
        <v>0</v>
      </c>
      <c r="BZ616">
        <v>0</v>
      </c>
      <c r="CB616">
        <v>0</v>
      </c>
    </row>
    <row r="617" spans="1:82" hidden="1" x14ac:dyDescent="0.3">
      <c r="A617" t="s">
        <v>2461</v>
      </c>
      <c r="B617" t="s">
        <v>2462</v>
      </c>
      <c r="C617" s="1" t="str">
        <f t="shared" si="76"/>
        <v>27:0006</v>
      </c>
      <c r="D617" s="1" t="str">
        <f t="shared" si="77"/>
        <v>27:0003</v>
      </c>
      <c r="E617" t="s">
        <v>2463</v>
      </c>
      <c r="F617" t="s">
        <v>2464</v>
      </c>
      <c r="H617">
        <v>60.278212000000003</v>
      </c>
      <c r="I617">
        <v>-120.0117704</v>
      </c>
      <c r="J617" s="1" t="str">
        <f>HYPERLINK("https://geochem.nrcan.gc.ca/cdogs/content/kwd/kwd020045_e.htm", "Basal till")</f>
        <v>Basal till</v>
      </c>
      <c r="K617" s="1" t="str">
        <f t="shared" si="78"/>
        <v>HMC separation (ODM standard)</v>
      </c>
      <c r="M617">
        <v>2</v>
      </c>
      <c r="T617">
        <v>400</v>
      </c>
      <c r="V617">
        <v>10</v>
      </c>
      <c r="X617">
        <v>0</v>
      </c>
      <c r="Z617">
        <v>2</v>
      </c>
      <c r="AM617">
        <v>1</v>
      </c>
      <c r="AS617">
        <v>0</v>
      </c>
      <c r="BC617">
        <v>4</v>
      </c>
      <c r="BF617">
        <v>10</v>
      </c>
      <c r="BJ617">
        <v>0</v>
      </c>
      <c r="BM617">
        <v>5</v>
      </c>
      <c r="BY617">
        <v>0</v>
      </c>
      <c r="BZ617">
        <v>0</v>
      </c>
      <c r="CB617">
        <v>0</v>
      </c>
      <c r="CD617">
        <v>0</v>
      </c>
    </row>
    <row r="618" spans="1:82" hidden="1" x14ac:dyDescent="0.3">
      <c r="A618" t="s">
        <v>2465</v>
      </c>
      <c r="B618" t="s">
        <v>2466</v>
      </c>
      <c r="C618" s="1" t="str">
        <f t="shared" si="76"/>
        <v>27:0006</v>
      </c>
      <c r="D618" s="1" t="str">
        <f t="shared" si="77"/>
        <v>27:0003</v>
      </c>
      <c r="E618" t="s">
        <v>2467</v>
      </c>
      <c r="F618" t="s">
        <v>2468</v>
      </c>
      <c r="H618">
        <v>60.334146400000002</v>
      </c>
      <c r="I618">
        <v>-120.0655015</v>
      </c>
      <c r="J618" s="1" t="str">
        <f>HYPERLINK("https://geochem.nrcan.gc.ca/cdogs/content/kwd/kwd020044_e.htm", "Till")</f>
        <v>Till</v>
      </c>
      <c r="K618" s="1" t="str">
        <f t="shared" si="78"/>
        <v>HMC separation (ODM standard)</v>
      </c>
      <c r="M618">
        <v>7</v>
      </c>
      <c r="T618">
        <v>400</v>
      </c>
      <c r="V618">
        <v>2000</v>
      </c>
      <c r="X618">
        <v>1</v>
      </c>
      <c r="Z618">
        <v>4</v>
      </c>
      <c r="AM618">
        <v>1</v>
      </c>
      <c r="AS618">
        <v>0</v>
      </c>
      <c r="BC618">
        <v>5</v>
      </c>
      <c r="BE618">
        <v>25</v>
      </c>
      <c r="BF618">
        <v>15</v>
      </c>
      <c r="BJ618">
        <v>0</v>
      </c>
      <c r="BK618">
        <v>2</v>
      </c>
      <c r="BM618">
        <v>1</v>
      </c>
      <c r="BY618">
        <v>0</v>
      </c>
      <c r="BZ618">
        <v>0</v>
      </c>
      <c r="CB618">
        <v>0</v>
      </c>
    </row>
    <row r="619" spans="1:82" hidden="1" x14ac:dyDescent="0.3">
      <c r="A619" t="s">
        <v>2469</v>
      </c>
      <c r="B619" t="s">
        <v>2470</v>
      </c>
      <c r="C619" s="1" t="str">
        <f t="shared" si="76"/>
        <v>27:0006</v>
      </c>
      <c r="D619" s="1" t="str">
        <f t="shared" si="77"/>
        <v>27:0003</v>
      </c>
      <c r="E619" t="s">
        <v>2471</v>
      </c>
      <c r="F619" t="s">
        <v>2472</v>
      </c>
      <c r="H619">
        <v>60.395273500000002</v>
      </c>
      <c r="I619">
        <v>-120.1257627</v>
      </c>
      <c r="J619" s="1" t="str">
        <f t="shared" ref="J619:J626" si="79">HYPERLINK("https://geochem.nrcan.gc.ca/cdogs/content/kwd/kwd020045_e.htm", "Basal till")</f>
        <v>Basal till</v>
      </c>
      <c r="K619" s="1" t="str">
        <f t="shared" si="78"/>
        <v>HMC separation (ODM standard)</v>
      </c>
      <c r="M619">
        <v>3</v>
      </c>
      <c r="T619">
        <v>1500</v>
      </c>
      <c r="V619">
        <v>250</v>
      </c>
      <c r="X619">
        <v>0</v>
      </c>
      <c r="Z619">
        <v>1</v>
      </c>
      <c r="AM619">
        <v>1</v>
      </c>
      <c r="AS619">
        <v>0</v>
      </c>
      <c r="BC619">
        <v>30</v>
      </c>
      <c r="BE619">
        <v>5</v>
      </c>
      <c r="BF619">
        <v>15</v>
      </c>
      <c r="BK619">
        <v>0</v>
      </c>
      <c r="BM619">
        <v>1</v>
      </c>
      <c r="BY619">
        <v>0</v>
      </c>
      <c r="BZ619">
        <v>0</v>
      </c>
      <c r="CB619">
        <v>0</v>
      </c>
    </row>
    <row r="620" spans="1:82" hidden="1" x14ac:dyDescent="0.3">
      <c r="A620" t="s">
        <v>2473</v>
      </c>
      <c r="B620" t="s">
        <v>2474</v>
      </c>
      <c r="C620" s="1" t="str">
        <f t="shared" si="76"/>
        <v>27:0006</v>
      </c>
      <c r="D620" s="1" t="str">
        <f t="shared" si="77"/>
        <v>27:0003</v>
      </c>
      <c r="E620" t="s">
        <v>2475</v>
      </c>
      <c r="F620" t="s">
        <v>2476</v>
      </c>
      <c r="H620">
        <v>60.444993799999999</v>
      </c>
      <c r="I620">
        <v>-120.1732126</v>
      </c>
      <c r="J620" s="1" t="str">
        <f t="shared" si="79"/>
        <v>Basal till</v>
      </c>
      <c r="K620" s="1" t="str">
        <f t="shared" si="78"/>
        <v>HMC separation (ODM standard)</v>
      </c>
      <c r="M620">
        <v>7</v>
      </c>
      <c r="T620">
        <v>600</v>
      </c>
      <c r="V620">
        <v>300</v>
      </c>
      <c r="X620">
        <v>2</v>
      </c>
      <c r="Z620">
        <v>2</v>
      </c>
      <c r="AM620">
        <v>0</v>
      </c>
      <c r="AS620">
        <v>1</v>
      </c>
      <c r="BC620">
        <v>10</v>
      </c>
      <c r="BE620">
        <v>5</v>
      </c>
      <c r="BF620">
        <v>15</v>
      </c>
      <c r="BJ620">
        <v>0</v>
      </c>
      <c r="BM620">
        <v>5</v>
      </c>
      <c r="BV620">
        <v>0</v>
      </c>
      <c r="BY620">
        <v>0</v>
      </c>
      <c r="BZ620">
        <v>0</v>
      </c>
      <c r="CC620">
        <v>0.5</v>
      </c>
    </row>
    <row r="621" spans="1:82" hidden="1" x14ac:dyDescent="0.3">
      <c r="A621" t="s">
        <v>2477</v>
      </c>
      <c r="B621" t="s">
        <v>2478</v>
      </c>
      <c r="C621" s="1" t="str">
        <f t="shared" si="76"/>
        <v>27:0006</v>
      </c>
      <c r="D621" s="1" t="str">
        <f t="shared" si="77"/>
        <v>27:0003</v>
      </c>
      <c r="E621" t="s">
        <v>2479</v>
      </c>
      <c r="F621" t="s">
        <v>2480</v>
      </c>
      <c r="H621">
        <v>60.691728900000001</v>
      </c>
      <c r="I621">
        <v>-120.39531909999999</v>
      </c>
      <c r="J621" s="1" t="str">
        <f t="shared" si="79"/>
        <v>Basal till</v>
      </c>
      <c r="K621" s="1" t="str">
        <f t="shared" si="78"/>
        <v>HMC separation (ODM standard)</v>
      </c>
      <c r="M621">
        <v>8</v>
      </c>
      <c r="T621">
        <v>2000</v>
      </c>
      <c r="V621">
        <v>1500</v>
      </c>
      <c r="X621">
        <v>0</v>
      </c>
      <c r="Z621">
        <v>4</v>
      </c>
      <c r="AM621">
        <v>2</v>
      </c>
      <c r="AS621">
        <v>0</v>
      </c>
      <c r="BC621">
        <v>20</v>
      </c>
      <c r="BE621">
        <v>15</v>
      </c>
      <c r="BF621">
        <v>20</v>
      </c>
      <c r="BK621">
        <v>0</v>
      </c>
      <c r="BY621">
        <v>0</v>
      </c>
      <c r="BZ621">
        <v>0</v>
      </c>
      <c r="CB621">
        <v>0</v>
      </c>
    </row>
    <row r="622" spans="1:82" hidden="1" x14ac:dyDescent="0.3">
      <c r="A622" t="s">
        <v>2481</v>
      </c>
      <c r="B622" t="s">
        <v>2482</v>
      </c>
      <c r="C622" s="1" t="str">
        <f t="shared" si="76"/>
        <v>27:0006</v>
      </c>
      <c r="D622" s="1" t="str">
        <f t="shared" si="77"/>
        <v>27:0003</v>
      </c>
      <c r="E622" t="s">
        <v>2483</v>
      </c>
      <c r="F622" t="s">
        <v>2484</v>
      </c>
      <c r="H622">
        <v>60.633748500000003</v>
      </c>
      <c r="I622">
        <v>-120.3431032</v>
      </c>
      <c r="J622" s="1" t="str">
        <f t="shared" si="79"/>
        <v>Basal till</v>
      </c>
      <c r="K622" s="1" t="str">
        <f t="shared" si="78"/>
        <v>HMC separation (ODM standard)</v>
      </c>
      <c r="M622">
        <v>5</v>
      </c>
      <c r="S622">
        <v>1</v>
      </c>
      <c r="T622">
        <v>700</v>
      </c>
      <c r="V622">
        <v>70</v>
      </c>
      <c r="X622">
        <v>2</v>
      </c>
      <c r="Z622">
        <v>2</v>
      </c>
      <c r="AM622">
        <v>4</v>
      </c>
      <c r="AS622">
        <v>0</v>
      </c>
      <c r="BC622">
        <v>10</v>
      </c>
      <c r="BE622">
        <v>1</v>
      </c>
      <c r="BF622">
        <v>5</v>
      </c>
      <c r="BJ622">
        <v>0</v>
      </c>
      <c r="BM622">
        <v>5</v>
      </c>
      <c r="BY622">
        <v>0</v>
      </c>
      <c r="BZ622">
        <v>0</v>
      </c>
      <c r="CB622">
        <v>0</v>
      </c>
      <c r="CC622">
        <v>3</v>
      </c>
    </row>
    <row r="623" spans="1:82" hidden="1" x14ac:dyDescent="0.3">
      <c r="A623" t="s">
        <v>2485</v>
      </c>
      <c r="B623" t="s">
        <v>2486</v>
      </c>
      <c r="C623" s="1" t="str">
        <f t="shared" si="76"/>
        <v>27:0006</v>
      </c>
      <c r="D623" s="1" t="str">
        <f t="shared" si="77"/>
        <v>27:0003</v>
      </c>
      <c r="E623" t="s">
        <v>2487</v>
      </c>
      <c r="F623" t="s">
        <v>2488</v>
      </c>
      <c r="H623">
        <v>60.573191799999996</v>
      </c>
      <c r="I623">
        <v>-120.2939152</v>
      </c>
      <c r="J623" s="1" t="str">
        <f t="shared" si="79"/>
        <v>Basal till</v>
      </c>
      <c r="K623" s="1" t="str">
        <f t="shared" si="78"/>
        <v>HMC separation (ODM standard)</v>
      </c>
      <c r="M623">
        <v>6</v>
      </c>
      <c r="S623">
        <v>1</v>
      </c>
      <c r="T623">
        <v>1200</v>
      </c>
      <c r="V623">
        <v>1000</v>
      </c>
      <c r="X623">
        <v>0</v>
      </c>
      <c r="Z623">
        <v>2</v>
      </c>
      <c r="AF623">
        <v>1</v>
      </c>
      <c r="AM623">
        <v>1</v>
      </c>
      <c r="AS623">
        <v>0</v>
      </c>
      <c r="BC623">
        <v>20</v>
      </c>
      <c r="BE623">
        <v>15</v>
      </c>
      <c r="BF623">
        <v>10</v>
      </c>
      <c r="BJ623">
        <v>0</v>
      </c>
      <c r="BM623">
        <v>3</v>
      </c>
      <c r="BY623">
        <v>0</v>
      </c>
      <c r="BZ623">
        <v>0</v>
      </c>
      <c r="CB623">
        <v>0</v>
      </c>
    </row>
    <row r="624" spans="1:82" hidden="1" x14ac:dyDescent="0.3">
      <c r="A624" t="s">
        <v>2489</v>
      </c>
      <c r="B624" t="s">
        <v>2490</v>
      </c>
      <c r="C624" s="1" t="str">
        <f t="shared" si="76"/>
        <v>27:0006</v>
      </c>
      <c r="D624" s="1" t="str">
        <f t="shared" si="77"/>
        <v>27:0003</v>
      </c>
      <c r="E624" t="s">
        <v>2491</v>
      </c>
      <c r="F624" t="s">
        <v>2492</v>
      </c>
      <c r="H624">
        <v>60.508711300000002</v>
      </c>
      <c r="I624">
        <v>-120.2384627</v>
      </c>
      <c r="J624" s="1" t="str">
        <f t="shared" si="79"/>
        <v>Basal till</v>
      </c>
      <c r="K624" s="1" t="str">
        <f t="shared" si="78"/>
        <v>HMC separation (ODM standard)</v>
      </c>
      <c r="M624">
        <v>4</v>
      </c>
      <c r="T624">
        <v>1000</v>
      </c>
      <c r="V624">
        <v>500</v>
      </c>
      <c r="X624">
        <v>0</v>
      </c>
      <c r="Z624">
        <v>1</v>
      </c>
      <c r="AM624">
        <v>2</v>
      </c>
      <c r="AS624">
        <v>0</v>
      </c>
      <c r="BC624">
        <v>20</v>
      </c>
      <c r="BE624">
        <v>10</v>
      </c>
      <c r="BF624">
        <v>20</v>
      </c>
      <c r="BJ624">
        <v>0</v>
      </c>
      <c r="BK624">
        <v>2</v>
      </c>
      <c r="BM624">
        <v>15</v>
      </c>
      <c r="BY624">
        <v>0</v>
      </c>
      <c r="CB624">
        <v>0</v>
      </c>
    </row>
    <row r="625" spans="1:81" hidden="1" x14ac:dyDescent="0.3">
      <c r="A625" t="s">
        <v>2493</v>
      </c>
      <c r="B625" t="s">
        <v>2494</v>
      </c>
      <c r="C625" s="1" t="str">
        <f t="shared" si="76"/>
        <v>27:0006</v>
      </c>
      <c r="D625" s="1" t="str">
        <f t="shared" si="77"/>
        <v>27:0003</v>
      </c>
      <c r="E625" t="s">
        <v>2495</v>
      </c>
      <c r="F625" t="s">
        <v>2496</v>
      </c>
      <c r="H625">
        <v>61.137083099999998</v>
      </c>
      <c r="I625">
        <v>-119.8011106</v>
      </c>
      <c r="J625" s="1" t="str">
        <f t="shared" si="79"/>
        <v>Basal till</v>
      </c>
      <c r="K625" s="1" t="str">
        <f t="shared" si="78"/>
        <v>HMC separation (ODM standard)</v>
      </c>
      <c r="M625">
        <v>6</v>
      </c>
      <c r="T625">
        <v>150</v>
      </c>
      <c r="V625">
        <v>2500</v>
      </c>
      <c r="X625">
        <v>0</v>
      </c>
      <c r="Z625">
        <v>0</v>
      </c>
      <c r="AM625">
        <v>0</v>
      </c>
      <c r="AS625">
        <v>0</v>
      </c>
      <c r="BC625">
        <v>5</v>
      </c>
      <c r="BE625">
        <v>85</v>
      </c>
      <c r="BF625">
        <v>50</v>
      </c>
      <c r="BI625">
        <v>0</v>
      </c>
      <c r="BJ625">
        <v>0</v>
      </c>
      <c r="BV625">
        <v>0</v>
      </c>
      <c r="BY625">
        <v>0</v>
      </c>
      <c r="BZ625">
        <v>0</v>
      </c>
      <c r="CB625">
        <v>0</v>
      </c>
    </row>
    <row r="626" spans="1:81" hidden="1" x14ac:dyDescent="0.3">
      <c r="A626" t="s">
        <v>2497</v>
      </c>
      <c r="B626" t="s">
        <v>2498</v>
      </c>
      <c r="C626" s="1" t="str">
        <f t="shared" si="76"/>
        <v>27:0006</v>
      </c>
      <c r="D626" s="1" t="str">
        <f t="shared" si="77"/>
        <v>27:0003</v>
      </c>
      <c r="E626" t="s">
        <v>2499</v>
      </c>
      <c r="F626" t="s">
        <v>2500</v>
      </c>
      <c r="H626">
        <v>61.164731799999998</v>
      </c>
      <c r="I626">
        <v>-119.9276673</v>
      </c>
      <c r="J626" s="1" t="str">
        <f t="shared" si="79"/>
        <v>Basal till</v>
      </c>
      <c r="K626" s="1" t="str">
        <f t="shared" si="78"/>
        <v>HMC separation (ODM standard)</v>
      </c>
      <c r="M626">
        <v>22</v>
      </c>
      <c r="T626">
        <v>1000</v>
      </c>
      <c r="V626">
        <v>1200</v>
      </c>
      <c r="X626">
        <v>0</v>
      </c>
      <c r="Z626">
        <v>1</v>
      </c>
      <c r="AM626">
        <v>1</v>
      </c>
      <c r="AS626">
        <v>0</v>
      </c>
      <c r="AV626">
        <v>0.5</v>
      </c>
      <c r="BC626">
        <v>25</v>
      </c>
      <c r="BE626">
        <v>30</v>
      </c>
      <c r="BF626">
        <v>10</v>
      </c>
      <c r="BJ626">
        <v>0</v>
      </c>
      <c r="BM626">
        <v>2</v>
      </c>
      <c r="BY626">
        <v>0</v>
      </c>
      <c r="BZ626">
        <v>0</v>
      </c>
      <c r="CB626">
        <v>0</v>
      </c>
    </row>
    <row r="627" spans="1:81" hidden="1" x14ac:dyDescent="0.3">
      <c r="A627" t="s">
        <v>2501</v>
      </c>
      <c r="B627" t="s">
        <v>2502</v>
      </c>
      <c r="C627" s="1" t="str">
        <f t="shared" si="76"/>
        <v>27:0006</v>
      </c>
      <c r="D627" s="1" t="str">
        <f t="shared" si="77"/>
        <v>27:0003</v>
      </c>
      <c r="E627" t="s">
        <v>2503</v>
      </c>
      <c r="F627" t="s">
        <v>2504</v>
      </c>
      <c r="H627">
        <v>60.975494599999998</v>
      </c>
      <c r="I627">
        <v>-120.00745499999999</v>
      </c>
      <c r="J627" s="1" t="str">
        <f>HYPERLINK("https://geochem.nrcan.gc.ca/cdogs/content/kwd/kwd020044_e.htm", "Till")</f>
        <v>Till</v>
      </c>
      <c r="K627" s="1" t="str">
        <f t="shared" si="78"/>
        <v>HMC separation (ODM standard)</v>
      </c>
      <c r="M627">
        <v>0</v>
      </c>
      <c r="S627">
        <v>1</v>
      </c>
      <c r="T627">
        <v>1500</v>
      </c>
      <c r="V627">
        <v>400</v>
      </c>
      <c r="X627">
        <v>0</v>
      </c>
      <c r="Z627">
        <v>2</v>
      </c>
      <c r="AM627">
        <v>1</v>
      </c>
      <c r="AS627">
        <v>0</v>
      </c>
      <c r="AV627">
        <v>0</v>
      </c>
      <c r="BC627">
        <v>35</v>
      </c>
      <c r="BE627">
        <v>10</v>
      </c>
      <c r="BF627">
        <v>25</v>
      </c>
      <c r="BJ627">
        <v>0</v>
      </c>
      <c r="BM627">
        <v>2</v>
      </c>
      <c r="BY627">
        <v>0</v>
      </c>
      <c r="BZ627">
        <v>0</v>
      </c>
      <c r="CB627">
        <v>0</v>
      </c>
    </row>
    <row r="628" spans="1:81" hidden="1" x14ac:dyDescent="0.3">
      <c r="A628" t="s">
        <v>2505</v>
      </c>
      <c r="B628" t="s">
        <v>2506</v>
      </c>
      <c r="C628" s="1" t="str">
        <f t="shared" si="76"/>
        <v>27:0006</v>
      </c>
      <c r="D628" s="1" t="str">
        <f t="shared" si="77"/>
        <v>27:0003</v>
      </c>
      <c r="E628" t="s">
        <v>2507</v>
      </c>
      <c r="F628" t="s">
        <v>2508</v>
      </c>
      <c r="H628">
        <v>60.949649899999997</v>
      </c>
      <c r="I628">
        <v>-120.20232900000001</v>
      </c>
      <c r="J628" s="1" t="str">
        <f>HYPERLINK("https://geochem.nrcan.gc.ca/cdogs/content/kwd/kwd020045_e.htm", "Basal till")</f>
        <v>Basal till</v>
      </c>
      <c r="K628" s="1" t="str">
        <f t="shared" si="78"/>
        <v>HMC separation (ODM standard)</v>
      </c>
      <c r="M628">
        <v>2</v>
      </c>
      <c r="T628">
        <v>2000</v>
      </c>
      <c r="V628">
        <v>1500</v>
      </c>
      <c r="X628">
        <v>0</v>
      </c>
      <c r="Z628">
        <v>3</v>
      </c>
      <c r="AM628">
        <v>1</v>
      </c>
      <c r="AS628">
        <v>0</v>
      </c>
      <c r="BC628">
        <v>30</v>
      </c>
      <c r="BE628">
        <v>20</v>
      </c>
      <c r="BF628">
        <v>15</v>
      </c>
      <c r="BJ628">
        <v>0</v>
      </c>
      <c r="BM628">
        <v>3</v>
      </c>
      <c r="BY628">
        <v>0</v>
      </c>
      <c r="BZ628">
        <v>0</v>
      </c>
      <c r="CB628">
        <v>0</v>
      </c>
      <c r="CC628">
        <v>3</v>
      </c>
    </row>
    <row r="629" spans="1:81" hidden="1" x14ac:dyDescent="0.3">
      <c r="A629" t="s">
        <v>2509</v>
      </c>
      <c r="B629" t="s">
        <v>2510</v>
      </c>
      <c r="C629" s="1" t="str">
        <f t="shared" si="76"/>
        <v>27:0006</v>
      </c>
      <c r="D629" s="1" t="str">
        <f t="shared" si="77"/>
        <v>27:0003</v>
      </c>
      <c r="E629" t="s">
        <v>2511</v>
      </c>
      <c r="F629" t="s">
        <v>2512</v>
      </c>
      <c r="H629">
        <v>60.761055399999996</v>
      </c>
      <c r="I629">
        <v>-120.59915410000001</v>
      </c>
      <c r="J629" s="1" t="str">
        <f>HYPERLINK("https://geochem.nrcan.gc.ca/cdogs/content/kwd/kwd020044_e.htm", "Till")</f>
        <v>Till</v>
      </c>
      <c r="K629" s="1" t="str">
        <f t="shared" si="78"/>
        <v>HMC separation (ODM standard)</v>
      </c>
      <c r="M629">
        <v>2</v>
      </c>
      <c r="O629">
        <v>1</v>
      </c>
      <c r="T629">
        <v>600</v>
      </c>
      <c r="V629">
        <v>400</v>
      </c>
      <c r="X629">
        <v>1</v>
      </c>
      <c r="Z629">
        <v>3</v>
      </c>
      <c r="AM629">
        <v>1</v>
      </c>
      <c r="AS629">
        <v>0</v>
      </c>
      <c r="BC629">
        <v>15</v>
      </c>
      <c r="BE629">
        <v>10</v>
      </c>
      <c r="BF629">
        <v>15</v>
      </c>
      <c r="BJ629">
        <v>0</v>
      </c>
      <c r="BM629">
        <v>2</v>
      </c>
      <c r="BY629">
        <v>0</v>
      </c>
      <c r="BZ629">
        <v>0</v>
      </c>
      <c r="CB629">
        <v>0</v>
      </c>
    </row>
    <row r="630" spans="1:81" hidden="1" x14ac:dyDescent="0.3">
      <c r="A630" t="s">
        <v>2513</v>
      </c>
      <c r="B630" t="s">
        <v>2514</v>
      </c>
      <c r="C630" s="1" t="str">
        <f t="shared" si="76"/>
        <v>27:0006</v>
      </c>
      <c r="D630" s="1" t="str">
        <f t="shared" si="77"/>
        <v>27:0003</v>
      </c>
      <c r="E630" t="s">
        <v>2515</v>
      </c>
      <c r="F630" t="s">
        <v>2516</v>
      </c>
      <c r="H630">
        <v>60.8684577</v>
      </c>
      <c r="I630">
        <v>-120.4301182</v>
      </c>
      <c r="J630" s="1" t="str">
        <f>HYPERLINK("https://geochem.nrcan.gc.ca/cdogs/content/kwd/kwd020045_e.htm", "Basal till")</f>
        <v>Basal till</v>
      </c>
      <c r="K630" s="1" t="str">
        <f t="shared" si="78"/>
        <v>HMC separation (ODM standard)</v>
      </c>
      <c r="M630">
        <v>5</v>
      </c>
      <c r="T630">
        <v>2000</v>
      </c>
      <c r="V630">
        <v>1000</v>
      </c>
      <c r="X630">
        <v>1</v>
      </c>
      <c r="Z630">
        <v>1</v>
      </c>
      <c r="AM630">
        <v>1</v>
      </c>
      <c r="AS630">
        <v>1</v>
      </c>
      <c r="BC630">
        <v>30</v>
      </c>
      <c r="BE630">
        <v>15</v>
      </c>
      <c r="BF630">
        <v>15</v>
      </c>
      <c r="BJ630">
        <v>0</v>
      </c>
      <c r="BM630">
        <v>1</v>
      </c>
      <c r="BY630">
        <v>0</v>
      </c>
      <c r="BZ630">
        <v>0</v>
      </c>
      <c r="CC630">
        <v>1</v>
      </c>
    </row>
    <row r="631" spans="1:81" hidden="1" x14ac:dyDescent="0.3">
      <c r="A631" t="s">
        <v>2517</v>
      </c>
      <c r="B631" t="s">
        <v>2518</v>
      </c>
      <c r="C631" s="1" t="str">
        <f t="shared" si="76"/>
        <v>27:0006</v>
      </c>
      <c r="D631" s="1" t="str">
        <f t="shared" si="77"/>
        <v>27:0003</v>
      </c>
      <c r="E631" t="s">
        <v>2519</v>
      </c>
      <c r="F631" t="s">
        <v>2520</v>
      </c>
      <c r="H631">
        <v>60.9271101</v>
      </c>
      <c r="I631">
        <v>-120.3415049</v>
      </c>
      <c r="J631" s="1" t="str">
        <f>HYPERLINK("https://geochem.nrcan.gc.ca/cdogs/content/kwd/kwd020044_e.htm", "Till")</f>
        <v>Till</v>
      </c>
      <c r="K631" s="1" t="str">
        <f t="shared" si="78"/>
        <v>HMC separation (ODM standard)</v>
      </c>
      <c r="M631">
        <v>10</v>
      </c>
      <c r="T631">
        <v>2000</v>
      </c>
      <c r="V631">
        <v>400</v>
      </c>
      <c r="X631">
        <v>0</v>
      </c>
      <c r="Z631">
        <v>1</v>
      </c>
      <c r="AM631">
        <v>1</v>
      </c>
      <c r="AS631">
        <v>0</v>
      </c>
      <c r="BC631">
        <v>35</v>
      </c>
      <c r="BE631">
        <v>7</v>
      </c>
      <c r="BF631">
        <v>25</v>
      </c>
      <c r="BJ631">
        <v>0</v>
      </c>
      <c r="BM631">
        <v>3</v>
      </c>
      <c r="BY631">
        <v>0</v>
      </c>
      <c r="BZ631">
        <v>0</v>
      </c>
      <c r="CB631">
        <v>0</v>
      </c>
    </row>
    <row r="632" spans="1:81" hidden="1" x14ac:dyDescent="0.3">
      <c r="A632" t="s">
        <v>2521</v>
      </c>
      <c r="B632" t="s">
        <v>2522</v>
      </c>
      <c r="C632" s="1" t="str">
        <f t="shared" si="76"/>
        <v>27:0006</v>
      </c>
      <c r="D632" s="1" t="str">
        <f t="shared" si="77"/>
        <v>27:0003</v>
      </c>
      <c r="E632" t="s">
        <v>2523</v>
      </c>
      <c r="F632" t="s">
        <v>2524</v>
      </c>
      <c r="H632">
        <v>60.854673699999999</v>
      </c>
      <c r="I632">
        <v>-120.2859653</v>
      </c>
      <c r="J632" s="1" t="str">
        <f>HYPERLINK("https://geochem.nrcan.gc.ca/cdogs/content/kwd/kwd020045_e.htm", "Basal till")</f>
        <v>Basal till</v>
      </c>
      <c r="K632" s="1" t="str">
        <f t="shared" si="78"/>
        <v>HMC separation (ODM standard)</v>
      </c>
      <c r="M632">
        <v>10</v>
      </c>
      <c r="T632">
        <v>1000</v>
      </c>
      <c r="V632">
        <v>2000</v>
      </c>
      <c r="X632">
        <v>0</v>
      </c>
      <c r="Z632">
        <v>2</v>
      </c>
      <c r="AM632">
        <v>0</v>
      </c>
      <c r="AS632">
        <v>0</v>
      </c>
      <c r="BC632">
        <v>15</v>
      </c>
      <c r="BE632">
        <v>30</v>
      </c>
      <c r="BF632">
        <v>15</v>
      </c>
      <c r="BJ632">
        <v>0</v>
      </c>
      <c r="BM632">
        <v>2</v>
      </c>
      <c r="BV632">
        <v>0</v>
      </c>
      <c r="BY632">
        <v>0</v>
      </c>
      <c r="BZ632">
        <v>0</v>
      </c>
      <c r="CB632">
        <v>0</v>
      </c>
    </row>
    <row r="633" spans="1:81" hidden="1" x14ac:dyDescent="0.3">
      <c r="A633" t="s">
        <v>2525</v>
      </c>
      <c r="B633" t="s">
        <v>2526</v>
      </c>
      <c r="C633" s="1" t="str">
        <f t="shared" si="76"/>
        <v>27:0006</v>
      </c>
      <c r="D633" s="1" t="str">
        <f t="shared" si="77"/>
        <v>27:0003</v>
      </c>
      <c r="E633" t="s">
        <v>2527</v>
      </c>
      <c r="F633" t="s">
        <v>2528</v>
      </c>
      <c r="H633">
        <v>60.412039900000003</v>
      </c>
      <c r="I633">
        <v>-121.08409519999999</v>
      </c>
      <c r="J633" s="1" t="str">
        <f>HYPERLINK("https://geochem.nrcan.gc.ca/cdogs/content/kwd/kwd020044_e.htm", "Till")</f>
        <v>Till</v>
      </c>
      <c r="K633" s="1" t="str">
        <f t="shared" si="78"/>
        <v>HMC separation (ODM standard)</v>
      </c>
      <c r="M633">
        <v>3</v>
      </c>
      <c r="N633">
        <v>4</v>
      </c>
      <c r="O633">
        <v>15</v>
      </c>
      <c r="P633">
        <v>1</v>
      </c>
      <c r="T633">
        <v>3000</v>
      </c>
      <c r="V633">
        <v>20000</v>
      </c>
      <c r="X633">
        <v>0</v>
      </c>
      <c r="Z633">
        <v>0</v>
      </c>
      <c r="AM633">
        <v>0</v>
      </c>
      <c r="AS633">
        <v>0</v>
      </c>
      <c r="BC633">
        <v>10</v>
      </c>
      <c r="BE633">
        <v>70</v>
      </c>
      <c r="BF633">
        <v>5</v>
      </c>
      <c r="BI633">
        <v>0</v>
      </c>
      <c r="BJ633">
        <v>0</v>
      </c>
      <c r="BM633">
        <v>2</v>
      </c>
      <c r="BV633">
        <v>0</v>
      </c>
      <c r="BY633">
        <v>0</v>
      </c>
      <c r="BZ633">
        <v>0</v>
      </c>
      <c r="CB633">
        <v>0</v>
      </c>
    </row>
    <row r="634" spans="1:81" hidden="1" x14ac:dyDescent="0.3">
      <c r="A634" t="s">
        <v>2529</v>
      </c>
      <c r="B634" t="s">
        <v>2530</v>
      </c>
      <c r="C634" s="1" t="str">
        <f t="shared" si="76"/>
        <v>27:0006</v>
      </c>
      <c r="D634" s="1" t="str">
        <f t="shared" si="77"/>
        <v>27:0003</v>
      </c>
      <c r="E634" t="s">
        <v>2531</v>
      </c>
      <c r="F634" t="s">
        <v>2532</v>
      </c>
      <c r="H634">
        <v>60.347865900000002</v>
      </c>
      <c r="I634">
        <v>-121.010525</v>
      </c>
      <c r="J634" s="1" t="str">
        <f>HYPERLINK("https://geochem.nrcan.gc.ca/cdogs/content/kwd/kwd020044_e.htm", "Till")</f>
        <v>Till</v>
      </c>
      <c r="K634" s="1" t="str">
        <f t="shared" si="78"/>
        <v>HMC separation (ODM standard)</v>
      </c>
      <c r="M634">
        <v>0</v>
      </c>
      <c r="N634">
        <v>6</v>
      </c>
      <c r="O634">
        <v>60</v>
      </c>
      <c r="P634">
        <v>1</v>
      </c>
      <c r="T634">
        <v>600</v>
      </c>
      <c r="V634">
        <v>95</v>
      </c>
      <c r="X634">
        <v>1</v>
      </c>
      <c r="Z634">
        <v>0</v>
      </c>
      <c r="AM634">
        <v>0</v>
      </c>
      <c r="AS634">
        <v>0</v>
      </c>
      <c r="AV634">
        <v>0</v>
      </c>
      <c r="AX634">
        <v>0.1</v>
      </c>
      <c r="BC634">
        <v>1</v>
      </c>
      <c r="BE634">
        <v>95</v>
      </c>
      <c r="BF634">
        <v>3</v>
      </c>
      <c r="BI634">
        <v>0</v>
      </c>
      <c r="BJ634">
        <v>0</v>
      </c>
      <c r="BV634">
        <v>0</v>
      </c>
      <c r="BY634">
        <v>0</v>
      </c>
      <c r="BZ634">
        <v>0</v>
      </c>
      <c r="CB634">
        <v>0</v>
      </c>
    </row>
    <row r="635" spans="1:81" hidden="1" x14ac:dyDescent="0.3">
      <c r="A635" t="s">
        <v>2533</v>
      </c>
      <c r="B635" t="s">
        <v>2534</v>
      </c>
      <c r="C635" s="1" t="str">
        <f t="shared" si="76"/>
        <v>27:0006</v>
      </c>
      <c r="D635" s="1" t="str">
        <f t="shared" si="77"/>
        <v>27:0003</v>
      </c>
      <c r="E635" t="s">
        <v>2535</v>
      </c>
      <c r="F635" t="s">
        <v>2536</v>
      </c>
      <c r="H635">
        <v>60.289731400000001</v>
      </c>
      <c r="I635">
        <v>-120.9464116</v>
      </c>
      <c r="J635" s="1" t="str">
        <f>HYPERLINK("https://geochem.nrcan.gc.ca/cdogs/content/kwd/kwd020045_e.htm", "Basal till")</f>
        <v>Basal till</v>
      </c>
      <c r="K635" s="1" t="str">
        <f t="shared" si="78"/>
        <v>HMC separation (ODM standard)</v>
      </c>
      <c r="M635">
        <v>8</v>
      </c>
      <c r="N635">
        <v>1</v>
      </c>
      <c r="O635">
        <v>21</v>
      </c>
      <c r="S635">
        <v>1</v>
      </c>
      <c r="T635">
        <v>2000</v>
      </c>
      <c r="V635">
        <v>30000</v>
      </c>
      <c r="X635">
        <v>1</v>
      </c>
      <c r="Z635">
        <v>3</v>
      </c>
      <c r="AM635">
        <v>0</v>
      </c>
      <c r="AS635">
        <v>0</v>
      </c>
      <c r="BC635">
        <v>5</v>
      </c>
      <c r="BE635">
        <v>75</v>
      </c>
      <c r="BF635">
        <v>15</v>
      </c>
      <c r="BJ635">
        <v>0</v>
      </c>
      <c r="BV635">
        <v>0</v>
      </c>
      <c r="BY635">
        <v>0</v>
      </c>
      <c r="BZ635">
        <v>0</v>
      </c>
      <c r="CB635">
        <v>0</v>
      </c>
    </row>
    <row r="636" spans="1:81" hidden="1" x14ac:dyDescent="0.3">
      <c r="A636" t="s">
        <v>2537</v>
      </c>
      <c r="B636" t="s">
        <v>2538</v>
      </c>
      <c r="C636" s="1" t="str">
        <f t="shared" si="76"/>
        <v>27:0006</v>
      </c>
      <c r="D636" s="1" t="str">
        <f t="shared" si="77"/>
        <v>27:0003</v>
      </c>
      <c r="E636" t="s">
        <v>2539</v>
      </c>
      <c r="F636" t="s">
        <v>2540</v>
      </c>
      <c r="H636">
        <v>61.061266799999999</v>
      </c>
      <c r="I636">
        <v>-120.28752040000001</v>
      </c>
      <c r="J636" s="1" t="str">
        <f>HYPERLINK("https://geochem.nrcan.gc.ca/cdogs/content/kwd/kwd020045_e.htm", "Basal till")</f>
        <v>Basal till</v>
      </c>
      <c r="K636" s="1" t="str">
        <f t="shared" si="78"/>
        <v>HMC separation (ODM standard)</v>
      </c>
      <c r="M636">
        <v>2</v>
      </c>
      <c r="O636">
        <v>2</v>
      </c>
      <c r="T636">
        <v>5000</v>
      </c>
      <c r="V636">
        <v>7000</v>
      </c>
      <c r="X636">
        <v>1</v>
      </c>
      <c r="Z636">
        <v>2</v>
      </c>
      <c r="AM636">
        <v>1</v>
      </c>
      <c r="AS636">
        <v>0</v>
      </c>
      <c r="BC636">
        <v>30</v>
      </c>
      <c r="BE636">
        <v>50</v>
      </c>
      <c r="BF636">
        <v>10</v>
      </c>
      <c r="BJ636">
        <v>0</v>
      </c>
      <c r="BK636">
        <v>0</v>
      </c>
      <c r="BY636">
        <v>0</v>
      </c>
      <c r="BZ636">
        <v>0</v>
      </c>
      <c r="CB636">
        <v>0</v>
      </c>
    </row>
    <row r="637" spans="1:81" hidden="1" x14ac:dyDescent="0.3">
      <c r="A637" t="s">
        <v>2541</v>
      </c>
      <c r="B637" t="s">
        <v>2542</v>
      </c>
      <c r="C637" s="1" t="str">
        <f t="shared" si="76"/>
        <v>27:0006</v>
      </c>
      <c r="D637" s="1" t="str">
        <f t="shared" si="77"/>
        <v>27:0003</v>
      </c>
      <c r="E637" t="s">
        <v>2543</v>
      </c>
      <c r="F637" t="s">
        <v>2544</v>
      </c>
      <c r="H637">
        <v>61.0368256</v>
      </c>
      <c r="I637">
        <v>-120.08932679999999</v>
      </c>
      <c r="J637" s="1" t="str">
        <f>HYPERLINK("https://geochem.nrcan.gc.ca/cdogs/content/kwd/kwd020044_e.htm", "Till")</f>
        <v>Till</v>
      </c>
      <c r="K637" s="1" t="str">
        <f t="shared" si="78"/>
        <v>HMC separation (ODM standard)</v>
      </c>
      <c r="M637">
        <v>0</v>
      </c>
      <c r="O637">
        <v>4</v>
      </c>
      <c r="T637">
        <v>400</v>
      </c>
      <c r="V637">
        <v>14000</v>
      </c>
      <c r="X637">
        <v>0</v>
      </c>
      <c r="Z637">
        <v>0</v>
      </c>
      <c r="AM637">
        <v>1</v>
      </c>
      <c r="AS637">
        <v>0</v>
      </c>
      <c r="AV637">
        <v>0</v>
      </c>
      <c r="BC637">
        <v>3</v>
      </c>
      <c r="BE637">
        <v>95</v>
      </c>
      <c r="BF637">
        <v>1</v>
      </c>
      <c r="BI637">
        <v>0</v>
      </c>
      <c r="BJ637">
        <v>0</v>
      </c>
      <c r="BK637">
        <v>0</v>
      </c>
      <c r="BY637">
        <v>0</v>
      </c>
      <c r="BZ637">
        <v>0</v>
      </c>
      <c r="CB637">
        <v>0</v>
      </c>
    </row>
    <row r="638" spans="1:81" hidden="1" x14ac:dyDescent="0.3">
      <c r="A638" t="s">
        <v>2545</v>
      </c>
      <c r="B638" t="s">
        <v>2546</v>
      </c>
      <c r="C638" s="1" t="str">
        <f t="shared" si="76"/>
        <v>27:0006</v>
      </c>
      <c r="D638" s="1" t="str">
        <f t="shared" si="77"/>
        <v>27:0003</v>
      </c>
      <c r="E638" t="s">
        <v>2547</v>
      </c>
      <c r="F638" t="s">
        <v>2548</v>
      </c>
      <c r="H638">
        <v>61.009314400000001</v>
      </c>
      <c r="I638">
        <v>-120.4594069</v>
      </c>
      <c r="J638" s="1" t="str">
        <f>HYPERLINK("https://geochem.nrcan.gc.ca/cdogs/content/kwd/kwd020045_e.htm", "Basal till")</f>
        <v>Basal till</v>
      </c>
      <c r="K638" s="1" t="str">
        <f t="shared" si="78"/>
        <v>HMC separation (ODM standard)</v>
      </c>
      <c r="M638">
        <v>4</v>
      </c>
      <c r="O638">
        <v>7</v>
      </c>
      <c r="S638">
        <v>1</v>
      </c>
      <c r="T638">
        <v>5000</v>
      </c>
      <c r="V638">
        <v>100000</v>
      </c>
      <c r="X638">
        <v>0</v>
      </c>
      <c r="Z638">
        <v>0</v>
      </c>
      <c r="AM638">
        <v>0</v>
      </c>
      <c r="AS638">
        <v>0</v>
      </c>
      <c r="BC638">
        <v>5</v>
      </c>
      <c r="BE638">
        <v>90</v>
      </c>
      <c r="BF638">
        <v>15</v>
      </c>
      <c r="BI638">
        <v>0</v>
      </c>
      <c r="BJ638">
        <v>0</v>
      </c>
      <c r="BK638">
        <v>0</v>
      </c>
      <c r="BV638">
        <v>0</v>
      </c>
      <c r="BY638">
        <v>0</v>
      </c>
      <c r="BZ638">
        <v>0</v>
      </c>
      <c r="CB638">
        <v>0</v>
      </c>
    </row>
    <row r="639" spans="1:81" hidden="1" x14ac:dyDescent="0.3">
      <c r="A639" t="s">
        <v>2549</v>
      </c>
      <c r="B639" t="s">
        <v>2550</v>
      </c>
      <c r="C639" s="1" t="str">
        <f t="shared" si="76"/>
        <v>27:0006</v>
      </c>
      <c r="D639" s="1" t="str">
        <f t="shared" si="77"/>
        <v>27:0003</v>
      </c>
      <c r="E639" t="s">
        <v>2551</v>
      </c>
      <c r="F639" t="s">
        <v>2552</v>
      </c>
      <c r="H639">
        <v>61.088946200000002</v>
      </c>
      <c r="I639">
        <v>-120.3046853</v>
      </c>
      <c r="J639" s="1" t="str">
        <f>HYPERLINK("https://geochem.nrcan.gc.ca/cdogs/content/kwd/kwd020044_e.htm", "Till")</f>
        <v>Till</v>
      </c>
      <c r="K639" s="1" t="str">
        <f t="shared" si="78"/>
        <v>HMC separation (ODM standard)</v>
      </c>
      <c r="M639">
        <v>2</v>
      </c>
      <c r="T639">
        <v>1000</v>
      </c>
      <c r="V639">
        <v>1500</v>
      </c>
      <c r="X639">
        <v>1</v>
      </c>
      <c r="Z639">
        <v>0</v>
      </c>
      <c r="AM639">
        <v>0</v>
      </c>
      <c r="AS639">
        <v>0</v>
      </c>
      <c r="BC639">
        <v>20</v>
      </c>
      <c r="BE639">
        <v>30</v>
      </c>
      <c r="BF639">
        <v>15</v>
      </c>
      <c r="BI639">
        <v>0</v>
      </c>
      <c r="BJ639">
        <v>0</v>
      </c>
      <c r="BK639">
        <v>0</v>
      </c>
      <c r="BV639">
        <v>0</v>
      </c>
      <c r="BY639">
        <v>0</v>
      </c>
      <c r="BZ639">
        <v>0</v>
      </c>
      <c r="CB639">
        <v>0</v>
      </c>
    </row>
    <row r="640" spans="1:81" hidden="1" x14ac:dyDescent="0.3">
      <c r="A640" t="s">
        <v>2553</v>
      </c>
      <c r="B640" t="s">
        <v>2554</v>
      </c>
      <c r="C640" s="1" t="str">
        <f t="shared" si="76"/>
        <v>27:0006</v>
      </c>
      <c r="D640" s="1" t="str">
        <f t="shared" si="77"/>
        <v>27:0003</v>
      </c>
      <c r="E640" t="s">
        <v>2555</v>
      </c>
      <c r="F640" t="s">
        <v>2556</v>
      </c>
      <c r="H640">
        <v>61.156335400000003</v>
      </c>
      <c r="I640">
        <v>-120.18076480000001</v>
      </c>
      <c r="J640" s="1" t="str">
        <f>HYPERLINK("https://geochem.nrcan.gc.ca/cdogs/content/kwd/kwd020044_e.htm", "Till")</f>
        <v>Till</v>
      </c>
      <c r="K640" s="1" t="str">
        <f t="shared" si="78"/>
        <v>HMC separation (ODM standard)</v>
      </c>
      <c r="M640">
        <v>9</v>
      </c>
      <c r="T640">
        <v>2000</v>
      </c>
      <c r="V640">
        <v>2500</v>
      </c>
      <c r="X640">
        <v>1</v>
      </c>
      <c r="Z640">
        <v>4</v>
      </c>
      <c r="AI640">
        <v>1</v>
      </c>
      <c r="AM640">
        <v>1</v>
      </c>
      <c r="AS640">
        <v>0</v>
      </c>
      <c r="BC640">
        <v>25</v>
      </c>
      <c r="BE640">
        <v>30</v>
      </c>
      <c r="BF640">
        <v>10</v>
      </c>
      <c r="BJ640">
        <v>0</v>
      </c>
      <c r="BM640">
        <v>0.5</v>
      </c>
      <c r="BY640">
        <v>0</v>
      </c>
      <c r="BZ640">
        <v>0</v>
      </c>
      <c r="CB640">
        <v>0</v>
      </c>
    </row>
    <row r="641" spans="1:82" hidden="1" x14ac:dyDescent="0.3">
      <c r="A641" t="s">
        <v>2557</v>
      </c>
      <c r="B641" t="s">
        <v>2558</v>
      </c>
      <c r="C641" s="1" t="str">
        <f t="shared" si="76"/>
        <v>27:0006</v>
      </c>
      <c r="D641" s="1" t="str">
        <f t="shared" si="77"/>
        <v>27:0003</v>
      </c>
      <c r="E641" t="s">
        <v>2559</v>
      </c>
      <c r="F641" t="s">
        <v>2560</v>
      </c>
      <c r="H641">
        <v>61.1510648</v>
      </c>
      <c r="I641">
        <v>-120.4034609</v>
      </c>
      <c r="J641" s="1" t="str">
        <f>HYPERLINK("https://geochem.nrcan.gc.ca/cdogs/content/kwd/kwd020044_e.htm", "Till")</f>
        <v>Till</v>
      </c>
      <c r="K641" s="1" t="str">
        <f t="shared" si="78"/>
        <v>HMC separation (ODM standard)</v>
      </c>
      <c r="M641">
        <v>10</v>
      </c>
      <c r="T641">
        <v>1000</v>
      </c>
      <c r="U641">
        <v>1</v>
      </c>
      <c r="V641">
        <v>4000</v>
      </c>
      <c r="X641">
        <v>0</v>
      </c>
      <c r="Z641">
        <v>0</v>
      </c>
      <c r="AM641">
        <v>1</v>
      </c>
      <c r="AS641">
        <v>0</v>
      </c>
      <c r="AV641">
        <v>0.1</v>
      </c>
      <c r="BC641">
        <v>15</v>
      </c>
      <c r="BE641">
        <v>60</v>
      </c>
      <c r="BF641">
        <v>5</v>
      </c>
      <c r="BI641">
        <v>0</v>
      </c>
      <c r="BJ641">
        <v>0</v>
      </c>
      <c r="BM641">
        <v>2</v>
      </c>
      <c r="BY641">
        <v>0</v>
      </c>
      <c r="BZ641">
        <v>0</v>
      </c>
      <c r="CB641">
        <v>0</v>
      </c>
    </row>
    <row r="642" spans="1:82" hidden="1" x14ac:dyDescent="0.3">
      <c r="A642" t="s">
        <v>2561</v>
      </c>
      <c r="B642" t="s">
        <v>2562</v>
      </c>
      <c r="C642" s="1" t="str">
        <f t="shared" si="76"/>
        <v>27:0006</v>
      </c>
      <c r="D642" s="1" t="str">
        <f t="shared" si="77"/>
        <v>27:0003</v>
      </c>
      <c r="E642" t="s">
        <v>2563</v>
      </c>
      <c r="F642" t="s">
        <v>2564</v>
      </c>
      <c r="H642">
        <v>60.350400299999997</v>
      </c>
      <c r="I642">
        <v>-120.8613182</v>
      </c>
      <c r="J642" s="1" t="str">
        <f>HYPERLINK("https://geochem.nrcan.gc.ca/cdogs/content/kwd/kwd020045_e.htm", "Basal till")</f>
        <v>Basal till</v>
      </c>
      <c r="K642" s="1" t="str">
        <f t="shared" si="78"/>
        <v>HMC separation (ODM standard)</v>
      </c>
      <c r="M642">
        <v>1</v>
      </c>
      <c r="O642">
        <v>2</v>
      </c>
      <c r="T642">
        <v>1500</v>
      </c>
      <c r="V642">
        <v>5000</v>
      </c>
      <c r="X642">
        <v>1</v>
      </c>
      <c r="Z642">
        <v>2</v>
      </c>
      <c r="AL642">
        <v>1</v>
      </c>
      <c r="AS642">
        <v>0</v>
      </c>
      <c r="BC642">
        <v>15</v>
      </c>
      <c r="BE642">
        <v>50</v>
      </c>
      <c r="BF642">
        <v>10</v>
      </c>
      <c r="BJ642">
        <v>0</v>
      </c>
      <c r="BM642">
        <v>1</v>
      </c>
      <c r="BY642">
        <v>0</v>
      </c>
      <c r="BZ642">
        <v>0</v>
      </c>
      <c r="CB642">
        <v>0</v>
      </c>
      <c r="CC642">
        <v>0.5</v>
      </c>
    </row>
    <row r="643" spans="1:82" hidden="1" x14ac:dyDescent="0.3">
      <c r="A643" t="s">
        <v>2565</v>
      </c>
      <c r="B643" t="s">
        <v>2566</v>
      </c>
      <c r="C643" s="1" t="str">
        <f t="shared" ref="C643:C674" si="80">HYPERLINK("https://geochem.nrcan.gc.ca/cdogs/content/bdl/bdl270006_e.htm", "27:0006")</f>
        <v>27:0006</v>
      </c>
      <c r="D643" s="1" t="str">
        <f t="shared" ref="D643:D674" si="81">HYPERLINK("https://geochem.nrcan.gc.ca/cdogs/content/svy/svy270003_e.htm", "27:0003")</f>
        <v>27:0003</v>
      </c>
      <c r="E643" t="s">
        <v>2567</v>
      </c>
      <c r="F643" t="s">
        <v>2568</v>
      </c>
      <c r="H643">
        <v>60.428988500000003</v>
      </c>
      <c r="I643">
        <v>-120.6658322</v>
      </c>
      <c r="J643" s="1" t="str">
        <f>HYPERLINK("https://geochem.nrcan.gc.ca/cdogs/content/kwd/kwd020044_e.htm", "Till")</f>
        <v>Till</v>
      </c>
      <c r="K643" s="1" t="str">
        <f t="shared" si="78"/>
        <v>HMC separation (ODM standard)</v>
      </c>
      <c r="M643">
        <v>1</v>
      </c>
      <c r="T643">
        <v>1500</v>
      </c>
      <c r="V643">
        <v>300</v>
      </c>
      <c r="X643">
        <v>0</v>
      </c>
      <c r="Z643">
        <v>2</v>
      </c>
      <c r="AM643">
        <v>0</v>
      </c>
      <c r="AS643">
        <v>0</v>
      </c>
      <c r="BC643">
        <v>40</v>
      </c>
      <c r="BE643">
        <v>8</v>
      </c>
      <c r="BF643">
        <v>15</v>
      </c>
      <c r="BJ643">
        <v>0</v>
      </c>
      <c r="BM643">
        <v>3</v>
      </c>
      <c r="BV643">
        <v>0</v>
      </c>
      <c r="BY643">
        <v>0</v>
      </c>
      <c r="BZ643">
        <v>0</v>
      </c>
      <c r="CB643">
        <v>0</v>
      </c>
    </row>
    <row r="644" spans="1:82" hidden="1" x14ac:dyDescent="0.3">
      <c r="A644" t="s">
        <v>2569</v>
      </c>
      <c r="B644" t="s">
        <v>2570</v>
      </c>
      <c r="C644" s="1" t="str">
        <f t="shared" si="80"/>
        <v>27:0006</v>
      </c>
      <c r="D644" s="1" t="str">
        <f t="shared" si="81"/>
        <v>27:0003</v>
      </c>
      <c r="E644" t="s">
        <v>2571</v>
      </c>
      <c r="F644" t="s">
        <v>2572</v>
      </c>
      <c r="H644">
        <v>60.530104799999997</v>
      </c>
      <c r="I644">
        <v>-119.8845668</v>
      </c>
      <c r="J644" s="1" t="str">
        <f>HYPERLINK("https://geochem.nrcan.gc.ca/cdogs/content/kwd/kwd020045_e.htm", "Basal till")</f>
        <v>Basal till</v>
      </c>
      <c r="K644" s="1" t="str">
        <f t="shared" si="78"/>
        <v>HMC separation (ODM standard)</v>
      </c>
      <c r="M644">
        <v>0</v>
      </c>
      <c r="S644">
        <v>1</v>
      </c>
      <c r="T644">
        <v>1500</v>
      </c>
      <c r="V644">
        <v>600</v>
      </c>
      <c r="X644">
        <v>1</v>
      </c>
      <c r="Z644">
        <v>1</v>
      </c>
      <c r="AM644">
        <v>3</v>
      </c>
      <c r="AS644">
        <v>0</v>
      </c>
      <c r="AV644">
        <v>0</v>
      </c>
      <c r="BC644">
        <v>25</v>
      </c>
      <c r="BE644">
        <v>10</v>
      </c>
      <c r="BF644">
        <v>20</v>
      </c>
      <c r="BJ644">
        <v>0</v>
      </c>
      <c r="BK644">
        <v>0</v>
      </c>
      <c r="BM644">
        <v>0.5</v>
      </c>
      <c r="BY644">
        <v>0</v>
      </c>
      <c r="BZ644">
        <v>0</v>
      </c>
      <c r="CB644">
        <v>0</v>
      </c>
    </row>
    <row r="645" spans="1:82" hidden="1" x14ac:dyDescent="0.3">
      <c r="A645" t="s">
        <v>2573</v>
      </c>
      <c r="B645" t="s">
        <v>2574</v>
      </c>
      <c r="C645" s="1" t="str">
        <f t="shared" si="80"/>
        <v>27:0006</v>
      </c>
      <c r="D645" s="1" t="str">
        <f t="shared" si="81"/>
        <v>27:0003</v>
      </c>
      <c r="E645" t="s">
        <v>2575</v>
      </c>
      <c r="F645" t="s">
        <v>2576</v>
      </c>
      <c r="H645">
        <v>60.558050000000001</v>
      </c>
      <c r="I645">
        <v>-119.7393421</v>
      </c>
      <c r="J645" s="1" t="str">
        <f>HYPERLINK("https://geochem.nrcan.gc.ca/cdogs/content/kwd/kwd020044_e.htm", "Till")</f>
        <v>Till</v>
      </c>
      <c r="K645" s="1" t="str">
        <f t="shared" si="78"/>
        <v>HMC separation (ODM standard)</v>
      </c>
      <c r="M645">
        <v>7</v>
      </c>
      <c r="S645">
        <v>1</v>
      </c>
      <c r="T645">
        <v>600</v>
      </c>
      <c r="V645">
        <v>400</v>
      </c>
      <c r="X645">
        <v>0</v>
      </c>
      <c r="Z645">
        <v>1</v>
      </c>
      <c r="AK645">
        <v>2</v>
      </c>
      <c r="AM645">
        <v>2</v>
      </c>
      <c r="AS645">
        <v>0</v>
      </c>
      <c r="BC645">
        <v>15</v>
      </c>
      <c r="BE645">
        <v>10</v>
      </c>
      <c r="BF645">
        <v>5</v>
      </c>
      <c r="BJ645">
        <v>0</v>
      </c>
      <c r="BY645">
        <v>0</v>
      </c>
      <c r="BZ645">
        <v>0</v>
      </c>
      <c r="CB645">
        <v>0</v>
      </c>
    </row>
    <row r="646" spans="1:82" hidden="1" x14ac:dyDescent="0.3">
      <c r="A646" t="s">
        <v>2577</v>
      </c>
      <c r="B646" t="s">
        <v>2578</v>
      </c>
      <c r="C646" s="1" t="str">
        <f t="shared" si="80"/>
        <v>27:0006</v>
      </c>
      <c r="D646" s="1" t="str">
        <f t="shared" si="81"/>
        <v>27:0003</v>
      </c>
      <c r="E646" t="s">
        <v>2579</v>
      </c>
      <c r="F646" t="s">
        <v>2580</v>
      </c>
      <c r="H646">
        <v>60.615483900000001</v>
      </c>
      <c r="I646">
        <v>-119.92997769999999</v>
      </c>
      <c r="J646" s="1" t="str">
        <f>HYPERLINK("https://geochem.nrcan.gc.ca/cdogs/content/kwd/kwd020045_e.htm", "Basal till")</f>
        <v>Basal till</v>
      </c>
      <c r="K646" s="1" t="str">
        <f t="shared" si="78"/>
        <v>HMC separation (ODM standard)</v>
      </c>
      <c r="M646">
        <v>0</v>
      </c>
      <c r="T646">
        <v>100</v>
      </c>
      <c r="V646">
        <v>5</v>
      </c>
      <c r="X646">
        <v>1</v>
      </c>
      <c r="Z646">
        <v>1</v>
      </c>
      <c r="AM646">
        <v>0</v>
      </c>
      <c r="AS646">
        <v>0</v>
      </c>
      <c r="AV646">
        <v>0</v>
      </c>
      <c r="BC646">
        <v>15</v>
      </c>
      <c r="BE646">
        <v>1</v>
      </c>
      <c r="BF646">
        <v>30</v>
      </c>
      <c r="BM646">
        <v>10</v>
      </c>
      <c r="BV646">
        <v>0</v>
      </c>
      <c r="BY646">
        <v>0</v>
      </c>
      <c r="BZ646">
        <v>0</v>
      </c>
      <c r="CA646">
        <v>0</v>
      </c>
      <c r="CB646">
        <v>0</v>
      </c>
      <c r="CD646">
        <v>0</v>
      </c>
    </row>
    <row r="647" spans="1:82" hidden="1" x14ac:dyDescent="0.3">
      <c r="A647" t="s">
        <v>2581</v>
      </c>
      <c r="B647" t="s">
        <v>2582</v>
      </c>
      <c r="C647" s="1" t="str">
        <f t="shared" si="80"/>
        <v>27:0006</v>
      </c>
      <c r="D647" s="1" t="str">
        <f t="shared" si="81"/>
        <v>27:0003</v>
      </c>
      <c r="E647" t="s">
        <v>2583</v>
      </c>
      <c r="F647" t="s">
        <v>2584</v>
      </c>
      <c r="H647">
        <v>60.870907699999997</v>
      </c>
      <c r="I647">
        <v>-120.0245163</v>
      </c>
      <c r="J647" s="1" t="str">
        <f>HYPERLINK("https://geochem.nrcan.gc.ca/cdogs/content/kwd/kwd020044_e.htm", "Till")</f>
        <v>Till</v>
      </c>
      <c r="K647" s="1" t="str">
        <f t="shared" si="78"/>
        <v>HMC separation (ODM standard)</v>
      </c>
      <c r="M647">
        <v>0</v>
      </c>
      <c r="T647">
        <v>2000</v>
      </c>
      <c r="V647">
        <v>700</v>
      </c>
      <c r="X647">
        <v>1</v>
      </c>
      <c r="Z647">
        <v>1</v>
      </c>
      <c r="AM647">
        <v>1</v>
      </c>
      <c r="AS647">
        <v>0</v>
      </c>
      <c r="AV647">
        <v>0</v>
      </c>
      <c r="BC647">
        <v>30</v>
      </c>
      <c r="BE647">
        <v>10</v>
      </c>
      <c r="BF647">
        <v>25</v>
      </c>
      <c r="BM647">
        <v>4</v>
      </c>
      <c r="BY647">
        <v>0</v>
      </c>
      <c r="BZ647">
        <v>0</v>
      </c>
      <c r="CA647">
        <v>0</v>
      </c>
      <c r="CB647">
        <v>0</v>
      </c>
    </row>
    <row r="648" spans="1:82" hidden="1" x14ac:dyDescent="0.3">
      <c r="A648" t="s">
        <v>2585</v>
      </c>
      <c r="B648" t="s">
        <v>2586</v>
      </c>
      <c r="C648" s="1" t="str">
        <f t="shared" si="80"/>
        <v>27:0006</v>
      </c>
      <c r="D648" s="1" t="str">
        <f t="shared" si="81"/>
        <v>27:0003</v>
      </c>
      <c r="E648" t="s">
        <v>2587</v>
      </c>
      <c r="F648" t="s">
        <v>2588</v>
      </c>
      <c r="H648">
        <v>60.781579899999997</v>
      </c>
      <c r="I648">
        <v>-119.9853657</v>
      </c>
      <c r="J648" s="1" t="str">
        <f>HYPERLINK("https://geochem.nrcan.gc.ca/cdogs/content/kwd/kwd020044_e.htm", "Till")</f>
        <v>Till</v>
      </c>
      <c r="K648" s="1" t="str">
        <f t="shared" si="78"/>
        <v>HMC separation (ODM standard)</v>
      </c>
      <c r="M648">
        <v>3</v>
      </c>
      <c r="T648">
        <v>2000</v>
      </c>
      <c r="V648">
        <v>2000</v>
      </c>
      <c r="X648">
        <v>0</v>
      </c>
      <c r="Z648">
        <v>0</v>
      </c>
      <c r="AM648">
        <v>1</v>
      </c>
      <c r="AS648">
        <v>0</v>
      </c>
      <c r="BC648">
        <v>25</v>
      </c>
      <c r="BE648">
        <v>25</v>
      </c>
      <c r="BF648">
        <v>20</v>
      </c>
      <c r="BI648">
        <v>0</v>
      </c>
      <c r="BJ648">
        <v>0</v>
      </c>
      <c r="BM648">
        <v>0</v>
      </c>
      <c r="BY648">
        <v>0</v>
      </c>
      <c r="BZ648">
        <v>0</v>
      </c>
      <c r="CA648">
        <v>0</v>
      </c>
      <c r="CB648">
        <v>0</v>
      </c>
    </row>
    <row r="649" spans="1:82" hidden="1" x14ac:dyDescent="0.3">
      <c r="A649" t="s">
        <v>2589</v>
      </c>
      <c r="B649" t="s">
        <v>2590</v>
      </c>
      <c r="C649" s="1" t="str">
        <f t="shared" si="80"/>
        <v>27:0006</v>
      </c>
      <c r="D649" s="1" t="str">
        <f t="shared" si="81"/>
        <v>27:0003</v>
      </c>
      <c r="E649" t="s">
        <v>2591</v>
      </c>
      <c r="F649" t="s">
        <v>2592</v>
      </c>
      <c r="H649">
        <v>60.719627199999998</v>
      </c>
      <c r="I649">
        <v>-119.98028979999999</v>
      </c>
      <c r="J649" s="1" t="str">
        <f>HYPERLINK("https://geochem.nrcan.gc.ca/cdogs/content/kwd/kwd020045_e.htm", "Basal till")</f>
        <v>Basal till</v>
      </c>
      <c r="K649" s="1" t="str">
        <f t="shared" si="78"/>
        <v>HMC separation (ODM standard)</v>
      </c>
      <c r="M649">
        <v>15</v>
      </c>
      <c r="O649">
        <v>16</v>
      </c>
      <c r="P649">
        <v>2</v>
      </c>
      <c r="T649">
        <v>2000</v>
      </c>
      <c r="V649">
        <v>18000</v>
      </c>
      <c r="X649">
        <v>0</v>
      </c>
      <c r="Z649">
        <v>1</v>
      </c>
      <c r="AM649">
        <v>0</v>
      </c>
      <c r="AS649">
        <v>0</v>
      </c>
      <c r="BC649">
        <v>10</v>
      </c>
      <c r="BE649">
        <v>85</v>
      </c>
      <c r="BF649">
        <v>2</v>
      </c>
      <c r="BM649">
        <v>1</v>
      </c>
      <c r="BV649">
        <v>0</v>
      </c>
      <c r="BY649">
        <v>0</v>
      </c>
      <c r="BZ649">
        <v>0</v>
      </c>
      <c r="CA649">
        <v>0</v>
      </c>
      <c r="CB649">
        <v>0</v>
      </c>
    </row>
    <row r="650" spans="1:82" hidden="1" x14ac:dyDescent="0.3">
      <c r="A650" t="s">
        <v>2593</v>
      </c>
      <c r="B650" t="s">
        <v>2594</v>
      </c>
      <c r="C650" s="1" t="str">
        <f t="shared" si="80"/>
        <v>27:0006</v>
      </c>
      <c r="D650" s="1" t="str">
        <f t="shared" si="81"/>
        <v>27:0003</v>
      </c>
      <c r="E650" t="s">
        <v>2595</v>
      </c>
      <c r="F650" t="s">
        <v>2596</v>
      </c>
      <c r="H650">
        <v>60.688866400000002</v>
      </c>
      <c r="I650">
        <v>-120.1812133</v>
      </c>
      <c r="J650" s="1" t="str">
        <f>HYPERLINK("https://geochem.nrcan.gc.ca/cdogs/content/kwd/kwd020045_e.htm", "Basal till")</f>
        <v>Basal till</v>
      </c>
      <c r="K650" s="1" t="str">
        <f t="shared" si="78"/>
        <v>HMC separation (ODM standard)</v>
      </c>
      <c r="M650">
        <v>5</v>
      </c>
      <c r="T650">
        <v>300</v>
      </c>
      <c r="V650">
        <v>150</v>
      </c>
      <c r="X650">
        <v>0</v>
      </c>
      <c r="Z650">
        <v>1</v>
      </c>
      <c r="AM650">
        <v>0</v>
      </c>
      <c r="AS650">
        <v>1</v>
      </c>
      <c r="BC650">
        <v>10</v>
      </c>
      <c r="BE650">
        <v>5</v>
      </c>
      <c r="BF650">
        <v>30</v>
      </c>
      <c r="BJ650">
        <v>0</v>
      </c>
      <c r="BM650">
        <v>3</v>
      </c>
      <c r="BV650">
        <v>0</v>
      </c>
      <c r="BY650">
        <v>0</v>
      </c>
      <c r="BZ650">
        <v>0</v>
      </c>
      <c r="CA650">
        <v>0</v>
      </c>
    </row>
    <row r="651" spans="1:82" hidden="1" x14ac:dyDescent="0.3">
      <c r="A651" t="s">
        <v>2597</v>
      </c>
      <c r="B651" t="s">
        <v>2598</v>
      </c>
      <c r="C651" s="1" t="str">
        <f t="shared" si="80"/>
        <v>27:0006</v>
      </c>
      <c r="D651" s="1" t="str">
        <f t="shared" si="81"/>
        <v>27:0003</v>
      </c>
      <c r="E651" t="s">
        <v>2599</v>
      </c>
      <c r="F651" t="s">
        <v>2600</v>
      </c>
      <c r="H651">
        <v>60.795614800000003</v>
      </c>
      <c r="I651">
        <v>-120.1123977</v>
      </c>
      <c r="J651" s="1" t="str">
        <f>HYPERLINK("https://geochem.nrcan.gc.ca/cdogs/content/kwd/kwd020044_e.htm", "Till")</f>
        <v>Till</v>
      </c>
      <c r="K651" s="1" t="str">
        <f t="shared" si="78"/>
        <v>HMC separation (ODM standard)</v>
      </c>
      <c r="M651">
        <v>5</v>
      </c>
      <c r="T651">
        <v>200</v>
      </c>
      <c r="V651">
        <v>1500</v>
      </c>
      <c r="X651">
        <v>1</v>
      </c>
      <c r="Z651">
        <v>0</v>
      </c>
      <c r="AM651">
        <v>0</v>
      </c>
      <c r="AS651">
        <v>0</v>
      </c>
      <c r="AV651">
        <v>0.1</v>
      </c>
      <c r="BC651">
        <v>4</v>
      </c>
      <c r="BE651">
        <v>30</v>
      </c>
      <c r="BF651">
        <v>20</v>
      </c>
      <c r="BI651">
        <v>0</v>
      </c>
      <c r="BJ651">
        <v>0</v>
      </c>
      <c r="BK651">
        <v>0</v>
      </c>
      <c r="BL651">
        <v>0.5</v>
      </c>
      <c r="BM651">
        <v>0</v>
      </c>
      <c r="BV651">
        <v>0</v>
      </c>
      <c r="BY651">
        <v>0</v>
      </c>
      <c r="BZ651">
        <v>0</v>
      </c>
      <c r="CB651">
        <v>0</v>
      </c>
      <c r="CD651">
        <v>0</v>
      </c>
    </row>
    <row r="652" spans="1:82" hidden="1" x14ac:dyDescent="0.3">
      <c r="A652" t="s">
        <v>2601</v>
      </c>
      <c r="B652" t="s">
        <v>2602</v>
      </c>
      <c r="C652" s="1" t="str">
        <f t="shared" si="80"/>
        <v>27:0006</v>
      </c>
      <c r="D652" s="1" t="str">
        <f t="shared" si="81"/>
        <v>27:0003</v>
      </c>
      <c r="E652" t="s">
        <v>2603</v>
      </c>
      <c r="F652" t="s">
        <v>2604</v>
      </c>
      <c r="J652" s="1" t="str">
        <f>HYPERLINK("https://geochem.nrcan.gc.ca/cdogs/content/kwd/kwd020044_e.htm", "Till")</f>
        <v>Till</v>
      </c>
      <c r="K652" s="1" t="str">
        <f t="shared" si="78"/>
        <v>HMC separation (ODM standard)</v>
      </c>
      <c r="M652">
        <v>0</v>
      </c>
      <c r="T652">
        <v>600</v>
      </c>
      <c r="V652">
        <v>600</v>
      </c>
      <c r="X652">
        <v>1</v>
      </c>
      <c r="Z652">
        <v>6</v>
      </c>
      <c r="AG652">
        <v>100</v>
      </c>
      <c r="AL652">
        <v>1</v>
      </c>
      <c r="AM652">
        <v>6</v>
      </c>
      <c r="AS652">
        <v>30</v>
      </c>
      <c r="AV652">
        <v>0</v>
      </c>
      <c r="BC652">
        <v>5</v>
      </c>
      <c r="BE652">
        <v>5</v>
      </c>
      <c r="BF652">
        <v>80</v>
      </c>
      <c r="BM652">
        <v>3</v>
      </c>
      <c r="BY652">
        <v>0</v>
      </c>
      <c r="BZ652">
        <v>0</v>
      </c>
      <c r="CA652">
        <v>0</v>
      </c>
      <c r="CD652">
        <v>0</v>
      </c>
    </row>
    <row r="653" spans="1:82" hidden="1" x14ac:dyDescent="0.3">
      <c r="A653" t="s">
        <v>2605</v>
      </c>
      <c r="B653" t="s">
        <v>2606</v>
      </c>
      <c r="C653" s="1" t="str">
        <f t="shared" si="80"/>
        <v>27:0006</v>
      </c>
      <c r="D653" s="1" t="str">
        <f t="shared" si="81"/>
        <v>27:0003</v>
      </c>
      <c r="E653" t="s">
        <v>2607</v>
      </c>
      <c r="F653" t="s">
        <v>2608</v>
      </c>
      <c r="J653" s="1" t="str">
        <f>HYPERLINK("https://geochem.nrcan.gc.ca/cdogs/content/kwd/kwd020044_e.htm", "Till")</f>
        <v>Till</v>
      </c>
      <c r="K653" s="1" t="str">
        <f t="shared" si="78"/>
        <v>HMC separation (ODM standard)</v>
      </c>
      <c r="M653">
        <v>0</v>
      </c>
      <c r="T653">
        <v>5000</v>
      </c>
      <c r="V653">
        <v>20</v>
      </c>
      <c r="X653">
        <v>0</v>
      </c>
      <c r="Z653">
        <v>1</v>
      </c>
      <c r="AG653">
        <v>70</v>
      </c>
      <c r="AM653">
        <v>1</v>
      </c>
      <c r="AS653">
        <v>0</v>
      </c>
      <c r="AV653">
        <v>0</v>
      </c>
      <c r="BC653">
        <v>60</v>
      </c>
      <c r="BF653">
        <v>80</v>
      </c>
      <c r="BK653">
        <v>0</v>
      </c>
      <c r="BM653">
        <v>2</v>
      </c>
      <c r="BY653">
        <v>0</v>
      </c>
      <c r="BZ653">
        <v>0</v>
      </c>
      <c r="CB653">
        <v>0</v>
      </c>
      <c r="CD653">
        <v>0</v>
      </c>
    </row>
    <row r="654" spans="1:82" hidden="1" x14ac:dyDescent="0.3">
      <c r="A654" t="s">
        <v>2609</v>
      </c>
      <c r="B654" t="s">
        <v>2610</v>
      </c>
      <c r="C654" s="1" t="str">
        <f t="shared" si="80"/>
        <v>27:0006</v>
      </c>
      <c r="D654" s="1" t="str">
        <f t="shared" si="81"/>
        <v>27:0003</v>
      </c>
      <c r="E654" t="s">
        <v>2611</v>
      </c>
      <c r="F654" t="s">
        <v>2612</v>
      </c>
      <c r="H654">
        <v>60.956479799999997</v>
      </c>
      <c r="I654">
        <v>-120.717343</v>
      </c>
      <c r="J654" s="1" t="str">
        <f>HYPERLINK("https://geochem.nrcan.gc.ca/cdogs/content/kwd/kwd020045_e.htm", "Basal till")</f>
        <v>Basal till</v>
      </c>
      <c r="K654" s="1" t="str">
        <f t="shared" si="78"/>
        <v>HMC separation (ODM standard)</v>
      </c>
      <c r="M654">
        <v>2</v>
      </c>
      <c r="O654">
        <v>2</v>
      </c>
      <c r="P654">
        <v>2</v>
      </c>
      <c r="T654">
        <v>400</v>
      </c>
      <c r="V654">
        <v>14000</v>
      </c>
      <c r="X654">
        <v>1</v>
      </c>
      <c r="Z654">
        <v>0</v>
      </c>
      <c r="AM654">
        <v>1</v>
      </c>
      <c r="AS654">
        <v>0</v>
      </c>
      <c r="BC654">
        <v>3</v>
      </c>
      <c r="BE654">
        <v>90</v>
      </c>
      <c r="BI654">
        <v>0</v>
      </c>
      <c r="BJ654">
        <v>0</v>
      </c>
      <c r="BY654">
        <v>0</v>
      </c>
      <c r="BZ654">
        <v>0</v>
      </c>
      <c r="CB654">
        <v>0</v>
      </c>
    </row>
    <row r="655" spans="1:82" hidden="1" x14ac:dyDescent="0.3">
      <c r="A655" t="s">
        <v>2613</v>
      </c>
      <c r="B655" t="s">
        <v>2614</v>
      </c>
      <c r="C655" s="1" t="str">
        <f t="shared" si="80"/>
        <v>27:0006</v>
      </c>
      <c r="D655" s="1" t="str">
        <f t="shared" si="81"/>
        <v>27:0003</v>
      </c>
      <c r="E655" t="s">
        <v>2615</v>
      </c>
      <c r="F655" t="s">
        <v>2616</v>
      </c>
      <c r="H655">
        <v>60.911652099999998</v>
      </c>
      <c r="I655">
        <v>-120.8611581</v>
      </c>
      <c r="J655" s="1" t="str">
        <f>HYPERLINK("https://geochem.nrcan.gc.ca/cdogs/content/kwd/kwd020044_e.htm", "Till")</f>
        <v>Till</v>
      </c>
      <c r="K655" s="1" t="str">
        <f t="shared" si="78"/>
        <v>HMC separation (ODM standard)</v>
      </c>
      <c r="M655">
        <v>4</v>
      </c>
      <c r="O655">
        <v>1</v>
      </c>
      <c r="T655">
        <v>1000</v>
      </c>
      <c r="V655">
        <v>14000</v>
      </c>
      <c r="X655">
        <v>0</v>
      </c>
      <c r="Z655">
        <v>0</v>
      </c>
      <c r="AM655">
        <v>1</v>
      </c>
      <c r="AS655">
        <v>0</v>
      </c>
      <c r="BC655">
        <v>5</v>
      </c>
      <c r="BE655">
        <v>70</v>
      </c>
      <c r="BF655">
        <v>10</v>
      </c>
      <c r="BI655">
        <v>0</v>
      </c>
      <c r="BJ655">
        <v>0</v>
      </c>
      <c r="BM655">
        <v>1</v>
      </c>
      <c r="BY655">
        <v>0</v>
      </c>
      <c r="BZ655">
        <v>0</v>
      </c>
      <c r="CB655">
        <v>0</v>
      </c>
    </row>
    <row r="656" spans="1:82" hidden="1" x14ac:dyDescent="0.3">
      <c r="A656" t="s">
        <v>2617</v>
      </c>
      <c r="B656" t="s">
        <v>2618</v>
      </c>
      <c r="C656" s="1" t="str">
        <f t="shared" si="80"/>
        <v>27:0006</v>
      </c>
      <c r="D656" s="1" t="str">
        <f t="shared" si="81"/>
        <v>27:0003</v>
      </c>
      <c r="E656" t="s">
        <v>2619</v>
      </c>
      <c r="F656" t="s">
        <v>2620</v>
      </c>
      <c r="H656">
        <v>60.836063799999998</v>
      </c>
      <c r="I656">
        <v>-120.96340360000001</v>
      </c>
      <c r="J656" s="1" t="str">
        <f>HYPERLINK("https://geochem.nrcan.gc.ca/cdogs/content/kwd/kwd020081_e.htm", "Colluviated till")</f>
        <v>Colluviated till</v>
      </c>
      <c r="K656" s="1" t="str">
        <f t="shared" si="78"/>
        <v>HMC separation (ODM standard)</v>
      </c>
      <c r="M656">
        <v>3</v>
      </c>
      <c r="N656">
        <v>2</v>
      </c>
      <c r="O656">
        <v>4</v>
      </c>
      <c r="P656">
        <v>3</v>
      </c>
      <c r="T656">
        <v>600</v>
      </c>
      <c r="V656">
        <v>95</v>
      </c>
      <c r="X656">
        <v>0</v>
      </c>
      <c r="Z656">
        <v>0</v>
      </c>
      <c r="AM656">
        <v>1</v>
      </c>
      <c r="AS656">
        <v>0</v>
      </c>
      <c r="BC656">
        <v>2</v>
      </c>
      <c r="BE656">
        <v>95</v>
      </c>
      <c r="BF656">
        <v>0.5</v>
      </c>
      <c r="BI656">
        <v>0</v>
      </c>
      <c r="BJ656">
        <v>0</v>
      </c>
      <c r="BY656">
        <v>0</v>
      </c>
      <c r="BZ656">
        <v>0</v>
      </c>
      <c r="CB656">
        <v>0</v>
      </c>
    </row>
    <row r="657" spans="1:82" hidden="1" x14ac:dyDescent="0.3">
      <c r="A657" t="s">
        <v>2621</v>
      </c>
      <c r="B657" t="s">
        <v>2622</v>
      </c>
      <c r="C657" s="1" t="str">
        <f t="shared" si="80"/>
        <v>27:0006</v>
      </c>
      <c r="D657" s="1" t="str">
        <f t="shared" si="81"/>
        <v>27:0003</v>
      </c>
      <c r="E657" t="s">
        <v>2623</v>
      </c>
      <c r="F657" t="s">
        <v>2624</v>
      </c>
      <c r="H657">
        <v>60.775056200000002</v>
      </c>
      <c r="I657">
        <v>-121.1000377</v>
      </c>
      <c r="J657" s="1" t="str">
        <f>HYPERLINK("https://geochem.nrcan.gc.ca/cdogs/content/kwd/kwd020045_e.htm", "Basal till")</f>
        <v>Basal till</v>
      </c>
      <c r="K657" s="1" t="str">
        <f t="shared" si="78"/>
        <v>HMC separation (ODM standard)</v>
      </c>
      <c r="M657">
        <v>0</v>
      </c>
      <c r="N657">
        <v>3</v>
      </c>
      <c r="O657">
        <v>50</v>
      </c>
      <c r="T657">
        <v>1000</v>
      </c>
      <c r="V657">
        <v>50000</v>
      </c>
      <c r="X657">
        <v>4</v>
      </c>
      <c r="Z657">
        <v>0</v>
      </c>
      <c r="AI657">
        <v>2</v>
      </c>
      <c r="AM657">
        <v>1</v>
      </c>
      <c r="AS657">
        <v>0</v>
      </c>
      <c r="AV657">
        <v>0</v>
      </c>
      <c r="AX657">
        <v>0.1</v>
      </c>
      <c r="BC657">
        <v>2</v>
      </c>
      <c r="BE657">
        <v>95</v>
      </c>
      <c r="BF657">
        <v>3</v>
      </c>
      <c r="BI657">
        <v>0</v>
      </c>
      <c r="BJ657">
        <v>0</v>
      </c>
      <c r="BM657">
        <v>0</v>
      </c>
      <c r="BY657">
        <v>0</v>
      </c>
      <c r="BZ657">
        <v>0</v>
      </c>
      <c r="CA657">
        <v>0</v>
      </c>
      <c r="CB657">
        <v>0</v>
      </c>
      <c r="CD657">
        <v>0</v>
      </c>
    </row>
    <row r="658" spans="1:82" hidden="1" x14ac:dyDescent="0.3">
      <c r="A658" t="s">
        <v>2625</v>
      </c>
      <c r="B658" t="s">
        <v>2626</v>
      </c>
      <c r="C658" s="1" t="str">
        <f t="shared" si="80"/>
        <v>27:0006</v>
      </c>
      <c r="D658" s="1" t="str">
        <f t="shared" si="81"/>
        <v>27:0003</v>
      </c>
      <c r="E658" t="s">
        <v>2627</v>
      </c>
      <c r="F658" t="s">
        <v>2628</v>
      </c>
      <c r="H658">
        <v>60.2596858</v>
      </c>
      <c r="I658">
        <v>-121.05423620000001</v>
      </c>
      <c r="J658" s="1" t="str">
        <f>HYPERLINK("https://geochem.nrcan.gc.ca/cdogs/content/kwd/kwd020044_e.htm", "Till")</f>
        <v>Till</v>
      </c>
      <c r="K658" s="1" t="str">
        <f t="shared" si="78"/>
        <v>HMC separation (ODM standard)</v>
      </c>
      <c r="M658">
        <v>6</v>
      </c>
      <c r="T658">
        <v>2500</v>
      </c>
      <c r="V658">
        <v>800</v>
      </c>
      <c r="X658">
        <v>1</v>
      </c>
      <c r="Z658">
        <v>4</v>
      </c>
      <c r="AM658">
        <v>0</v>
      </c>
      <c r="AS658">
        <v>0</v>
      </c>
      <c r="BC658">
        <v>30</v>
      </c>
      <c r="BE658">
        <v>10</v>
      </c>
      <c r="BF658">
        <v>5</v>
      </c>
      <c r="BJ658">
        <v>0</v>
      </c>
      <c r="BV658">
        <v>0</v>
      </c>
      <c r="BY658">
        <v>0</v>
      </c>
      <c r="BZ658">
        <v>0</v>
      </c>
      <c r="CB658">
        <v>0</v>
      </c>
    </row>
    <row r="659" spans="1:82" hidden="1" x14ac:dyDescent="0.3">
      <c r="A659" t="s">
        <v>2629</v>
      </c>
      <c r="B659" t="s">
        <v>2630</v>
      </c>
      <c r="C659" s="1" t="str">
        <f t="shared" si="80"/>
        <v>27:0006</v>
      </c>
      <c r="D659" s="1" t="str">
        <f t="shared" si="81"/>
        <v>27:0003</v>
      </c>
      <c r="E659" t="s">
        <v>2631</v>
      </c>
      <c r="F659" t="s">
        <v>2632</v>
      </c>
      <c r="H659">
        <v>60.192634300000002</v>
      </c>
      <c r="I659">
        <v>-121.1377561</v>
      </c>
      <c r="J659" s="1" t="str">
        <f>HYPERLINK("https://geochem.nrcan.gc.ca/cdogs/content/kwd/kwd020045_e.htm", "Basal till")</f>
        <v>Basal till</v>
      </c>
      <c r="K659" s="1" t="str">
        <f t="shared" si="78"/>
        <v>HMC separation (ODM standard)</v>
      </c>
      <c r="M659">
        <v>2</v>
      </c>
      <c r="T659">
        <v>250</v>
      </c>
      <c r="V659">
        <v>7</v>
      </c>
      <c r="X659">
        <v>2</v>
      </c>
      <c r="Z659">
        <v>8</v>
      </c>
      <c r="AM659">
        <v>0</v>
      </c>
      <c r="AS659">
        <v>0</v>
      </c>
      <c r="BC659">
        <v>5</v>
      </c>
      <c r="BF659">
        <v>30</v>
      </c>
      <c r="BJ659">
        <v>1</v>
      </c>
      <c r="BK659">
        <v>0</v>
      </c>
      <c r="BV659">
        <v>0</v>
      </c>
      <c r="BY659">
        <v>0</v>
      </c>
      <c r="BZ659">
        <v>0</v>
      </c>
      <c r="CB659">
        <v>0</v>
      </c>
    </row>
    <row r="660" spans="1:82" hidden="1" x14ac:dyDescent="0.3">
      <c r="A660" t="s">
        <v>2633</v>
      </c>
      <c r="B660" t="s">
        <v>2634</v>
      </c>
      <c r="C660" s="1" t="str">
        <f t="shared" si="80"/>
        <v>27:0006</v>
      </c>
      <c r="D660" s="1" t="str">
        <f t="shared" si="81"/>
        <v>27:0003</v>
      </c>
      <c r="E660" t="s">
        <v>2635</v>
      </c>
      <c r="F660" t="s">
        <v>2636</v>
      </c>
      <c r="H660">
        <v>60.110251699999999</v>
      </c>
      <c r="I660">
        <v>-121.1355011</v>
      </c>
      <c r="J660" s="1" t="str">
        <f>HYPERLINK("https://geochem.nrcan.gc.ca/cdogs/content/kwd/kwd020045_e.htm", "Basal till")</f>
        <v>Basal till</v>
      </c>
      <c r="K660" s="1" t="str">
        <f t="shared" si="78"/>
        <v>HMC separation (ODM standard)</v>
      </c>
      <c r="M660">
        <v>1</v>
      </c>
      <c r="S660">
        <v>1</v>
      </c>
      <c r="T660">
        <v>900</v>
      </c>
      <c r="V660">
        <v>4</v>
      </c>
      <c r="X660">
        <v>0</v>
      </c>
      <c r="Z660">
        <v>2</v>
      </c>
      <c r="AK660">
        <v>3</v>
      </c>
      <c r="AM660">
        <v>2</v>
      </c>
      <c r="AS660">
        <v>0</v>
      </c>
      <c r="BC660">
        <v>30</v>
      </c>
      <c r="BF660">
        <v>25</v>
      </c>
      <c r="BJ660">
        <v>0</v>
      </c>
      <c r="BY660">
        <v>0</v>
      </c>
      <c r="BZ660">
        <v>0</v>
      </c>
      <c r="CB660">
        <v>0</v>
      </c>
      <c r="CC660">
        <v>3</v>
      </c>
    </row>
    <row r="661" spans="1:82" hidden="1" x14ac:dyDescent="0.3">
      <c r="A661" t="s">
        <v>2637</v>
      </c>
      <c r="B661" t="s">
        <v>2638</v>
      </c>
      <c r="C661" s="1" t="str">
        <f t="shared" si="80"/>
        <v>27:0006</v>
      </c>
      <c r="D661" s="1" t="str">
        <f t="shared" si="81"/>
        <v>27:0003</v>
      </c>
      <c r="E661" t="s">
        <v>2639</v>
      </c>
      <c r="F661" t="s">
        <v>2640</v>
      </c>
      <c r="H661">
        <v>60.039373099999999</v>
      </c>
      <c r="I661">
        <v>-121.13386079999999</v>
      </c>
      <c r="J661" s="1" t="str">
        <f>HYPERLINK("https://geochem.nrcan.gc.ca/cdogs/content/kwd/kwd020044_e.htm", "Till")</f>
        <v>Till</v>
      </c>
      <c r="K661" s="1" t="str">
        <f t="shared" si="78"/>
        <v>HMC separation (ODM standard)</v>
      </c>
      <c r="M661">
        <v>2</v>
      </c>
      <c r="T661">
        <v>1000</v>
      </c>
      <c r="V661">
        <v>500</v>
      </c>
      <c r="X661">
        <v>1</v>
      </c>
      <c r="Z661">
        <v>3</v>
      </c>
      <c r="AM661">
        <v>1</v>
      </c>
      <c r="AS661">
        <v>0</v>
      </c>
      <c r="BC661">
        <v>30</v>
      </c>
      <c r="BE661">
        <v>15</v>
      </c>
      <c r="BF661">
        <v>40</v>
      </c>
      <c r="BJ661">
        <v>0</v>
      </c>
      <c r="BY661">
        <v>0</v>
      </c>
      <c r="BZ661">
        <v>0</v>
      </c>
      <c r="CB661">
        <v>0</v>
      </c>
    </row>
    <row r="662" spans="1:82" hidden="1" x14ac:dyDescent="0.3">
      <c r="A662" t="s">
        <v>2641</v>
      </c>
      <c r="B662" t="s">
        <v>2642</v>
      </c>
      <c r="C662" s="1" t="str">
        <f t="shared" si="80"/>
        <v>27:0006</v>
      </c>
      <c r="D662" s="1" t="str">
        <f t="shared" si="81"/>
        <v>27:0003</v>
      </c>
      <c r="E662" t="s">
        <v>2643</v>
      </c>
      <c r="F662" t="s">
        <v>2644</v>
      </c>
      <c r="H662">
        <v>60.035076500000002</v>
      </c>
      <c r="I662">
        <v>-120.9650802</v>
      </c>
      <c r="J662" s="1" t="str">
        <f>HYPERLINK("https://geochem.nrcan.gc.ca/cdogs/content/kwd/kwd020044_e.htm", "Till")</f>
        <v>Till</v>
      </c>
      <c r="K662" s="1" t="str">
        <f t="shared" si="78"/>
        <v>HMC separation (ODM standard)</v>
      </c>
      <c r="M662">
        <v>2</v>
      </c>
      <c r="T662">
        <v>1500</v>
      </c>
      <c r="V662">
        <v>500</v>
      </c>
      <c r="X662">
        <v>0</v>
      </c>
      <c r="Z662">
        <v>3</v>
      </c>
      <c r="AM662">
        <v>0</v>
      </c>
      <c r="AS662">
        <v>0</v>
      </c>
      <c r="BC662">
        <v>35</v>
      </c>
      <c r="BE662">
        <v>10</v>
      </c>
      <c r="BF662">
        <v>60</v>
      </c>
      <c r="BJ662">
        <v>0</v>
      </c>
      <c r="BV662">
        <v>0</v>
      </c>
      <c r="BY662">
        <v>0</v>
      </c>
      <c r="BZ662">
        <v>0</v>
      </c>
      <c r="CB662">
        <v>0</v>
      </c>
    </row>
    <row r="663" spans="1:82" hidden="1" x14ac:dyDescent="0.3">
      <c r="A663" t="s">
        <v>2645</v>
      </c>
      <c r="B663" t="s">
        <v>2646</v>
      </c>
      <c r="C663" s="1" t="str">
        <f t="shared" si="80"/>
        <v>27:0006</v>
      </c>
      <c r="D663" s="1" t="str">
        <f t="shared" si="81"/>
        <v>27:0003</v>
      </c>
      <c r="E663" t="s">
        <v>2647</v>
      </c>
      <c r="F663" t="s">
        <v>2648</v>
      </c>
      <c r="H663">
        <v>60.156275200000003</v>
      </c>
      <c r="I663">
        <v>-120.8372753</v>
      </c>
      <c r="J663" s="1" t="str">
        <f>HYPERLINK("https://geochem.nrcan.gc.ca/cdogs/content/kwd/kwd020044_e.htm", "Till")</f>
        <v>Till</v>
      </c>
      <c r="K663" s="1" t="str">
        <f t="shared" si="78"/>
        <v>HMC separation (ODM standard)</v>
      </c>
      <c r="M663">
        <v>4</v>
      </c>
      <c r="O663">
        <v>1</v>
      </c>
      <c r="T663">
        <v>1500</v>
      </c>
      <c r="V663">
        <v>3000</v>
      </c>
      <c r="X663">
        <v>0</v>
      </c>
      <c r="Z663">
        <v>2</v>
      </c>
      <c r="AM663">
        <v>0</v>
      </c>
      <c r="AS663">
        <v>0</v>
      </c>
      <c r="BC663">
        <v>20</v>
      </c>
      <c r="BE663">
        <v>30</v>
      </c>
      <c r="BF663">
        <v>15</v>
      </c>
      <c r="BV663">
        <v>0</v>
      </c>
      <c r="BY663">
        <v>0</v>
      </c>
      <c r="BZ663">
        <v>0</v>
      </c>
      <c r="CB663">
        <v>0</v>
      </c>
    </row>
    <row r="664" spans="1:82" hidden="1" x14ac:dyDescent="0.3">
      <c r="A664" t="s">
        <v>2649</v>
      </c>
      <c r="B664" t="s">
        <v>2650</v>
      </c>
      <c r="C664" s="1" t="str">
        <f t="shared" si="80"/>
        <v>27:0006</v>
      </c>
      <c r="D664" s="1" t="str">
        <f t="shared" si="81"/>
        <v>27:0003</v>
      </c>
      <c r="E664" t="s">
        <v>2651</v>
      </c>
      <c r="F664" t="s">
        <v>2652</v>
      </c>
      <c r="H664">
        <v>60.339092299999997</v>
      </c>
      <c r="I664">
        <v>-121.1740047</v>
      </c>
      <c r="J664" s="1" t="str">
        <f>HYPERLINK("https://geochem.nrcan.gc.ca/cdogs/content/kwd/kwd020045_e.htm", "Basal till")</f>
        <v>Basal till</v>
      </c>
      <c r="K664" s="1" t="str">
        <f t="shared" si="78"/>
        <v>HMC separation (ODM standard)</v>
      </c>
      <c r="M664">
        <v>4</v>
      </c>
      <c r="S664">
        <v>1</v>
      </c>
      <c r="T664">
        <v>1000</v>
      </c>
      <c r="V664">
        <v>1000</v>
      </c>
      <c r="X664">
        <v>1</v>
      </c>
      <c r="Z664">
        <v>3</v>
      </c>
      <c r="AI664">
        <v>1</v>
      </c>
      <c r="AS664">
        <v>0</v>
      </c>
      <c r="BC664">
        <v>15</v>
      </c>
      <c r="BE664">
        <v>15</v>
      </c>
      <c r="BF664">
        <v>15</v>
      </c>
      <c r="BJ664">
        <v>0</v>
      </c>
      <c r="BL664">
        <v>1</v>
      </c>
      <c r="BM664">
        <v>1</v>
      </c>
      <c r="BY664">
        <v>0</v>
      </c>
      <c r="BZ664">
        <v>0</v>
      </c>
      <c r="CB664">
        <v>0</v>
      </c>
    </row>
    <row r="665" spans="1:82" hidden="1" x14ac:dyDescent="0.3">
      <c r="A665" t="s">
        <v>2653</v>
      </c>
      <c r="B665" t="s">
        <v>2654</v>
      </c>
      <c r="C665" s="1" t="str">
        <f t="shared" si="80"/>
        <v>27:0006</v>
      </c>
      <c r="D665" s="1" t="str">
        <f t="shared" si="81"/>
        <v>27:0003</v>
      </c>
      <c r="E665" t="s">
        <v>2655</v>
      </c>
      <c r="F665" t="s">
        <v>2656</v>
      </c>
      <c r="H665">
        <v>60.2425742</v>
      </c>
      <c r="I665">
        <v>-121.5043436</v>
      </c>
      <c r="J665" s="1" t="str">
        <f>HYPERLINK("https://geochem.nrcan.gc.ca/cdogs/content/kwd/kwd020044_e.htm", "Till")</f>
        <v>Till</v>
      </c>
      <c r="K665" s="1" t="str">
        <f t="shared" si="78"/>
        <v>HMC separation (ODM standard)</v>
      </c>
      <c r="M665">
        <v>1</v>
      </c>
      <c r="T665">
        <v>2000</v>
      </c>
      <c r="V665">
        <v>50</v>
      </c>
      <c r="X665">
        <v>0</v>
      </c>
      <c r="Z665">
        <v>0</v>
      </c>
      <c r="AM665">
        <v>0</v>
      </c>
      <c r="AS665">
        <v>0</v>
      </c>
      <c r="BC665">
        <v>30</v>
      </c>
      <c r="BE665">
        <v>1</v>
      </c>
      <c r="BF665">
        <v>30</v>
      </c>
      <c r="BI665">
        <v>0</v>
      </c>
      <c r="BJ665">
        <v>0</v>
      </c>
      <c r="BV665">
        <v>0</v>
      </c>
      <c r="BY665">
        <v>0</v>
      </c>
      <c r="BZ665">
        <v>0</v>
      </c>
      <c r="CB665">
        <v>0</v>
      </c>
      <c r="CC665">
        <v>2</v>
      </c>
    </row>
    <row r="666" spans="1:82" hidden="1" x14ac:dyDescent="0.3">
      <c r="A666" t="s">
        <v>2657</v>
      </c>
      <c r="B666" t="s">
        <v>2658</v>
      </c>
      <c r="C666" s="1" t="str">
        <f t="shared" si="80"/>
        <v>27:0006</v>
      </c>
      <c r="D666" s="1" t="str">
        <f t="shared" si="81"/>
        <v>27:0003</v>
      </c>
      <c r="E666" t="s">
        <v>2659</v>
      </c>
      <c r="F666" t="s">
        <v>2660</v>
      </c>
      <c r="H666">
        <v>60.164763499999999</v>
      </c>
      <c r="I666">
        <v>-121.3375068</v>
      </c>
      <c r="J666" s="1" t="str">
        <f>HYPERLINK("https://geochem.nrcan.gc.ca/cdogs/content/kwd/kwd020045_e.htm", "Basal till")</f>
        <v>Basal till</v>
      </c>
      <c r="K666" s="1" t="str">
        <f t="shared" si="78"/>
        <v>HMC separation (ODM standard)</v>
      </c>
      <c r="M666">
        <v>3</v>
      </c>
      <c r="T666">
        <v>1800</v>
      </c>
      <c r="V666">
        <v>600</v>
      </c>
      <c r="X666">
        <v>1</v>
      </c>
      <c r="Z666">
        <v>2</v>
      </c>
      <c r="AL666">
        <v>2</v>
      </c>
      <c r="AS666">
        <v>0</v>
      </c>
      <c r="BC666">
        <v>30</v>
      </c>
      <c r="BE666">
        <v>10</v>
      </c>
      <c r="BF666">
        <v>20</v>
      </c>
      <c r="BJ666">
        <v>0</v>
      </c>
      <c r="BY666">
        <v>0</v>
      </c>
      <c r="BZ666">
        <v>0</v>
      </c>
      <c r="CB666">
        <v>0</v>
      </c>
    </row>
    <row r="667" spans="1:82" hidden="1" x14ac:dyDescent="0.3">
      <c r="A667" t="s">
        <v>2661</v>
      </c>
      <c r="B667" t="s">
        <v>2662</v>
      </c>
      <c r="C667" s="1" t="str">
        <f t="shared" si="80"/>
        <v>27:0006</v>
      </c>
      <c r="D667" s="1" t="str">
        <f t="shared" si="81"/>
        <v>27:0003</v>
      </c>
      <c r="E667" t="s">
        <v>2663</v>
      </c>
      <c r="F667" t="s">
        <v>2664</v>
      </c>
      <c r="H667">
        <v>60.016814199999999</v>
      </c>
      <c r="I667">
        <v>-121.31727720000001</v>
      </c>
      <c r="J667" s="1" t="str">
        <f>HYPERLINK("https://geochem.nrcan.gc.ca/cdogs/content/kwd/kwd020045_e.htm", "Basal till")</f>
        <v>Basal till</v>
      </c>
      <c r="K667" s="1" t="str">
        <f t="shared" si="78"/>
        <v>HMC separation (ODM standard)</v>
      </c>
      <c r="M667">
        <v>4</v>
      </c>
      <c r="T667">
        <v>300</v>
      </c>
      <c r="V667">
        <v>900</v>
      </c>
      <c r="X667">
        <v>0</v>
      </c>
      <c r="Z667">
        <v>1</v>
      </c>
      <c r="AM667">
        <v>0</v>
      </c>
      <c r="AS667">
        <v>1</v>
      </c>
      <c r="BC667">
        <v>5</v>
      </c>
      <c r="BE667">
        <v>15</v>
      </c>
      <c r="BF667">
        <v>10</v>
      </c>
      <c r="BJ667">
        <v>0</v>
      </c>
      <c r="BK667">
        <v>1</v>
      </c>
      <c r="BM667">
        <v>2</v>
      </c>
      <c r="BV667">
        <v>0</v>
      </c>
      <c r="BY667">
        <v>0</v>
      </c>
      <c r="BZ667">
        <v>0</v>
      </c>
      <c r="CC667">
        <v>2</v>
      </c>
    </row>
    <row r="668" spans="1:82" hidden="1" x14ac:dyDescent="0.3">
      <c r="A668" t="s">
        <v>2665</v>
      </c>
      <c r="B668" t="s">
        <v>2666</v>
      </c>
      <c r="C668" s="1" t="str">
        <f t="shared" si="80"/>
        <v>27:0006</v>
      </c>
      <c r="D668" s="1" t="str">
        <f t="shared" si="81"/>
        <v>27:0003</v>
      </c>
      <c r="E668" t="s">
        <v>2667</v>
      </c>
      <c r="F668" t="s">
        <v>2668</v>
      </c>
      <c r="H668">
        <v>60.074162100000002</v>
      </c>
      <c r="I668">
        <v>-121.37573159999999</v>
      </c>
      <c r="J668" s="1" t="str">
        <f>HYPERLINK("https://geochem.nrcan.gc.ca/cdogs/content/kwd/kwd020045_e.htm", "Basal till")</f>
        <v>Basal till</v>
      </c>
      <c r="K668" s="1" t="str">
        <f t="shared" si="78"/>
        <v>HMC separation (ODM standard)</v>
      </c>
      <c r="M668">
        <v>1</v>
      </c>
      <c r="T668">
        <v>900</v>
      </c>
      <c r="V668">
        <v>20</v>
      </c>
      <c r="X668">
        <v>0</v>
      </c>
      <c r="Z668">
        <v>0</v>
      </c>
      <c r="AM668">
        <v>0</v>
      </c>
      <c r="AS668">
        <v>0</v>
      </c>
      <c r="BC668">
        <v>30</v>
      </c>
      <c r="BE668">
        <v>0.5</v>
      </c>
      <c r="BF668">
        <v>35</v>
      </c>
      <c r="BI668">
        <v>0</v>
      </c>
      <c r="BJ668">
        <v>0</v>
      </c>
      <c r="BV668">
        <v>0</v>
      </c>
      <c r="BY668">
        <v>0</v>
      </c>
      <c r="BZ668">
        <v>0</v>
      </c>
      <c r="CB668">
        <v>0</v>
      </c>
      <c r="CD668">
        <v>0</v>
      </c>
    </row>
    <row r="669" spans="1:82" hidden="1" x14ac:dyDescent="0.3">
      <c r="A669" t="s">
        <v>2669</v>
      </c>
      <c r="B669" t="s">
        <v>2670</v>
      </c>
      <c r="C669" s="1" t="str">
        <f t="shared" si="80"/>
        <v>27:0006</v>
      </c>
      <c r="D669" s="1" t="str">
        <f t="shared" si="81"/>
        <v>27:0003</v>
      </c>
      <c r="E669" t="s">
        <v>2671</v>
      </c>
      <c r="F669" t="s">
        <v>2672</v>
      </c>
      <c r="H669">
        <v>60.081234299999998</v>
      </c>
      <c r="I669">
        <v>-121.5873337</v>
      </c>
      <c r="J669" s="1" t="str">
        <f>HYPERLINK("https://geochem.nrcan.gc.ca/cdogs/content/kwd/kwd020044_e.htm", "Till")</f>
        <v>Till</v>
      </c>
      <c r="K669" s="1" t="str">
        <f t="shared" si="78"/>
        <v>HMC separation (ODM standard)</v>
      </c>
      <c r="M669">
        <v>4</v>
      </c>
      <c r="P669">
        <v>1</v>
      </c>
      <c r="T669">
        <v>3500</v>
      </c>
      <c r="V669">
        <v>350</v>
      </c>
      <c r="X669">
        <v>1</v>
      </c>
      <c r="Z669">
        <v>2</v>
      </c>
      <c r="AM669">
        <v>1</v>
      </c>
      <c r="AS669">
        <v>0</v>
      </c>
      <c r="BC669">
        <v>50</v>
      </c>
      <c r="BE669">
        <v>5</v>
      </c>
      <c r="BF669">
        <v>40</v>
      </c>
      <c r="BK669">
        <v>0</v>
      </c>
      <c r="BY669">
        <v>0</v>
      </c>
      <c r="BZ669">
        <v>0</v>
      </c>
      <c r="CB669">
        <v>0</v>
      </c>
    </row>
    <row r="670" spans="1:82" hidden="1" x14ac:dyDescent="0.3">
      <c r="A670" t="s">
        <v>2673</v>
      </c>
      <c r="B670" t="s">
        <v>2674</v>
      </c>
      <c r="C670" s="1" t="str">
        <f t="shared" si="80"/>
        <v>27:0006</v>
      </c>
      <c r="D670" s="1" t="str">
        <f t="shared" si="81"/>
        <v>27:0003</v>
      </c>
      <c r="E670" t="s">
        <v>2675</v>
      </c>
      <c r="F670" t="s">
        <v>2676</v>
      </c>
      <c r="H670">
        <v>60.1331104</v>
      </c>
      <c r="I670">
        <v>-121.46279319999999</v>
      </c>
      <c r="J670" s="1" t="str">
        <f t="shared" ref="J670:J675" si="82">HYPERLINK("https://geochem.nrcan.gc.ca/cdogs/content/kwd/kwd020045_e.htm", "Basal till")</f>
        <v>Basal till</v>
      </c>
      <c r="K670" s="1" t="str">
        <f t="shared" si="78"/>
        <v>HMC separation (ODM standard)</v>
      </c>
      <c r="M670">
        <v>10</v>
      </c>
      <c r="T670">
        <v>2500</v>
      </c>
      <c r="V670">
        <v>350</v>
      </c>
      <c r="X670">
        <v>1</v>
      </c>
      <c r="Z670">
        <v>2</v>
      </c>
      <c r="AM670">
        <v>0</v>
      </c>
      <c r="AS670">
        <v>0</v>
      </c>
      <c r="AV670">
        <v>0.1</v>
      </c>
      <c r="BC670">
        <v>40</v>
      </c>
      <c r="BE670">
        <v>5</v>
      </c>
      <c r="BF670">
        <v>30</v>
      </c>
      <c r="BJ670">
        <v>0</v>
      </c>
      <c r="BV670">
        <v>0</v>
      </c>
      <c r="BY670">
        <v>0</v>
      </c>
      <c r="BZ670">
        <v>0</v>
      </c>
      <c r="CB670">
        <v>0</v>
      </c>
      <c r="CC670">
        <v>2</v>
      </c>
    </row>
    <row r="671" spans="1:82" hidden="1" x14ac:dyDescent="0.3">
      <c r="A671" t="s">
        <v>2677</v>
      </c>
      <c r="B671" t="s">
        <v>2678</v>
      </c>
      <c r="C671" s="1" t="str">
        <f t="shared" si="80"/>
        <v>27:0006</v>
      </c>
      <c r="D671" s="1" t="str">
        <f t="shared" si="81"/>
        <v>27:0003</v>
      </c>
      <c r="E671" t="s">
        <v>2679</v>
      </c>
      <c r="F671" t="s">
        <v>2680</v>
      </c>
      <c r="H671">
        <v>60.615351799999999</v>
      </c>
      <c r="I671">
        <v>-120.9759451</v>
      </c>
      <c r="J671" s="1" t="str">
        <f t="shared" si="82"/>
        <v>Basal till</v>
      </c>
      <c r="K671" s="1" t="str">
        <f t="shared" si="78"/>
        <v>HMC separation (ODM standard)</v>
      </c>
      <c r="M671">
        <v>3</v>
      </c>
      <c r="T671">
        <v>2000</v>
      </c>
      <c r="V671">
        <v>150</v>
      </c>
      <c r="X671">
        <v>2</v>
      </c>
      <c r="Z671">
        <v>1</v>
      </c>
      <c r="AK671">
        <v>1</v>
      </c>
      <c r="AS671">
        <v>0</v>
      </c>
      <c r="BC671">
        <v>25</v>
      </c>
      <c r="BE671">
        <v>2</v>
      </c>
      <c r="BF671">
        <v>15</v>
      </c>
      <c r="BJ671">
        <v>0</v>
      </c>
      <c r="BY671">
        <v>0</v>
      </c>
      <c r="BZ671">
        <v>0</v>
      </c>
      <c r="CB671">
        <v>0</v>
      </c>
      <c r="CC671">
        <v>1</v>
      </c>
    </row>
    <row r="672" spans="1:82" hidden="1" x14ac:dyDescent="0.3">
      <c r="A672" t="s">
        <v>2681</v>
      </c>
      <c r="B672" t="s">
        <v>2682</v>
      </c>
      <c r="C672" s="1" t="str">
        <f t="shared" si="80"/>
        <v>27:0006</v>
      </c>
      <c r="D672" s="1" t="str">
        <f t="shared" si="81"/>
        <v>27:0003</v>
      </c>
      <c r="E672" t="s">
        <v>2683</v>
      </c>
      <c r="F672" t="s">
        <v>2684</v>
      </c>
      <c r="H672">
        <v>60.691789200000002</v>
      </c>
      <c r="I672">
        <v>-120.9028158</v>
      </c>
      <c r="J672" s="1" t="str">
        <f t="shared" si="82"/>
        <v>Basal till</v>
      </c>
      <c r="K672" s="1" t="str">
        <f t="shared" si="78"/>
        <v>HMC separation (ODM standard)</v>
      </c>
      <c r="M672">
        <v>14</v>
      </c>
      <c r="T672">
        <v>300</v>
      </c>
      <c r="V672">
        <v>300</v>
      </c>
      <c r="X672">
        <v>2</v>
      </c>
      <c r="Z672">
        <v>1</v>
      </c>
      <c r="AM672">
        <v>0</v>
      </c>
      <c r="AS672">
        <v>0</v>
      </c>
      <c r="AV672">
        <v>0.1</v>
      </c>
      <c r="BC672">
        <v>3</v>
      </c>
      <c r="BE672">
        <v>3</v>
      </c>
      <c r="BF672">
        <v>15</v>
      </c>
      <c r="BJ672">
        <v>0</v>
      </c>
      <c r="BK672">
        <v>0</v>
      </c>
      <c r="BV672">
        <v>0</v>
      </c>
      <c r="BY672">
        <v>0</v>
      </c>
      <c r="BZ672">
        <v>0</v>
      </c>
      <c r="CA672">
        <v>0</v>
      </c>
      <c r="CB672">
        <v>0</v>
      </c>
      <c r="CD672">
        <v>0</v>
      </c>
    </row>
    <row r="673" spans="1:82" hidden="1" x14ac:dyDescent="0.3">
      <c r="A673" t="s">
        <v>2685</v>
      </c>
      <c r="B673" t="s">
        <v>2686</v>
      </c>
      <c r="C673" s="1" t="str">
        <f t="shared" si="80"/>
        <v>27:0006</v>
      </c>
      <c r="D673" s="1" t="str">
        <f t="shared" si="81"/>
        <v>27:0003</v>
      </c>
      <c r="E673" t="s">
        <v>2687</v>
      </c>
      <c r="F673" t="s">
        <v>2688</v>
      </c>
      <c r="H673">
        <v>60.807909100000003</v>
      </c>
      <c r="I673">
        <v>-120.73363329999999</v>
      </c>
      <c r="J673" s="1" t="str">
        <f t="shared" si="82"/>
        <v>Basal till</v>
      </c>
      <c r="K673" s="1" t="str">
        <f t="shared" si="78"/>
        <v>HMC separation (ODM standard)</v>
      </c>
      <c r="M673">
        <v>5</v>
      </c>
      <c r="T673">
        <v>2000</v>
      </c>
      <c r="V673">
        <v>1500</v>
      </c>
      <c r="X673">
        <v>3</v>
      </c>
      <c r="Z673">
        <v>0</v>
      </c>
      <c r="AM673">
        <v>0</v>
      </c>
      <c r="AS673">
        <v>0</v>
      </c>
      <c r="BC673">
        <v>20</v>
      </c>
      <c r="BE673">
        <v>15</v>
      </c>
      <c r="BF673">
        <v>30</v>
      </c>
      <c r="BI673">
        <v>0</v>
      </c>
      <c r="BJ673">
        <v>0</v>
      </c>
      <c r="BV673">
        <v>0</v>
      </c>
      <c r="BY673">
        <v>0</v>
      </c>
      <c r="BZ673">
        <v>0</v>
      </c>
      <c r="CA673">
        <v>0</v>
      </c>
      <c r="CB673">
        <v>0</v>
      </c>
    </row>
    <row r="674" spans="1:82" hidden="1" x14ac:dyDescent="0.3">
      <c r="A674" t="s">
        <v>2689</v>
      </c>
      <c r="B674" t="s">
        <v>2690</v>
      </c>
      <c r="C674" s="1" t="str">
        <f t="shared" si="80"/>
        <v>27:0006</v>
      </c>
      <c r="D674" s="1" t="str">
        <f t="shared" si="81"/>
        <v>27:0003</v>
      </c>
      <c r="E674" t="s">
        <v>2691</v>
      </c>
      <c r="F674" t="s">
        <v>2692</v>
      </c>
      <c r="H674">
        <v>60.772299099999998</v>
      </c>
      <c r="I674">
        <v>-120.98072809999999</v>
      </c>
      <c r="J674" s="1" t="str">
        <f t="shared" si="82"/>
        <v>Basal till</v>
      </c>
      <c r="K674" s="1" t="str">
        <f t="shared" si="78"/>
        <v>HMC separation (ODM standard)</v>
      </c>
      <c r="M674">
        <v>8</v>
      </c>
      <c r="T674">
        <v>200</v>
      </c>
      <c r="V674">
        <v>600</v>
      </c>
      <c r="X674">
        <v>0</v>
      </c>
      <c r="Z674">
        <v>0</v>
      </c>
      <c r="AM674">
        <v>0</v>
      </c>
      <c r="AS674">
        <v>0</v>
      </c>
      <c r="AV674">
        <v>0.2</v>
      </c>
      <c r="BC674">
        <v>5</v>
      </c>
      <c r="BE674">
        <v>15</v>
      </c>
      <c r="BF674">
        <v>30</v>
      </c>
      <c r="BI674">
        <v>0</v>
      </c>
      <c r="BJ674">
        <v>0</v>
      </c>
      <c r="BV674">
        <v>0</v>
      </c>
      <c r="BY674">
        <v>0</v>
      </c>
      <c r="BZ674">
        <v>0</v>
      </c>
      <c r="CA674">
        <v>0</v>
      </c>
      <c r="CB674">
        <v>0</v>
      </c>
      <c r="CC674">
        <v>0.5</v>
      </c>
    </row>
    <row r="675" spans="1:82" hidden="1" x14ac:dyDescent="0.3">
      <c r="A675" t="s">
        <v>2693</v>
      </c>
      <c r="B675" t="s">
        <v>2694</v>
      </c>
      <c r="C675" s="1" t="str">
        <f t="shared" ref="C675:C706" si="83">HYPERLINK("https://geochem.nrcan.gc.ca/cdogs/content/bdl/bdl270006_e.htm", "27:0006")</f>
        <v>27:0006</v>
      </c>
      <c r="D675" s="1" t="str">
        <f t="shared" ref="D675:D706" si="84">HYPERLINK("https://geochem.nrcan.gc.ca/cdogs/content/svy/svy270003_e.htm", "27:0003")</f>
        <v>27:0003</v>
      </c>
      <c r="E675" t="s">
        <v>2695</v>
      </c>
      <c r="F675" t="s">
        <v>2696</v>
      </c>
      <c r="H675">
        <v>60.222765000000003</v>
      </c>
      <c r="I675">
        <v>-120.9552791</v>
      </c>
      <c r="J675" s="1" t="str">
        <f t="shared" si="82"/>
        <v>Basal till</v>
      </c>
      <c r="K675" s="1" t="str">
        <f t="shared" ref="K675:K738" si="85">HYPERLINK("https://geochem.nrcan.gc.ca/cdogs/content/kwd/kwd080035_e.htm", "HMC separation (ODM standard)")</f>
        <v>HMC separation (ODM standard)</v>
      </c>
      <c r="M675">
        <v>7</v>
      </c>
      <c r="T675">
        <v>1500</v>
      </c>
      <c r="V675">
        <v>500</v>
      </c>
      <c r="X675">
        <v>1</v>
      </c>
      <c r="Z675">
        <v>2</v>
      </c>
      <c r="AM675">
        <v>0</v>
      </c>
      <c r="AS675">
        <v>0</v>
      </c>
      <c r="BC675">
        <v>30</v>
      </c>
      <c r="BE675">
        <v>10</v>
      </c>
      <c r="BF675">
        <v>15</v>
      </c>
      <c r="BJ675">
        <v>0</v>
      </c>
      <c r="BV675">
        <v>0</v>
      </c>
      <c r="BY675">
        <v>0</v>
      </c>
      <c r="BZ675">
        <v>0</v>
      </c>
      <c r="CA675">
        <v>0</v>
      </c>
      <c r="CB675">
        <v>0</v>
      </c>
    </row>
    <row r="676" spans="1:82" hidden="1" x14ac:dyDescent="0.3">
      <c r="A676" t="s">
        <v>2697</v>
      </c>
      <c r="B676" t="s">
        <v>2698</v>
      </c>
      <c r="C676" s="1" t="str">
        <f t="shared" si="83"/>
        <v>27:0006</v>
      </c>
      <c r="D676" s="1" t="str">
        <f t="shared" si="84"/>
        <v>27:0003</v>
      </c>
      <c r="E676" t="s">
        <v>2699</v>
      </c>
      <c r="F676" t="s">
        <v>2700</v>
      </c>
      <c r="H676">
        <v>60.194826399999997</v>
      </c>
      <c r="I676">
        <v>-120.7261298</v>
      </c>
      <c r="J676" s="1" t="str">
        <f>HYPERLINK("https://geochem.nrcan.gc.ca/cdogs/content/kwd/kwd020044_e.htm", "Till")</f>
        <v>Till</v>
      </c>
      <c r="K676" s="1" t="str">
        <f t="shared" si="85"/>
        <v>HMC separation (ODM standard)</v>
      </c>
      <c r="M676">
        <v>7</v>
      </c>
      <c r="T676">
        <v>5000</v>
      </c>
      <c r="V676">
        <v>10</v>
      </c>
      <c r="X676">
        <v>0</v>
      </c>
      <c r="Z676">
        <v>5</v>
      </c>
      <c r="AK676">
        <v>1</v>
      </c>
      <c r="AM676">
        <v>2</v>
      </c>
      <c r="AS676">
        <v>0</v>
      </c>
      <c r="BC676">
        <v>50</v>
      </c>
      <c r="BF676">
        <v>20</v>
      </c>
      <c r="BJ676">
        <v>0</v>
      </c>
      <c r="BY676">
        <v>0</v>
      </c>
      <c r="BZ676">
        <v>0</v>
      </c>
      <c r="CB676">
        <v>0</v>
      </c>
      <c r="CC676">
        <v>2</v>
      </c>
    </row>
    <row r="677" spans="1:82" hidden="1" x14ac:dyDescent="0.3">
      <c r="A677" t="s">
        <v>2701</v>
      </c>
      <c r="B677" t="s">
        <v>2702</v>
      </c>
      <c r="C677" s="1" t="str">
        <f t="shared" si="83"/>
        <v>27:0006</v>
      </c>
      <c r="D677" s="1" t="str">
        <f t="shared" si="84"/>
        <v>27:0003</v>
      </c>
      <c r="E677" t="s">
        <v>2703</v>
      </c>
      <c r="F677" t="s">
        <v>2704</v>
      </c>
      <c r="H677">
        <v>60.176380100000003</v>
      </c>
      <c r="I677">
        <v>-120.56802039999999</v>
      </c>
      <c r="J677" s="1" t="str">
        <f>HYPERLINK("https://geochem.nrcan.gc.ca/cdogs/content/kwd/kwd020045_e.htm", "Basal till")</f>
        <v>Basal till</v>
      </c>
      <c r="K677" s="1" t="str">
        <f t="shared" si="85"/>
        <v>HMC separation (ODM standard)</v>
      </c>
      <c r="M677">
        <v>2</v>
      </c>
      <c r="T677">
        <v>1500</v>
      </c>
      <c r="V677">
        <v>40</v>
      </c>
      <c r="X677">
        <v>1</v>
      </c>
      <c r="Z677">
        <v>2</v>
      </c>
      <c r="AM677">
        <v>0</v>
      </c>
      <c r="AS677">
        <v>0</v>
      </c>
      <c r="BC677">
        <v>40</v>
      </c>
      <c r="BE677">
        <v>1</v>
      </c>
      <c r="BF677">
        <v>60</v>
      </c>
      <c r="BJ677">
        <v>0</v>
      </c>
      <c r="BK677">
        <v>0</v>
      </c>
      <c r="BV677">
        <v>0</v>
      </c>
      <c r="BY677">
        <v>0</v>
      </c>
      <c r="BZ677">
        <v>0</v>
      </c>
      <c r="CB677">
        <v>0</v>
      </c>
    </row>
    <row r="678" spans="1:82" hidden="1" x14ac:dyDescent="0.3">
      <c r="A678" t="s">
        <v>2705</v>
      </c>
      <c r="B678" t="s">
        <v>2706</v>
      </c>
      <c r="C678" s="1" t="str">
        <f t="shared" si="83"/>
        <v>27:0006</v>
      </c>
      <c r="D678" s="1" t="str">
        <f t="shared" si="84"/>
        <v>27:0003</v>
      </c>
      <c r="E678" t="s">
        <v>2707</v>
      </c>
      <c r="F678" t="s">
        <v>2708</v>
      </c>
      <c r="H678">
        <v>60.300314800000002</v>
      </c>
      <c r="I678">
        <v>-120.73072999999999</v>
      </c>
      <c r="J678" s="1" t="str">
        <f>HYPERLINK("https://geochem.nrcan.gc.ca/cdogs/content/kwd/kwd020044_e.htm", "Till")</f>
        <v>Till</v>
      </c>
      <c r="K678" s="1" t="str">
        <f t="shared" si="85"/>
        <v>HMC separation (ODM standard)</v>
      </c>
      <c r="M678">
        <v>1</v>
      </c>
      <c r="T678">
        <v>1500</v>
      </c>
      <c r="V678">
        <v>200</v>
      </c>
      <c r="X678">
        <v>1</v>
      </c>
      <c r="Z678">
        <v>3</v>
      </c>
      <c r="AM678">
        <v>0</v>
      </c>
      <c r="AS678">
        <v>0</v>
      </c>
      <c r="BC678">
        <v>40</v>
      </c>
      <c r="BE678">
        <v>5</v>
      </c>
      <c r="BF678">
        <v>20</v>
      </c>
      <c r="BJ678">
        <v>0</v>
      </c>
      <c r="BK678">
        <v>0</v>
      </c>
      <c r="BM678">
        <v>1</v>
      </c>
      <c r="BV678">
        <v>0</v>
      </c>
      <c r="BY678">
        <v>0</v>
      </c>
      <c r="BZ678">
        <v>0</v>
      </c>
      <c r="CB678">
        <v>0</v>
      </c>
    </row>
    <row r="679" spans="1:82" hidden="1" x14ac:dyDescent="0.3">
      <c r="A679" t="s">
        <v>2709</v>
      </c>
      <c r="B679" t="s">
        <v>2710</v>
      </c>
      <c r="C679" s="1" t="str">
        <f t="shared" si="83"/>
        <v>27:0006</v>
      </c>
      <c r="D679" s="1" t="str">
        <f t="shared" si="84"/>
        <v>27:0003</v>
      </c>
      <c r="E679" t="s">
        <v>2711</v>
      </c>
      <c r="F679" t="s">
        <v>2712</v>
      </c>
      <c r="H679">
        <v>60.1521252</v>
      </c>
      <c r="I679">
        <v>-121.01629490000001</v>
      </c>
      <c r="J679" s="1" t="str">
        <f>HYPERLINK("https://geochem.nrcan.gc.ca/cdogs/content/kwd/kwd020045_e.htm", "Basal till")</f>
        <v>Basal till</v>
      </c>
      <c r="K679" s="1" t="str">
        <f t="shared" si="85"/>
        <v>HMC separation (ODM standard)</v>
      </c>
      <c r="M679">
        <v>7</v>
      </c>
      <c r="T679">
        <v>700</v>
      </c>
      <c r="V679">
        <v>1000</v>
      </c>
      <c r="X679">
        <v>1</v>
      </c>
      <c r="Z679">
        <v>2</v>
      </c>
      <c r="AM679">
        <v>0</v>
      </c>
      <c r="AS679">
        <v>0</v>
      </c>
      <c r="BC679">
        <v>20</v>
      </c>
      <c r="BE679">
        <v>30</v>
      </c>
      <c r="BF679">
        <v>35</v>
      </c>
      <c r="BJ679">
        <v>0</v>
      </c>
      <c r="BV679">
        <v>0</v>
      </c>
      <c r="BY679">
        <v>0</v>
      </c>
      <c r="BZ679">
        <v>0</v>
      </c>
      <c r="CB679">
        <v>0</v>
      </c>
    </row>
    <row r="680" spans="1:82" hidden="1" x14ac:dyDescent="0.3">
      <c r="A680" t="s">
        <v>2713</v>
      </c>
      <c r="B680" t="s">
        <v>2714</v>
      </c>
      <c r="C680" s="1" t="str">
        <f t="shared" si="83"/>
        <v>27:0006</v>
      </c>
      <c r="D680" s="1" t="str">
        <f t="shared" si="84"/>
        <v>27:0003</v>
      </c>
      <c r="E680" t="s">
        <v>2715</v>
      </c>
      <c r="F680" t="s">
        <v>2716</v>
      </c>
      <c r="H680">
        <v>60.128578300000001</v>
      </c>
      <c r="I680">
        <v>-120.66516350000001</v>
      </c>
      <c r="J680" s="1" t="str">
        <f>HYPERLINK("https://geochem.nrcan.gc.ca/cdogs/content/kwd/kwd020044_e.htm", "Till")</f>
        <v>Till</v>
      </c>
      <c r="K680" s="1" t="str">
        <f t="shared" si="85"/>
        <v>HMC separation (ODM standard)</v>
      </c>
      <c r="M680">
        <v>5</v>
      </c>
      <c r="T680">
        <v>2000</v>
      </c>
      <c r="V680">
        <v>150</v>
      </c>
      <c r="X680">
        <v>0</v>
      </c>
      <c r="Z680">
        <v>1</v>
      </c>
      <c r="AM680">
        <v>0</v>
      </c>
      <c r="AS680">
        <v>0</v>
      </c>
      <c r="BC680">
        <v>50</v>
      </c>
      <c r="BE680">
        <v>3</v>
      </c>
      <c r="BF680">
        <v>50</v>
      </c>
      <c r="BJ680">
        <v>0</v>
      </c>
      <c r="BV680">
        <v>0</v>
      </c>
      <c r="BY680">
        <v>0</v>
      </c>
      <c r="BZ680">
        <v>0</v>
      </c>
      <c r="CB680">
        <v>0</v>
      </c>
    </row>
    <row r="681" spans="1:82" hidden="1" x14ac:dyDescent="0.3">
      <c r="A681" t="s">
        <v>2717</v>
      </c>
      <c r="B681" t="s">
        <v>2718</v>
      </c>
      <c r="C681" s="1" t="str">
        <f t="shared" si="83"/>
        <v>27:0006</v>
      </c>
      <c r="D681" s="1" t="str">
        <f t="shared" si="84"/>
        <v>27:0003</v>
      </c>
      <c r="E681" t="s">
        <v>2719</v>
      </c>
      <c r="F681" t="s">
        <v>2720</v>
      </c>
      <c r="H681">
        <v>60.080449899999998</v>
      </c>
      <c r="I681">
        <v>-120.5225896</v>
      </c>
      <c r="J681" s="1" t="str">
        <f t="shared" ref="J681:J687" si="86">HYPERLINK("https://geochem.nrcan.gc.ca/cdogs/content/kwd/kwd020045_e.htm", "Basal till")</f>
        <v>Basal till</v>
      </c>
      <c r="K681" s="1" t="str">
        <f t="shared" si="85"/>
        <v>HMC separation (ODM standard)</v>
      </c>
      <c r="M681">
        <v>2</v>
      </c>
      <c r="T681">
        <v>600</v>
      </c>
      <c r="V681">
        <v>5</v>
      </c>
      <c r="X681">
        <v>0</v>
      </c>
      <c r="Z681">
        <v>7</v>
      </c>
      <c r="AM681">
        <v>2</v>
      </c>
      <c r="AS681">
        <v>0</v>
      </c>
      <c r="BC681">
        <v>20</v>
      </c>
      <c r="BF681">
        <v>30</v>
      </c>
      <c r="BJ681">
        <v>0</v>
      </c>
      <c r="BY681">
        <v>0</v>
      </c>
      <c r="BZ681">
        <v>0</v>
      </c>
      <c r="CB681">
        <v>0</v>
      </c>
      <c r="CC681">
        <v>2</v>
      </c>
    </row>
    <row r="682" spans="1:82" hidden="1" x14ac:dyDescent="0.3">
      <c r="A682" t="s">
        <v>2721</v>
      </c>
      <c r="B682" t="s">
        <v>2722</v>
      </c>
      <c r="C682" s="1" t="str">
        <f t="shared" si="83"/>
        <v>27:0006</v>
      </c>
      <c r="D682" s="1" t="str">
        <f t="shared" si="84"/>
        <v>27:0003</v>
      </c>
      <c r="E682" t="s">
        <v>2723</v>
      </c>
      <c r="F682" t="s">
        <v>2724</v>
      </c>
      <c r="H682">
        <v>60.033329500000001</v>
      </c>
      <c r="I682">
        <v>-120.3999852</v>
      </c>
      <c r="J682" s="1" t="str">
        <f t="shared" si="86"/>
        <v>Basal till</v>
      </c>
      <c r="K682" s="1" t="str">
        <f t="shared" si="85"/>
        <v>HMC separation (ODM standard)</v>
      </c>
      <c r="M682">
        <v>5</v>
      </c>
      <c r="T682">
        <v>1000</v>
      </c>
      <c r="V682">
        <v>150</v>
      </c>
      <c r="X682">
        <v>0</v>
      </c>
      <c r="Z682">
        <v>3</v>
      </c>
      <c r="AM682">
        <v>1</v>
      </c>
      <c r="AS682">
        <v>0</v>
      </c>
      <c r="BC682">
        <v>15</v>
      </c>
      <c r="BE682">
        <v>20</v>
      </c>
      <c r="BF682">
        <v>10</v>
      </c>
      <c r="BM682">
        <v>1</v>
      </c>
      <c r="BY682">
        <v>0</v>
      </c>
      <c r="BZ682">
        <v>0</v>
      </c>
      <c r="CB682">
        <v>0</v>
      </c>
    </row>
    <row r="683" spans="1:82" hidden="1" x14ac:dyDescent="0.3">
      <c r="A683" t="s">
        <v>2725</v>
      </c>
      <c r="B683" t="s">
        <v>2726</v>
      </c>
      <c r="C683" s="1" t="str">
        <f t="shared" si="83"/>
        <v>27:0006</v>
      </c>
      <c r="D683" s="1" t="str">
        <f t="shared" si="84"/>
        <v>27:0003</v>
      </c>
      <c r="E683" t="s">
        <v>2727</v>
      </c>
      <c r="F683" t="s">
        <v>2728</v>
      </c>
      <c r="H683">
        <v>60.051644199999998</v>
      </c>
      <c r="I683">
        <v>-120.6669364</v>
      </c>
      <c r="J683" s="1" t="str">
        <f t="shared" si="86"/>
        <v>Basal till</v>
      </c>
      <c r="K683" s="1" t="str">
        <f t="shared" si="85"/>
        <v>HMC separation (ODM standard)</v>
      </c>
      <c r="M683">
        <v>0</v>
      </c>
      <c r="T683">
        <v>2000</v>
      </c>
      <c r="V683">
        <v>300</v>
      </c>
      <c r="X683">
        <v>0</v>
      </c>
      <c r="Z683">
        <v>0</v>
      </c>
      <c r="AM683">
        <v>0</v>
      </c>
      <c r="AS683">
        <v>0</v>
      </c>
      <c r="AV683">
        <v>0</v>
      </c>
      <c r="BC683">
        <v>30</v>
      </c>
      <c r="BE683">
        <v>5</v>
      </c>
      <c r="BF683">
        <v>35</v>
      </c>
      <c r="BI683">
        <v>0</v>
      </c>
      <c r="BJ683">
        <v>0</v>
      </c>
      <c r="BK683">
        <v>0</v>
      </c>
      <c r="BL683">
        <v>0</v>
      </c>
      <c r="BV683">
        <v>0</v>
      </c>
      <c r="BY683">
        <v>0</v>
      </c>
      <c r="BZ683">
        <v>0</v>
      </c>
      <c r="CB683">
        <v>0</v>
      </c>
    </row>
    <row r="684" spans="1:82" hidden="1" x14ac:dyDescent="0.3">
      <c r="A684" t="s">
        <v>2729</v>
      </c>
      <c r="B684" t="s">
        <v>2730</v>
      </c>
      <c r="C684" s="1" t="str">
        <f t="shared" si="83"/>
        <v>27:0006</v>
      </c>
      <c r="D684" s="1" t="str">
        <f t="shared" si="84"/>
        <v>27:0003</v>
      </c>
      <c r="E684" t="s">
        <v>2731</v>
      </c>
      <c r="F684" t="s">
        <v>2732</v>
      </c>
      <c r="H684">
        <v>60.539772399999997</v>
      </c>
      <c r="I684">
        <v>-120.9447145</v>
      </c>
      <c r="J684" s="1" t="str">
        <f t="shared" si="86"/>
        <v>Basal till</v>
      </c>
      <c r="K684" s="1" t="str">
        <f t="shared" si="85"/>
        <v>HMC separation (ODM standard)</v>
      </c>
      <c r="M684">
        <v>7</v>
      </c>
      <c r="P684">
        <v>1</v>
      </c>
      <c r="T684">
        <v>600</v>
      </c>
      <c r="V684">
        <v>350</v>
      </c>
      <c r="X684">
        <v>0</v>
      </c>
      <c r="Z684">
        <v>1</v>
      </c>
      <c r="AM684">
        <v>0</v>
      </c>
      <c r="AS684">
        <v>0</v>
      </c>
      <c r="AV684">
        <v>0.1</v>
      </c>
      <c r="BC684">
        <v>40</v>
      </c>
      <c r="BE684">
        <v>6</v>
      </c>
      <c r="BF684">
        <v>25</v>
      </c>
      <c r="BJ684">
        <v>0</v>
      </c>
      <c r="BK684">
        <v>0</v>
      </c>
      <c r="BV684">
        <v>0</v>
      </c>
      <c r="BY684">
        <v>0</v>
      </c>
      <c r="BZ684">
        <v>0</v>
      </c>
      <c r="CB684">
        <v>0</v>
      </c>
      <c r="CD684">
        <v>0</v>
      </c>
    </row>
    <row r="685" spans="1:82" hidden="1" x14ac:dyDescent="0.3">
      <c r="A685" t="s">
        <v>2733</v>
      </c>
      <c r="B685" t="s">
        <v>2734</v>
      </c>
      <c r="C685" s="1" t="str">
        <f t="shared" si="83"/>
        <v>27:0006</v>
      </c>
      <c r="D685" s="1" t="str">
        <f t="shared" si="84"/>
        <v>27:0003</v>
      </c>
      <c r="E685" t="s">
        <v>2735</v>
      </c>
      <c r="F685" t="s">
        <v>2736</v>
      </c>
      <c r="H685">
        <v>60.595818999999999</v>
      </c>
      <c r="I685">
        <v>-120.85845310000001</v>
      </c>
      <c r="J685" s="1" t="str">
        <f t="shared" si="86"/>
        <v>Basal till</v>
      </c>
      <c r="K685" s="1" t="str">
        <f t="shared" si="85"/>
        <v>HMC separation (ODM standard)</v>
      </c>
      <c r="M685">
        <v>6</v>
      </c>
      <c r="T685">
        <v>1000</v>
      </c>
      <c r="V685">
        <v>250</v>
      </c>
      <c r="X685">
        <v>1</v>
      </c>
      <c r="Z685">
        <v>6</v>
      </c>
      <c r="AM685">
        <v>2</v>
      </c>
      <c r="AS685">
        <v>0</v>
      </c>
      <c r="BC685">
        <v>20</v>
      </c>
      <c r="BE685">
        <v>5</v>
      </c>
      <c r="BF685">
        <v>30</v>
      </c>
      <c r="BJ685">
        <v>0</v>
      </c>
      <c r="BM685">
        <v>2</v>
      </c>
      <c r="BY685">
        <v>0</v>
      </c>
      <c r="BZ685">
        <v>0</v>
      </c>
      <c r="CB685">
        <v>0</v>
      </c>
    </row>
    <row r="686" spans="1:82" hidden="1" x14ac:dyDescent="0.3">
      <c r="A686" t="s">
        <v>2737</v>
      </c>
      <c r="B686" t="s">
        <v>2738</v>
      </c>
      <c r="C686" s="1" t="str">
        <f t="shared" si="83"/>
        <v>27:0006</v>
      </c>
      <c r="D686" s="1" t="str">
        <f t="shared" si="84"/>
        <v>27:0003</v>
      </c>
      <c r="E686" t="s">
        <v>2739</v>
      </c>
      <c r="F686" t="s">
        <v>2740</v>
      </c>
      <c r="H686">
        <v>60.707013400000001</v>
      </c>
      <c r="I686">
        <v>-120.68102949999999</v>
      </c>
      <c r="J686" s="1" t="str">
        <f t="shared" si="86"/>
        <v>Basal till</v>
      </c>
      <c r="K686" s="1" t="str">
        <f t="shared" si="85"/>
        <v>HMC separation (ODM standard)</v>
      </c>
      <c r="M686">
        <v>4</v>
      </c>
      <c r="T686">
        <v>1500</v>
      </c>
      <c r="V686">
        <v>20</v>
      </c>
      <c r="X686">
        <v>0</v>
      </c>
      <c r="Z686">
        <v>1</v>
      </c>
      <c r="AM686">
        <v>1</v>
      </c>
      <c r="AS686">
        <v>0</v>
      </c>
      <c r="BC686">
        <v>25</v>
      </c>
      <c r="BE686">
        <v>0.3</v>
      </c>
      <c r="BF686">
        <v>20</v>
      </c>
      <c r="BY686">
        <v>0</v>
      </c>
      <c r="BZ686">
        <v>0</v>
      </c>
      <c r="CB686">
        <v>0</v>
      </c>
      <c r="CD686">
        <v>0</v>
      </c>
    </row>
    <row r="687" spans="1:82" hidden="1" x14ac:dyDescent="0.3">
      <c r="A687" t="s">
        <v>2741</v>
      </c>
      <c r="B687" t="s">
        <v>2742</v>
      </c>
      <c r="C687" s="1" t="str">
        <f t="shared" si="83"/>
        <v>27:0006</v>
      </c>
      <c r="D687" s="1" t="str">
        <f t="shared" si="84"/>
        <v>27:0003</v>
      </c>
      <c r="E687" t="s">
        <v>2743</v>
      </c>
      <c r="F687" t="s">
        <v>2744</v>
      </c>
      <c r="H687">
        <v>60.917853999999998</v>
      </c>
      <c r="I687">
        <v>-121.0236364</v>
      </c>
      <c r="J687" s="1" t="str">
        <f t="shared" si="86"/>
        <v>Basal till</v>
      </c>
      <c r="K687" s="1" t="str">
        <f t="shared" si="85"/>
        <v>HMC separation (ODM standard)</v>
      </c>
      <c r="M687">
        <v>3</v>
      </c>
      <c r="T687">
        <v>1000</v>
      </c>
      <c r="V687">
        <v>50</v>
      </c>
      <c r="X687">
        <v>1</v>
      </c>
      <c r="Z687">
        <v>1</v>
      </c>
      <c r="AM687">
        <v>0</v>
      </c>
      <c r="AS687">
        <v>0</v>
      </c>
      <c r="BC687">
        <v>20</v>
      </c>
      <c r="BE687">
        <v>1</v>
      </c>
      <c r="BF687">
        <v>25</v>
      </c>
      <c r="BJ687">
        <v>0</v>
      </c>
      <c r="BV687">
        <v>0</v>
      </c>
      <c r="BY687">
        <v>0</v>
      </c>
      <c r="BZ687">
        <v>0</v>
      </c>
      <c r="CB687">
        <v>0</v>
      </c>
      <c r="CD687">
        <v>0</v>
      </c>
    </row>
    <row r="688" spans="1:82" hidden="1" x14ac:dyDescent="0.3">
      <c r="A688" t="s">
        <v>2745</v>
      </c>
      <c r="B688" t="s">
        <v>2746</v>
      </c>
      <c r="C688" s="1" t="str">
        <f t="shared" si="83"/>
        <v>27:0006</v>
      </c>
      <c r="D688" s="1" t="str">
        <f t="shared" si="84"/>
        <v>27:0003</v>
      </c>
      <c r="E688" t="s">
        <v>2747</v>
      </c>
      <c r="F688" t="s">
        <v>2748</v>
      </c>
      <c r="H688">
        <v>60.999675199999999</v>
      </c>
      <c r="I688">
        <v>-120.9033281</v>
      </c>
      <c r="J688" s="1" t="str">
        <f>HYPERLINK("https://geochem.nrcan.gc.ca/cdogs/content/kwd/kwd020044_e.htm", "Till")</f>
        <v>Till</v>
      </c>
      <c r="K688" s="1" t="str">
        <f t="shared" si="85"/>
        <v>HMC separation (ODM standard)</v>
      </c>
      <c r="M688">
        <v>5</v>
      </c>
      <c r="T688">
        <v>1600</v>
      </c>
      <c r="V688">
        <v>80</v>
      </c>
      <c r="X688">
        <v>0</v>
      </c>
      <c r="Z688">
        <v>0</v>
      </c>
      <c r="AM688">
        <v>0</v>
      </c>
      <c r="AS688">
        <v>0</v>
      </c>
      <c r="BC688">
        <v>20</v>
      </c>
      <c r="BE688">
        <v>3</v>
      </c>
      <c r="BF688">
        <v>25</v>
      </c>
      <c r="BI688">
        <v>0</v>
      </c>
      <c r="BJ688">
        <v>0</v>
      </c>
      <c r="BV688">
        <v>0</v>
      </c>
      <c r="BY688">
        <v>0</v>
      </c>
      <c r="BZ688">
        <v>0</v>
      </c>
      <c r="CB688">
        <v>0</v>
      </c>
      <c r="CC688">
        <v>2</v>
      </c>
      <c r="CD688">
        <v>0</v>
      </c>
    </row>
    <row r="689" spans="1:82" hidden="1" x14ac:dyDescent="0.3">
      <c r="A689" t="s">
        <v>2749</v>
      </c>
      <c r="B689" t="s">
        <v>2750</v>
      </c>
      <c r="C689" s="1" t="str">
        <f t="shared" si="83"/>
        <v>27:0006</v>
      </c>
      <c r="D689" s="1" t="str">
        <f t="shared" si="84"/>
        <v>27:0003</v>
      </c>
      <c r="E689" t="s">
        <v>2751</v>
      </c>
      <c r="F689" t="s">
        <v>2752</v>
      </c>
      <c r="H689">
        <v>60.783596299999999</v>
      </c>
      <c r="I689">
        <v>-121.3528397</v>
      </c>
      <c r="J689" s="1" t="str">
        <f>HYPERLINK("https://geochem.nrcan.gc.ca/cdogs/content/kwd/kwd020045_e.htm", "Basal till")</f>
        <v>Basal till</v>
      </c>
      <c r="K689" s="1" t="str">
        <f t="shared" si="85"/>
        <v>HMC separation (ODM standard)</v>
      </c>
      <c r="M689">
        <v>7</v>
      </c>
      <c r="T689">
        <v>3000</v>
      </c>
      <c r="V689">
        <v>80</v>
      </c>
      <c r="X689">
        <v>1</v>
      </c>
      <c r="Z689">
        <v>2</v>
      </c>
      <c r="AM689">
        <v>1</v>
      </c>
      <c r="AS689">
        <v>0</v>
      </c>
      <c r="BC689">
        <v>40</v>
      </c>
      <c r="BE689">
        <v>1</v>
      </c>
      <c r="BF689">
        <v>5</v>
      </c>
      <c r="BM689">
        <v>2</v>
      </c>
      <c r="BY689">
        <v>0</v>
      </c>
      <c r="BZ689">
        <v>0</v>
      </c>
      <c r="CB689">
        <v>0</v>
      </c>
      <c r="CD689">
        <v>0</v>
      </c>
    </row>
    <row r="690" spans="1:82" hidden="1" x14ac:dyDescent="0.3">
      <c r="A690" t="s">
        <v>2753</v>
      </c>
      <c r="B690" t="s">
        <v>2754</v>
      </c>
      <c r="C690" s="1" t="str">
        <f t="shared" si="83"/>
        <v>27:0006</v>
      </c>
      <c r="D690" s="1" t="str">
        <f t="shared" si="84"/>
        <v>27:0003</v>
      </c>
      <c r="E690" t="s">
        <v>2755</v>
      </c>
      <c r="F690" t="s">
        <v>2756</v>
      </c>
      <c r="H690">
        <v>60.838562600000003</v>
      </c>
      <c r="I690">
        <v>-121.44705190000001</v>
      </c>
      <c r="J690" s="1" t="str">
        <f>HYPERLINK("https://geochem.nrcan.gc.ca/cdogs/content/kwd/kwd020045_e.htm", "Basal till")</f>
        <v>Basal till</v>
      </c>
      <c r="K690" s="1" t="str">
        <f t="shared" si="85"/>
        <v>HMC separation (ODM standard)</v>
      </c>
      <c r="M690">
        <v>0</v>
      </c>
      <c r="T690">
        <v>1500</v>
      </c>
      <c r="V690">
        <v>1000</v>
      </c>
      <c r="X690">
        <v>0</v>
      </c>
      <c r="Z690">
        <v>0</v>
      </c>
      <c r="AM690">
        <v>0</v>
      </c>
      <c r="AS690">
        <v>0</v>
      </c>
      <c r="AV690">
        <v>0</v>
      </c>
      <c r="BC690">
        <v>20</v>
      </c>
      <c r="BE690">
        <v>15</v>
      </c>
      <c r="BF690">
        <v>20</v>
      </c>
      <c r="BI690">
        <v>0</v>
      </c>
      <c r="BJ690">
        <v>0</v>
      </c>
      <c r="BM690">
        <v>2</v>
      </c>
      <c r="BV690">
        <v>0</v>
      </c>
      <c r="BY690">
        <v>0</v>
      </c>
      <c r="BZ690">
        <v>0</v>
      </c>
      <c r="CB690">
        <v>0</v>
      </c>
      <c r="CC690">
        <v>4</v>
      </c>
      <c r="CD690">
        <v>0</v>
      </c>
    </row>
    <row r="691" spans="1:82" hidden="1" x14ac:dyDescent="0.3">
      <c r="A691" t="s">
        <v>2757</v>
      </c>
      <c r="B691" t="s">
        <v>2758</v>
      </c>
      <c r="C691" s="1" t="str">
        <f t="shared" si="83"/>
        <v>27:0006</v>
      </c>
      <c r="D691" s="1" t="str">
        <f t="shared" si="84"/>
        <v>27:0003</v>
      </c>
      <c r="E691" t="s">
        <v>2759</v>
      </c>
      <c r="F691" t="s">
        <v>2760</v>
      </c>
      <c r="J691" s="1" t="str">
        <f>HYPERLINK("https://geochem.nrcan.gc.ca/cdogs/content/kwd/kwd020045_e.htm", "Basal till")</f>
        <v>Basal till</v>
      </c>
      <c r="K691" s="1" t="str">
        <f t="shared" si="85"/>
        <v>HMC separation (ODM standard)</v>
      </c>
      <c r="M691">
        <v>8</v>
      </c>
      <c r="T691">
        <v>250</v>
      </c>
      <c r="V691">
        <v>600</v>
      </c>
      <c r="X691">
        <v>1</v>
      </c>
      <c r="Z691">
        <v>2</v>
      </c>
      <c r="AM691">
        <v>2</v>
      </c>
      <c r="AS691">
        <v>0</v>
      </c>
      <c r="BC691">
        <v>4</v>
      </c>
      <c r="BE691">
        <v>10</v>
      </c>
      <c r="BF691">
        <v>30</v>
      </c>
      <c r="BM691">
        <v>2</v>
      </c>
      <c r="BY691">
        <v>0</v>
      </c>
      <c r="BZ691">
        <v>0</v>
      </c>
      <c r="CB691">
        <v>0</v>
      </c>
    </row>
    <row r="692" spans="1:82" hidden="1" x14ac:dyDescent="0.3">
      <c r="A692" t="s">
        <v>2761</v>
      </c>
      <c r="B692" t="s">
        <v>2762</v>
      </c>
      <c r="C692" s="1" t="str">
        <f t="shared" si="83"/>
        <v>27:0006</v>
      </c>
      <c r="D692" s="1" t="str">
        <f t="shared" si="84"/>
        <v>27:0003</v>
      </c>
      <c r="E692" t="s">
        <v>2763</v>
      </c>
      <c r="F692" t="s">
        <v>2764</v>
      </c>
      <c r="H692">
        <v>60.516859699999998</v>
      </c>
      <c r="I692">
        <v>-122.1050594</v>
      </c>
      <c r="J692" s="1" t="str">
        <f>HYPERLINK("https://geochem.nrcan.gc.ca/cdogs/content/kwd/kwd020045_e.htm", "Basal till")</f>
        <v>Basal till</v>
      </c>
      <c r="K692" s="1" t="str">
        <f t="shared" si="85"/>
        <v>HMC separation (ODM standard)</v>
      </c>
      <c r="M692">
        <v>0</v>
      </c>
      <c r="N692">
        <v>1</v>
      </c>
      <c r="O692">
        <v>28</v>
      </c>
      <c r="T692">
        <v>1000</v>
      </c>
      <c r="V692">
        <v>20000</v>
      </c>
      <c r="X692">
        <v>0</v>
      </c>
      <c r="Z692">
        <v>0</v>
      </c>
      <c r="AM692">
        <v>0</v>
      </c>
      <c r="AS692">
        <v>0</v>
      </c>
      <c r="AV692">
        <v>0</v>
      </c>
      <c r="AX692">
        <v>0.1</v>
      </c>
      <c r="BC692">
        <v>5</v>
      </c>
      <c r="BE692">
        <v>90</v>
      </c>
      <c r="BF692">
        <v>15</v>
      </c>
      <c r="BI692">
        <v>0</v>
      </c>
      <c r="BK692">
        <v>0</v>
      </c>
      <c r="BV692">
        <v>0</v>
      </c>
      <c r="BY692">
        <v>0</v>
      </c>
      <c r="BZ692">
        <v>0</v>
      </c>
      <c r="CB692">
        <v>0</v>
      </c>
    </row>
    <row r="693" spans="1:82" hidden="1" x14ac:dyDescent="0.3">
      <c r="A693" t="s">
        <v>2765</v>
      </c>
      <c r="B693" t="s">
        <v>2766</v>
      </c>
      <c r="C693" s="1" t="str">
        <f t="shared" si="83"/>
        <v>27:0006</v>
      </c>
      <c r="D693" s="1" t="str">
        <f t="shared" si="84"/>
        <v>27:0003</v>
      </c>
      <c r="E693" t="s">
        <v>2767</v>
      </c>
      <c r="F693" t="s">
        <v>2768</v>
      </c>
      <c r="H693">
        <v>60.483809700000002</v>
      </c>
      <c r="I693">
        <v>-122.26570890000001</v>
      </c>
      <c r="J693" s="1" t="str">
        <f>HYPERLINK("https://geochem.nrcan.gc.ca/cdogs/content/kwd/kwd020045_e.htm", "Basal till")</f>
        <v>Basal till</v>
      </c>
      <c r="K693" s="1" t="str">
        <f t="shared" si="85"/>
        <v>HMC separation (ODM standard)</v>
      </c>
      <c r="M693">
        <v>0</v>
      </c>
      <c r="O693">
        <v>150</v>
      </c>
      <c r="T693">
        <v>2000</v>
      </c>
      <c r="V693">
        <v>35000</v>
      </c>
      <c r="X693">
        <v>1</v>
      </c>
      <c r="Z693">
        <v>0</v>
      </c>
      <c r="AM693">
        <v>0</v>
      </c>
      <c r="AS693">
        <v>0</v>
      </c>
      <c r="AV693">
        <v>0</v>
      </c>
      <c r="AX693">
        <v>0.4</v>
      </c>
      <c r="BC693">
        <v>5</v>
      </c>
      <c r="BE693">
        <v>85</v>
      </c>
      <c r="BF693">
        <v>35</v>
      </c>
      <c r="BI693">
        <v>0</v>
      </c>
      <c r="BJ693">
        <v>0.5</v>
      </c>
      <c r="BK693">
        <v>0</v>
      </c>
      <c r="BV693">
        <v>0</v>
      </c>
      <c r="BY693">
        <v>0</v>
      </c>
      <c r="BZ693">
        <v>0</v>
      </c>
      <c r="CB693">
        <v>0</v>
      </c>
      <c r="CD693">
        <v>0</v>
      </c>
    </row>
    <row r="694" spans="1:82" hidden="1" x14ac:dyDescent="0.3">
      <c r="A694" t="s">
        <v>2769</v>
      </c>
      <c r="B694" t="s">
        <v>2770</v>
      </c>
      <c r="C694" s="1" t="str">
        <f t="shared" si="83"/>
        <v>27:0006</v>
      </c>
      <c r="D694" s="1" t="str">
        <f t="shared" si="84"/>
        <v>27:0003</v>
      </c>
      <c r="E694" t="s">
        <v>2771</v>
      </c>
      <c r="F694" t="s">
        <v>2772</v>
      </c>
      <c r="J694" s="1" t="str">
        <f>HYPERLINK("https://geochem.nrcan.gc.ca/cdogs/content/kwd/kwd020044_e.htm", "Till")</f>
        <v>Till</v>
      </c>
      <c r="K694" s="1" t="str">
        <f t="shared" si="85"/>
        <v>HMC separation (ODM standard)</v>
      </c>
      <c r="M694">
        <v>0</v>
      </c>
      <c r="N694">
        <v>1</v>
      </c>
      <c r="O694">
        <v>200</v>
      </c>
      <c r="T694">
        <v>1200</v>
      </c>
      <c r="V694">
        <v>120</v>
      </c>
      <c r="X694">
        <v>0</v>
      </c>
      <c r="Z694">
        <v>6</v>
      </c>
      <c r="AG694">
        <v>40</v>
      </c>
      <c r="AM694">
        <v>2</v>
      </c>
      <c r="AS694">
        <v>1</v>
      </c>
      <c r="AV694">
        <v>0</v>
      </c>
      <c r="AX694">
        <v>3</v>
      </c>
      <c r="BC694">
        <v>20</v>
      </c>
      <c r="BE694">
        <v>2</v>
      </c>
      <c r="BF694">
        <v>70</v>
      </c>
      <c r="BJ694">
        <v>10</v>
      </c>
      <c r="BM694">
        <v>2</v>
      </c>
      <c r="BY694">
        <v>0</v>
      </c>
      <c r="BZ694">
        <v>0</v>
      </c>
      <c r="CD694">
        <v>0</v>
      </c>
    </row>
    <row r="695" spans="1:82" hidden="1" x14ac:dyDescent="0.3">
      <c r="A695" t="s">
        <v>2773</v>
      </c>
      <c r="B695" t="s">
        <v>2774</v>
      </c>
      <c r="C695" s="1" t="str">
        <f t="shared" si="83"/>
        <v>27:0006</v>
      </c>
      <c r="D695" s="1" t="str">
        <f t="shared" si="84"/>
        <v>27:0003</v>
      </c>
      <c r="E695" t="s">
        <v>2775</v>
      </c>
      <c r="F695" t="s">
        <v>2776</v>
      </c>
      <c r="J695" s="1" t="str">
        <f>HYPERLINK("https://geochem.nrcan.gc.ca/cdogs/content/kwd/kwd020044_e.htm", "Till")</f>
        <v>Till</v>
      </c>
      <c r="K695" s="1" t="str">
        <f t="shared" si="85"/>
        <v>HMC separation (ODM standard)</v>
      </c>
      <c r="M695">
        <v>0</v>
      </c>
      <c r="T695">
        <v>600</v>
      </c>
      <c r="V695">
        <v>15</v>
      </c>
      <c r="X695">
        <v>1</v>
      </c>
      <c r="Z695">
        <v>0</v>
      </c>
      <c r="AM695">
        <v>2</v>
      </c>
      <c r="AS695">
        <v>0</v>
      </c>
      <c r="AV695">
        <v>0</v>
      </c>
      <c r="BC695">
        <v>15</v>
      </c>
      <c r="BF695">
        <v>85</v>
      </c>
      <c r="BI695">
        <v>0</v>
      </c>
      <c r="BJ695">
        <v>10</v>
      </c>
      <c r="BK695">
        <v>0</v>
      </c>
      <c r="BY695">
        <v>0</v>
      </c>
      <c r="BZ695">
        <v>0</v>
      </c>
      <c r="CB695">
        <v>0</v>
      </c>
      <c r="CD695">
        <v>0</v>
      </c>
    </row>
    <row r="696" spans="1:82" hidden="1" x14ac:dyDescent="0.3">
      <c r="A696" t="s">
        <v>2777</v>
      </c>
      <c r="B696" t="s">
        <v>2778</v>
      </c>
      <c r="C696" s="1" t="str">
        <f t="shared" si="83"/>
        <v>27:0006</v>
      </c>
      <c r="D696" s="1" t="str">
        <f t="shared" si="84"/>
        <v>27:0003</v>
      </c>
      <c r="E696" t="s">
        <v>2779</v>
      </c>
      <c r="F696" t="s">
        <v>2780</v>
      </c>
      <c r="H696">
        <v>60.439794599999999</v>
      </c>
      <c r="I696">
        <v>-121.8596653</v>
      </c>
      <c r="J696" s="1" t="str">
        <f>HYPERLINK("https://geochem.nrcan.gc.ca/cdogs/content/kwd/kwd020044_e.htm", "Till")</f>
        <v>Till</v>
      </c>
      <c r="K696" s="1" t="str">
        <f t="shared" si="85"/>
        <v>HMC separation (ODM standard)</v>
      </c>
      <c r="M696">
        <v>2</v>
      </c>
      <c r="T696">
        <v>2500</v>
      </c>
      <c r="V696">
        <v>10</v>
      </c>
      <c r="X696">
        <v>1</v>
      </c>
      <c r="Z696">
        <v>5</v>
      </c>
      <c r="AM696">
        <v>0</v>
      </c>
      <c r="AS696">
        <v>0</v>
      </c>
      <c r="BC696">
        <v>30</v>
      </c>
      <c r="BE696">
        <v>0.1</v>
      </c>
      <c r="BF696">
        <v>50</v>
      </c>
      <c r="BM696">
        <v>1</v>
      </c>
      <c r="BV696">
        <v>0</v>
      </c>
      <c r="BY696">
        <v>0</v>
      </c>
      <c r="BZ696">
        <v>0</v>
      </c>
      <c r="CB696">
        <v>0</v>
      </c>
    </row>
    <row r="697" spans="1:82" hidden="1" x14ac:dyDescent="0.3">
      <c r="A697" t="s">
        <v>2781</v>
      </c>
      <c r="B697" t="s">
        <v>2782</v>
      </c>
      <c r="C697" s="1" t="str">
        <f t="shared" si="83"/>
        <v>27:0006</v>
      </c>
      <c r="D697" s="1" t="str">
        <f t="shared" si="84"/>
        <v>27:0003</v>
      </c>
      <c r="E697" t="s">
        <v>2783</v>
      </c>
      <c r="F697" t="s">
        <v>2784</v>
      </c>
      <c r="H697">
        <v>60.274948700000003</v>
      </c>
      <c r="I697">
        <v>-122.5146244</v>
      </c>
      <c r="J697" s="1" t="str">
        <f>HYPERLINK("https://geochem.nrcan.gc.ca/cdogs/content/kwd/kwd020081_e.htm", "Colluviated till")</f>
        <v>Colluviated till</v>
      </c>
      <c r="K697" s="1" t="str">
        <f t="shared" si="85"/>
        <v>HMC separation (ODM standard)</v>
      </c>
      <c r="M697">
        <v>0</v>
      </c>
      <c r="N697">
        <v>2</v>
      </c>
      <c r="O697">
        <v>30</v>
      </c>
      <c r="T697">
        <v>1200</v>
      </c>
      <c r="V697">
        <v>45000</v>
      </c>
      <c r="X697">
        <v>0</v>
      </c>
      <c r="Z697">
        <v>0</v>
      </c>
      <c r="AM697">
        <v>0</v>
      </c>
      <c r="AS697">
        <v>0</v>
      </c>
      <c r="AV697">
        <v>0</v>
      </c>
      <c r="BC697">
        <v>3</v>
      </c>
      <c r="BE697">
        <v>95</v>
      </c>
      <c r="BF697">
        <v>50</v>
      </c>
      <c r="BI697">
        <v>0</v>
      </c>
      <c r="BK697">
        <v>0</v>
      </c>
      <c r="BV697">
        <v>0</v>
      </c>
      <c r="BY697">
        <v>0</v>
      </c>
      <c r="BZ697">
        <v>0</v>
      </c>
      <c r="CB697">
        <v>0</v>
      </c>
      <c r="CD697">
        <v>0</v>
      </c>
    </row>
    <row r="698" spans="1:82" hidden="1" x14ac:dyDescent="0.3">
      <c r="A698" t="s">
        <v>2785</v>
      </c>
      <c r="B698" t="s">
        <v>2786</v>
      </c>
      <c r="C698" s="1" t="str">
        <f t="shared" si="83"/>
        <v>27:0006</v>
      </c>
      <c r="D698" s="1" t="str">
        <f t="shared" si="84"/>
        <v>27:0003</v>
      </c>
      <c r="E698" t="s">
        <v>2787</v>
      </c>
      <c r="F698" t="s">
        <v>2788</v>
      </c>
      <c r="H698">
        <v>60.333030200000003</v>
      </c>
      <c r="I698">
        <v>-122.47808360000001</v>
      </c>
      <c r="J698" s="1" t="str">
        <f>HYPERLINK("https://geochem.nrcan.gc.ca/cdogs/content/kwd/kwd020081_e.htm", "Colluviated till")</f>
        <v>Colluviated till</v>
      </c>
      <c r="K698" s="1" t="str">
        <f t="shared" si="85"/>
        <v>HMC separation (ODM standard)</v>
      </c>
      <c r="M698">
        <v>3</v>
      </c>
      <c r="O698">
        <v>200</v>
      </c>
      <c r="T698">
        <v>500</v>
      </c>
      <c r="V698">
        <v>45000</v>
      </c>
      <c r="X698">
        <v>0</v>
      </c>
      <c r="Z698">
        <v>0</v>
      </c>
      <c r="AM698">
        <v>0</v>
      </c>
      <c r="AS698">
        <v>0</v>
      </c>
      <c r="AX698">
        <v>0.4</v>
      </c>
      <c r="BC698">
        <v>1</v>
      </c>
      <c r="BE698">
        <v>95</v>
      </c>
      <c r="BF698">
        <v>20</v>
      </c>
      <c r="BI698">
        <v>0</v>
      </c>
      <c r="BV698">
        <v>0</v>
      </c>
      <c r="BY698">
        <v>0</v>
      </c>
      <c r="BZ698">
        <v>0</v>
      </c>
      <c r="CB698">
        <v>0</v>
      </c>
      <c r="CD698">
        <v>0</v>
      </c>
    </row>
    <row r="699" spans="1:82" hidden="1" x14ac:dyDescent="0.3">
      <c r="A699" t="s">
        <v>2789</v>
      </c>
      <c r="B699" t="s">
        <v>2790</v>
      </c>
      <c r="C699" s="1" t="str">
        <f t="shared" si="83"/>
        <v>27:0006</v>
      </c>
      <c r="D699" s="1" t="str">
        <f t="shared" si="84"/>
        <v>27:0003</v>
      </c>
      <c r="E699" t="s">
        <v>2791</v>
      </c>
      <c r="F699" t="s">
        <v>2792</v>
      </c>
      <c r="H699">
        <v>60.276570599999999</v>
      </c>
      <c r="I699">
        <v>-122.3444867</v>
      </c>
      <c r="J699" s="1" t="str">
        <f>HYPERLINK("https://geochem.nrcan.gc.ca/cdogs/content/kwd/kwd020081_e.htm", "Colluviated till")</f>
        <v>Colluviated till</v>
      </c>
      <c r="K699" s="1" t="str">
        <f t="shared" si="85"/>
        <v>HMC separation (ODM standard)</v>
      </c>
      <c r="M699">
        <v>2</v>
      </c>
      <c r="O699">
        <v>1</v>
      </c>
      <c r="T699">
        <v>1200</v>
      </c>
      <c r="V699">
        <v>5000</v>
      </c>
      <c r="X699">
        <v>0</v>
      </c>
      <c r="Z699">
        <v>0</v>
      </c>
      <c r="AM699">
        <v>0</v>
      </c>
      <c r="AS699">
        <v>0</v>
      </c>
      <c r="BC699">
        <v>15</v>
      </c>
      <c r="BE699">
        <v>60</v>
      </c>
      <c r="BF699">
        <v>40</v>
      </c>
      <c r="BI699">
        <v>0</v>
      </c>
      <c r="BV699">
        <v>0</v>
      </c>
      <c r="BY699">
        <v>0</v>
      </c>
      <c r="BZ699">
        <v>0</v>
      </c>
      <c r="CB699">
        <v>0</v>
      </c>
      <c r="CD699">
        <v>0</v>
      </c>
    </row>
    <row r="700" spans="1:82" hidden="1" x14ac:dyDescent="0.3">
      <c r="A700" t="s">
        <v>2793</v>
      </c>
      <c r="B700" t="s">
        <v>2794</v>
      </c>
      <c r="C700" s="1" t="str">
        <f t="shared" si="83"/>
        <v>27:0006</v>
      </c>
      <c r="D700" s="1" t="str">
        <f t="shared" si="84"/>
        <v>27:0003</v>
      </c>
      <c r="E700" t="s">
        <v>2795</v>
      </c>
      <c r="F700" t="s">
        <v>2796</v>
      </c>
      <c r="H700">
        <v>60.204384900000001</v>
      </c>
      <c r="I700">
        <v>-122.10194679999999</v>
      </c>
      <c r="J700" s="1" t="str">
        <f t="shared" ref="J700:J709" si="87">HYPERLINK("https://geochem.nrcan.gc.ca/cdogs/content/kwd/kwd020045_e.htm", "Basal till")</f>
        <v>Basal till</v>
      </c>
      <c r="K700" s="1" t="str">
        <f t="shared" si="85"/>
        <v>HMC separation (ODM standard)</v>
      </c>
      <c r="M700">
        <v>0</v>
      </c>
      <c r="N700">
        <v>2</v>
      </c>
      <c r="O700">
        <v>100</v>
      </c>
      <c r="T700">
        <v>500</v>
      </c>
      <c r="V700">
        <v>50000</v>
      </c>
      <c r="X700">
        <v>0</v>
      </c>
      <c r="Z700">
        <v>0</v>
      </c>
      <c r="AM700">
        <v>0</v>
      </c>
      <c r="AS700">
        <v>0</v>
      </c>
      <c r="AV700">
        <v>0</v>
      </c>
      <c r="AX700">
        <v>0.2</v>
      </c>
      <c r="BC700">
        <v>1</v>
      </c>
      <c r="BE700">
        <v>99</v>
      </c>
      <c r="BF700">
        <v>5</v>
      </c>
      <c r="BI700">
        <v>0</v>
      </c>
      <c r="BJ700">
        <v>0</v>
      </c>
      <c r="BK700">
        <v>0</v>
      </c>
      <c r="BV700">
        <v>0</v>
      </c>
      <c r="BY700">
        <v>0</v>
      </c>
      <c r="BZ700">
        <v>0</v>
      </c>
      <c r="CB700">
        <v>0</v>
      </c>
      <c r="CD700">
        <v>0</v>
      </c>
    </row>
    <row r="701" spans="1:82" hidden="1" x14ac:dyDescent="0.3">
      <c r="A701" t="s">
        <v>2797</v>
      </c>
      <c r="B701" t="s">
        <v>2798</v>
      </c>
      <c r="C701" s="1" t="str">
        <f t="shared" si="83"/>
        <v>27:0006</v>
      </c>
      <c r="D701" s="1" t="str">
        <f t="shared" si="84"/>
        <v>27:0003</v>
      </c>
      <c r="E701" t="s">
        <v>2799</v>
      </c>
      <c r="F701" t="s">
        <v>2800</v>
      </c>
      <c r="H701">
        <v>60.186670499999998</v>
      </c>
      <c r="I701">
        <v>-121.91274079999999</v>
      </c>
      <c r="J701" s="1" t="str">
        <f t="shared" si="87"/>
        <v>Basal till</v>
      </c>
      <c r="K701" s="1" t="str">
        <f t="shared" si="85"/>
        <v>HMC separation (ODM standard)</v>
      </c>
      <c r="M701">
        <v>0</v>
      </c>
      <c r="N701">
        <v>1</v>
      </c>
      <c r="O701">
        <v>40</v>
      </c>
      <c r="T701">
        <v>2000</v>
      </c>
      <c r="V701">
        <v>40000</v>
      </c>
      <c r="X701">
        <v>0</v>
      </c>
      <c r="Z701">
        <v>1</v>
      </c>
      <c r="AM701">
        <v>0</v>
      </c>
      <c r="AS701">
        <v>0</v>
      </c>
      <c r="AV701">
        <v>0</v>
      </c>
      <c r="BC701">
        <v>5</v>
      </c>
      <c r="BE701">
        <v>90</v>
      </c>
      <c r="BF701">
        <v>40</v>
      </c>
      <c r="BJ701">
        <v>0</v>
      </c>
      <c r="BK701">
        <v>0</v>
      </c>
      <c r="BV701">
        <v>0</v>
      </c>
      <c r="BY701">
        <v>0</v>
      </c>
      <c r="BZ701">
        <v>0</v>
      </c>
      <c r="CA701">
        <v>0</v>
      </c>
      <c r="CB701">
        <v>0</v>
      </c>
    </row>
    <row r="702" spans="1:82" hidden="1" x14ac:dyDescent="0.3">
      <c r="A702" t="s">
        <v>2801</v>
      </c>
      <c r="B702" t="s">
        <v>2802</v>
      </c>
      <c r="C702" s="1" t="str">
        <f t="shared" si="83"/>
        <v>27:0006</v>
      </c>
      <c r="D702" s="1" t="str">
        <f t="shared" si="84"/>
        <v>27:0003</v>
      </c>
      <c r="E702" t="s">
        <v>2803</v>
      </c>
      <c r="F702" t="s">
        <v>2804</v>
      </c>
      <c r="J702" s="1" t="str">
        <f t="shared" si="87"/>
        <v>Basal till</v>
      </c>
      <c r="K702" s="1" t="str">
        <f t="shared" si="85"/>
        <v>HMC separation (ODM standard)</v>
      </c>
      <c r="M702">
        <v>0</v>
      </c>
      <c r="S702">
        <v>1</v>
      </c>
      <c r="T702">
        <v>800</v>
      </c>
      <c r="V702">
        <v>15</v>
      </c>
      <c r="X702">
        <v>0</v>
      </c>
      <c r="Z702">
        <v>1</v>
      </c>
      <c r="AM702">
        <v>0</v>
      </c>
      <c r="AS702">
        <v>0</v>
      </c>
      <c r="AV702">
        <v>0</v>
      </c>
      <c r="BC702">
        <v>40</v>
      </c>
      <c r="BE702">
        <v>0.5</v>
      </c>
      <c r="BF702">
        <v>30</v>
      </c>
      <c r="BJ702">
        <v>0</v>
      </c>
      <c r="BK702">
        <v>0</v>
      </c>
      <c r="BV702">
        <v>0</v>
      </c>
      <c r="BY702">
        <v>0</v>
      </c>
      <c r="BZ702">
        <v>0</v>
      </c>
      <c r="CB702">
        <v>0</v>
      </c>
      <c r="CD702">
        <v>0</v>
      </c>
    </row>
    <row r="703" spans="1:82" hidden="1" x14ac:dyDescent="0.3">
      <c r="A703" t="s">
        <v>2805</v>
      </c>
      <c r="B703" t="s">
        <v>2806</v>
      </c>
      <c r="C703" s="1" t="str">
        <f t="shared" si="83"/>
        <v>27:0006</v>
      </c>
      <c r="D703" s="1" t="str">
        <f t="shared" si="84"/>
        <v>27:0003</v>
      </c>
      <c r="E703" t="s">
        <v>2807</v>
      </c>
      <c r="F703" t="s">
        <v>2808</v>
      </c>
      <c r="H703">
        <v>60.255009899999997</v>
      </c>
      <c r="I703">
        <v>-120.0995119</v>
      </c>
      <c r="J703" s="1" t="str">
        <f t="shared" si="87"/>
        <v>Basal till</v>
      </c>
      <c r="K703" s="1" t="str">
        <f t="shared" si="85"/>
        <v>HMC separation (ODM standard)</v>
      </c>
      <c r="M703">
        <v>2</v>
      </c>
      <c r="T703">
        <v>1000</v>
      </c>
      <c r="V703">
        <v>40</v>
      </c>
      <c r="X703">
        <v>0</v>
      </c>
      <c r="Z703">
        <v>3</v>
      </c>
      <c r="AM703">
        <v>1</v>
      </c>
      <c r="AS703">
        <v>0</v>
      </c>
      <c r="BC703">
        <v>15</v>
      </c>
      <c r="BE703">
        <v>0.5</v>
      </c>
      <c r="BF703">
        <v>30</v>
      </c>
      <c r="BJ703">
        <v>3</v>
      </c>
      <c r="BK703">
        <v>2</v>
      </c>
      <c r="BM703">
        <v>5</v>
      </c>
      <c r="BY703">
        <v>0</v>
      </c>
      <c r="BZ703">
        <v>0</v>
      </c>
      <c r="CB703">
        <v>0</v>
      </c>
      <c r="CD703">
        <v>0</v>
      </c>
    </row>
    <row r="704" spans="1:82" hidden="1" x14ac:dyDescent="0.3">
      <c r="A704" t="s">
        <v>2809</v>
      </c>
      <c r="B704" t="s">
        <v>2810</v>
      </c>
      <c r="C704" s="1" t="str">
        <f t="shared" si="83"/>
        <v>27:0006</v>
      </c>
      <c r="D704" s="1" t="str">
        <f t="shared" si="84"/>
        <v>27:0003</v>
      </c>
      <c r="E704" t="s">
        <v>2811</v>
      </c>
      <c r="F704" t="s">
        <v>2812</v>
      </c>
      <c r="H704">
        <v>60.182202500000002</v>
      </c>
      <c r="I704">
        <v>-120.17080799999999</v>
      </c>
      <c r="J704" s="1" t="str">
        <f t="shared" si="87"/>
        <v>Basal till</v>
      </c>
      <c r="K704" s="1" t="str">
        <f t="shared" si="85"/>
        <v>HMC separation (ODM standard)</v>
      </c>
      <c r="M704">
        <v>4</v>
      </c>
      <c r="T704">
        <v>750</v>
      </c>
      <c r="V704">
        <v>1500</v>
      </c>
      <c r="X704">
        <v>0</v>
      </c>
      <c r="Z704">
        <v>0</v>
      </c>
      <c r="AM704">
        <v>0</v>
      </c>
      <c r="AS704">
        <v>0</v>
      </c>
      <c r="BC704">
        <v>15</v>
      </c>
      <c r="BE704">
        <v>30</v>
      </c>
      <c r="BF704">
        <v>10</v>
      </c>
      <c r="BI704">
        <v>0</v>
      </c>
      <c r="BJ704">
        <v>2</v>
      </c>
      <c r="BK704">
        <v>0</v>
      </c>
      <c r="BV704">
        <v>0</v>
      </c>
      <c r="BY704">
        <v>0</v>
      </c>
      <c r="BZ704">
        <v>0</v>
      </c>
      <c r="CB704">
        <v>0</v>
      </c>
    </row>
    <row r="705" spans="1:82" hidden="1" x14ac:dyDescent="0.3">
      <c r="A705" t="s">
        <v>2813</v>
      </c>
      <c r="B705" t="s">
        <v>2814</v>
      </c>
      <c r="C705" s="1" t="str">
        <f t="shared" si="83"/>
        <v>27:0006</v>
      </c>
      <c r="D705" s="1" t="str">
        <f t="shared" si="84"/>
        <v>27:0003</v>
      </c>
      <c r="E705" t="s">
        <v>2815</v>
      </c>
      <c r="F705" t="s">
        <v>2816</v>
      </c>
      <c r="H705">
        <v>60.106114699999999</v>
      </c>
      <c r="I705">
        <v>-120.3078326</v>
      </c>
      <c r="J705" s="1" t="str">
        <f t="shared" si="87"/>
        <v>Basal till</v>
      </c>
      <c r="K705" s="1" t="str">
        <f t="shared" si="85"/>
        <v>HMC separation (ODM standard)</v>
      </c>
      <c r="M705">
        <v>4</v>
      </c>
      <c r="S705">
        <v>1</v>
      </c>
      <c r="T705">
        <v>500</v>
      </c>
      <c r="V705">
        <v>200</v>
      </c>
      <c r="X705">
        <v>0</v>
      </c>
      <c r="Z705">
        <v>1</v>
      </c>
      <c r="AM705">
        <v>0</v>
      </c>
      <c r="AS705">
        <v>0</v>
      </c>
      <c r="BC705">
        <v>15</v>
      </c>
      <c r="BE705">
        <v>7</v>
      </c>
      <c r="BF705">
        <v>10</v>
      </c>
      <c r="BM705">
        <v>2</v>
      </c>
      <c r="BV705">
        <v>0</v>
      </c>
      <c r="BY705">
        <v>0</v>
      </c>
      <c r="BZ705">
        <v>0</v>
      </c>
      <c r="CB705">
        <v>0</v>
      </c>
      <c r="CD705">
        <v>0</v>
      </c>
    </row>
    <row r="706" spans="1:82" hidden="1" x14ac:dyDescent="0.3">
      <c r="A706" t="s">
        <v>2817</v>
      </c>
      <c r="B706" t="s">
        <v>2818</v>
      </c>
      <c r="C706" s="1" t="str">
        <f t="shared" si="83"/>
        <v>27:0006</v>
      </c>
      <c r="D706" s="1" t="str">
        <f t="shared" si="84"/>
        <v>27:0003</v>
      </c>
      <c r="E706" t="s">
        <v>2819</v>
      </c>
      <c r="F706" t="s">
        <v>2820</v>
      </c>
      <c r="H706">
        <v>60.059995200000003</v>
      </c>
      <c r="I706">
        <v>-120.1587281</v>
      </c>
      <c r="J706" s="1" t="str">
        <f t="shared" si="87"/>
        <v>Basal till</v>
      </c>
      <c r="K706" s="1" t="str">
        <f t="shared" si="85"/>
        <v>HMC separation (ODM standard)</v>
      </c>
      <c r="M706">
        <v>2</v>
      </c>
      <c r="T706">
        <v>500</v>
      </c>
      <c r="V706">
        <v>40</v>
      </c>
      <c r="X706">
        <v>0</v>
      </c>
      <c r="Z706">
        <v>0</v>
      </c>
      <c r="AM706">
        <v>0</v>
      </c>
      <c r="AS706">
        <v>0</v>
      </c>
      <c r="BC706">
        <v>10</v>
      </c>
      <c r="BE706">
        <v>40</v>
      </c>
      <c r="BF706">
        <v>20</v>
      </c>
      <c r="BI706">
        <v>0</v>
      </c>
      <c r="BJ706">
        <v>0</v>
      </c>
      <c r="BM706">
        <v>3</v>
      </c>
      <c r="BV706">
        <v>0</v>
      </c>
      <c r="BY706">
        <v>0</v>
      </c>
      <c r="BZ706">
        <v>0</v>
      </c>
      <c r="CB706">
        <v>0</v>
      </c>
    </row>
    <row r="707" spans="1:82" hidden="1" x14ac:dyDescent="0.3">
      <c r="A707" t="s">
        <v>2821</v>
      </c>
      <c r="B707" t="s">
        <v>2822</v>
      </c>
      <c r="C707" s="1" t="str">
        <f t="shared" ref="C707:C738" si="88">HYPERLINK("https://geochem.nrcan.gc.ca/cdogs/content/bdl/bdl270006_e.htm", "27:0006")</f>
        <v>27:0006</v>
      </c>
      <c r="D707" s="1" t="str">
        <f t="shared" ref="D707:D738" si="89">HYPERLINK("https://geochem.nrcan.gc.ca/cdogs/content/svy/svy270003_e.htm", "27:0003")</f>
        <v>27:0003</v>
      </c>
      <c r="E707" t="s">
        <v>2823</v>
      </c>
      <c r="F707" t="s">
        <v>2824</v>
      </c>
      <c r="H707">
        <v>60.168887400000003</v>
      </c>
      <c r="I707">
        <v>-120.1158215</v>
      </c>
      <c r="J707" s="1" t="str">
        <f t="shared" si="87"/>
        <v>Basal till</v>
      </c>
      <c r="K707" s="1" t="str">
        <f t="shared" si="85"/>
        <v>HMC separation (ODM standard)</v>
      </c>
      <c r="M707">
        <v>15</v>
      </c>
      <c r="T707">
        <v>300</v>
      </c>
      <c r="V707">
        <v>2500</v>
      </c>
      <c r="X707">
        <v>0</v>
      </c>
      <c r="Z707">
        <v>2</v>
      </c>
      <c r="AM707">
        <v>1</v>
      </c>
      <c r="AS707">
        <v>0</v>
      </c>
      <c r="AV707">
        <v>0.2</v>
      </c>
      <c r="BC707">
        <v>5</v>
      </c>
      <c r="BE707">
        <v>40</v>
      </c>
      <c r="BF707">
        <v>15</v>
      </c>
      <c r="BJ707">
        <v>0</v>
      </c>
      <c r="BM707">
        <v>1</v>
      </c>
      <c r="BY707">
        <v>0</v>
      </c>
      <c r="BZ707">
        <v>0</v>
      </c>
      <c r="CB707">
        <v>0</v>
      </c>
    </row>
    <row r="708" spans="1:82" hidden="1" x14ac:dyDescent="0.3">
      <c r="A708" t="s">
        <v>2825</v>
      </c>
      <c r="B708" t="s">
        <v>2826</v>
      </c>
      <c r="C708" s="1" t="str">
        <f t="shared" si="88"/>
        <v>27:0006</v>
      </c>
      <c r="D708" s="1" t="str">
        <f t="shared" si="89"/>
        <v>27:0003</v>
      </c>
      <c r="E708" t="s">
        <v>2827</v>
      </c>
      <c r="F708" t="s">
        <v>2828</v>
      </c>
      <c r="H708">
        <v>60.215012199999997</v>
      </c>
      <c r="I708">
        <v>-120.3346018</v>
      </c>
      <c r="J708" s="1" t="str">
        <f t="shared" si="87"/>
        <v>Basal till</v>
      </c>
      <c r="K708" s="1" t="str">
        <f t="shared" si="85"/>
        <v>HMC separation (ODM standard)</v>
      </c>
      <c r="M708">
        <v>3</v>
      </c>
      <c r="T708">
        <v>5</v>
      </c>
      <c r="V708">
        <v>10</v>
      </c>
      <c r="X708">
        <v>1</v>
      </c>
      <c r="Z708">
        <v>2</v>
      </c>
      <c r="AK708">
        <v>1</v>
      </c>
      <c r="AM708">
        <v>1</v>
      </c>
      <c r="AS708">
        <v>0</v>
      </c>
      <c r="BF708">
        <v>25</v>
      </c>
      <c r="BK708">
        <v>7</v>
      </c>
      <c r="BM708">
        <v>1</v>
      </c>
      <c r="BY708">
        <v>0</v>
      </c>
      <c r="BZ708">
        <v>0</v>
      </c>
      <c r="CB708">
        <v>0</v>
      </c>
    </row>
    <row r="709" spans="1:82" hidden="1" x14ac:dyDescent="0.3">
      <c r="A709" t="s">
        <v>2829</v>
      </c>
      <c r="B709" t="s">
        <v>2830</v>
      </c>
      <c r="C709" s="1" t="str">
        <f t="shared" si="88"/>
        <v>27:0006</v>
      </c>
      <c r="D709" s="1" t="str">
        <f t="shared" si="89"/>
        <v>27:0003</v>
      </c>
      <c r="E709" t="s">
        <v>2831</v>
      </c>
      <c r="F709" t="s">
        <v>2832</v>
      </c>
      <c r="H709">
        <v>60.291058300000003</v>
      </c>
      <c r="I709">
        <v>-120.22872719999999</v>
      </c>
      <c r="J709" s="1" t="str">
        <f t="shared" si="87"/>
        <v>Basal till</v>
      </c>
      <c r="K709" s="1" t="str">
        <f t="shared" si="85"/>
        <v>HMC separation (ODM standard)</v>
      </c>
      <c r="M709">
        <v>9</v>
      </c>
      <c r="T709">
        <v>500</v>
      </c>
      <c r="V709">
        <v>1000</v>
      </c>
      <c r="X709">
        <v>0</v>
      </c>
      <c r="Z709">
        <v>1</v>
      </c>
      <c r="AM709">
        <v>4</v>
      </c>
      <c r="AS709">
        <v>0</v>
      </c>
      <c r="AV709">
        <v>0.2</v>
      </c>
      <c r="BC709">
        <v>10</v>
      </c>
      <c r="BE709">
        <v>20</v>
      </c>
      <c r="BF709">
        <v>10</v>
      </c>
      <c r="BM709">
        <v>5</v>
      </c>
      <c r="BY709">
        <v>0</v>
      </c>
      <c r="BZ709">
        <v>0</v>
      </c>
      <c r="CB709">
        <v>0</v>
      </c>
    </row>
    <row r="710" spans="1:82" hidden="1" x14ac:dyDescent="0.3">
      <c r="A710" t="s">
        <v>2833</v>
      </c>
      <c r="B710" t="s">
        <v>2834</v>
      </c>
      <c r="C710" s="1" t="str">
        <f t="shared" si="88"/>
        <v>27:0006</v>
      </c>
      <c r="D710" s="1" t="str">
        <f t="shared" si="89"/>
        <v>27:0003</v>
      </c>
      <c r="E710" t="s">
        <v>2835</v>
      </c>
      <c r="F710" t="s">
        <v>2836</v>
      </c>
      <c r="H710">
        <v>60.308066199999999</v>
      </c>
      <c r="I710">
        <v>-120.38930740000001</v>
      </c>
      <c r="J710" s="1" t="str">
        <f>HYPERLINK("https://geochem.nrcan.gc.ca/cdogs/content/kwd/kwd020044_e.htm", "Till")</f>
        <v>Till</v>
      </c>
      <c r="K710" s="1" t="str">
        <f t="shared" si="85"/>
        <v>HMC separation (ODM standard)</v>
      </c>
      <c r="M710">
        <v>1</v>
      </c>
      <c r="T710">
        <v>800</v>
      </c>
      <c r="V710">
        <v>600</v>
      </c>
      <c r="X710">
        <v>2</v>
      </c>
      <c r="Z710">
        <v>0</v>
      </c>
      <c r="AM710">
        <v>0</v>
      </c>
      <c r="AS710">
        <v>1</v>
      </c>
      <c r="BC710">
        <v>20</v>
      </c>
      <c r="BE710">
        <v>15</v>
      </c>
      <c r="BF710">
        <v>20</v>
      </c>
      <c r="BI710">
        <v>0</v>
      </c>
      <c r="BV710">
        <v>0</v>
      </c>
      <c r="BY710">
        <v>0</v>
      </c>
      <c r="BZ710">
        <v>0</v>
      </c>
      <c r="CD710">
        <v>0</v>
      </c>
    </row>
    <row r="711" spans="1:82" hidden="1" x14ac:dyDescent="0.3">
      <c r="A711" t="s">
        <v>2837</v>
      </c>
      <c r="B711" t="s">
        <v>2838</v>
      </c>
      <c r="C711" s="1" t="str">
        <f t="shared" si="88"/>
        <v>27:0006</v>
      </c>
      <c r="D711" s="1" t="str">
        <f t="shared" si="89"/>
        <v>27:0003</v>
      </c>
      <c r="E711" t="s">
        <v>2839</v>
      </c>
      <c r="F711" t="s">
        <v>2840</v>
      </c>
      <c r="H711">
        <v>60.347112799999998</v>
      </c>
      <c r="I711">
        <v>-120.4855257</v>
      </c>
      <c r="J711" s="1" t="str">
        <f>HYPERLINK("https://geochem.nrcan.gc.ca/cdogs/content/kwd/kwd020045_e.htm", "Basal till")</f>
        <v>Basal till</v>
      </c>
      <c r="K711" s="1" t="str">
        <f t="shared" si="85"/>
        <v>HMC separation (ODM standard)</v>
      </c>
      <c r="M711">
        <v>1</v>
      </c>
      <c r="T711">
        <v>2500</v>
      </c>
      <c r="V711">
        <v>1500</v>
      </c>
      <c r="X711">
        <v>0</v>
      </c>
      <c r="Z711">
        <v>0</v>
      </c>
      <c r="AM711">
        <v>1</v>
      </c>
      <c r="AS711">
        <v>0</v>
      </c>
      <c r="BC711">
        <v>50</v>
      </c>
      <c r="BE711">
        <v>30</v>
      </c>
      <c r="BF711">
        <v>20</v>
      </c>
      <c r="BI711">
        <v>0</v>
      </c>
      <c r="BJ711">
        <v>0</v>
      </c>
      <c r="BK711">
        <v>0</v>
      </c>
      <c r="BY711">
        <v>0</v>
      </c>
      <c r="BZ711">
        <v>0</v>
      </c>
      <c r="CA711">
        <v>40</v>
      </c>
      <c r="CB711">
        <v>0</v>
      </c>
      <c r="CD711">
        <v>0</v>
      </c>
    </row>
    <row r="712" spans="1:82" hidden="1" x14ac:dyDescent="0.3">
      <c r="A712" t="s">
        <v>2841</v>
      </c>
      <c r="B712" t="s">
        <v>2842</v>
      </c>
      <c r="C712" s="1" t="str">
        <f t="shared" si="88"/>
        <v>27:0006</v>
      </c>
      <c r="D712" s="1" t="str">
        <f t="shared" si="89"/>
        <v>27:0003</v>
      </c>
      <c r="E712" t="s">
        <v>2843</v>
      </c>
      <c r="F712" t="s">
        <v>2844</v>
      </c>
      <c r="H712">
        <v>60.428654899999998</v>
      </c>
      <c r="I712">
        <v>-120.4718678</v>
      </c>
      <c r="J712" s="1" t="str">
        <f>HYPERLINK("https://geochem.nrcan.gc.ca/cdogs/content/kwd/kwd020044_e.htm", "Till")</f>
        <v>Till</v>
      </c>
      <c r="K712" s="1" t="str">
        <f t="shared" si="85"/>
        <v>HMC separation (ODM standard)</v>
      </c>
      <c r="M712">
        <v>7</v>
      </c>
      <c r="T712">
        <v>1200</v>
      </c>
      <c r="V712">
        <v>100</v>
      </c>
      <c r="X712">
        <v>4</v>
      </c>
      <c r="Z712">
        <v>3</v>
      </c>
      <c r="AM712">
        <v>0</v>
      </c>
      <c r="AS712">
        <v>0</v>
      </c>
      <c r="BC712">
        <v>30</v>
      </c>
      <c r="BE712">
        <v>2</v>
      </c>
      <c r="BF712">
        <v>30</v>
      </c>
      <c r="BJ712">
        <v>0</v>
      </c>
      <c r="BK712">
        <v>6</v>
      </c>
      <c r="BM712">
        <v>4</v>
      </c>
      <c r="BV712">
        <v>0</v>
      </c>
      <c r="BY712">
        <v>0</v>
      </c>
      <c r="BZ712">
        <v>0</v>
      </c>
      <c r="CB712">
        <v>0</v>
      </c>
      <c r="CD712">
        <v>0</v>
      </c>
    </row>
    <row r="713" spans="1:82" hidden="1" x14ac:dyDescent="0.3">
      <c r="A713" t="s">
        <v>2845</v>
      </c>
      <c r="B713" t="s">
        <v>2846</v>
      </c>
      <c r="C713" s="1" t="str">
        <f t="shared" si="88"/>
        <v>27:0006</v>
      </c>
      <c r="D713" s="1" t="str">
        <f t="shared" si="89"/>
        <v>27:0003</v>
      </c>
      <c r="E713" t="s">
        <v>2847</v>
      </c>
      <c r="F713" t="s">
        <v>2848</v>
      </c>
      <c r="H713">
        <v>60.505468700000002</v>
      </c>
      <c r="I713">
        <v>-120.35190420000001</v>
      </c>
      <c r="J713" s="1" t="str">
        <f>HYPERLINK("https://geochem.nrcan.gc.ca/cdogs/content/kwd/kwd020045_e.htm", "Basal till")</f>
        <v>Basal till</v>
      </c>
      <c r="K713" s="1" t="str">
        <f t="shared" si="85"/>
        <v>HMC separation (ODM standard)</v>
      </c>
      <c r="M713">
        <v>3</v>
      </c>
      <c r="T713">
        <v>400</v>
      </c>
      <c r="V713">
        <v>250</v>
      </c>
      <c r="X713">
        <v>2</v>
      </c>
      <c r="Z713">
        <v>1</v>
      </c>
      <c r="AM713">
        <v>0</v>
      </c>
      <c r="AS713">
        <v>1</v>
      </c>
      <c r="BC713">
        <v>15</v>
      </c>
      <c r="BE713">
        <v>10</v>
      </c>
      <c r="BF713">
        <v>30</v>
      </c>
      <c r="BJ713">
        <v>0</v>
      </c>
      <c r="BM713">
        <v>5</v>
      </c>
      <c r="BV713">
        <v>0</v>
      </c>
      <c r="BY713">
        <v>0</v>
      </c>
      <c r="BZ713">
        <v>0</v>
      </c>
      <c r="CD713">
        <v>0</v>
      </c>
    </row>
    <row r="714" spans="1:82" hidden="1" x14ac:dyDescent="0.3">
      <c r="A714" t="s">
        <v>2849</v>
      </c>
      <c r="B714" t="s">
        <v>2850</v>
      </c>
      <c r="C714" s="1" t="str">
        <f t="shared" si="88"/>
        <v>27:0006</v>
      </c>
      <c r="D714" s="1" t="str">
        <f t="shared" si="89"/>
        <v>27:0003</v>
      </c>
      <c r="E714" t="s">
        <v>2851</v>
      </c>
      <c r="F714" t="s">
        <v>2852</v>
      </c>
      <c r="H714">
        <v>60.386131900000002</v>
      </c>
      <c r="I714">
        <v>-120.6031145</v>
      </c>
      <c r="J714" s="1" t="str">
        <f>HYPERLINK("https://geochem.nrcan.gc.ca/cdogs/content/kwd/kwd020045_e.htm", "Basal till")</f>
        <v>Basal till</v>
      </c>
      <c r="K714" s="1" t="str">
        <f t="shared" si="85"/>
        <v>HMC separation (ODM standard)</v>
      </c>
      <c r="M714">
        <v>2</v>
      </c>
      <c r="T714">
        <v>200</v>
      </c>
      <c r="V714">
        <v>2000</v>
      </c>
      <c r="X714">
        <v>0</v>
      </c>
      <c r="Z714">
        <v>1</v>
      </c>
      <c r="AM714">
        <v>0</v>
      </c>
      <c r="AS714">
        <v>0</v>
      </c>
      <c r="BC714">
        <v>5</v>
      </c>
      <c r="BE714">
        <v>50</v>
      </c>
      <c r="BF714">
        <v>20</v>
      </c>
      <c r="BV714">
        <v>0</v>
      </c>
      <c r="BY714">
        <v>0</v>
      </c>
      <c r="BZ714">
        <v>0</v>
      </c>
      <c r="CB714">
        <v>0</v>
      </c>
      <c r="CD714">
        <v>0</v>
      </c>
    </row>
    <row r="715" spans="1:82" hidden="1" x14ac:dyDescent="0.3">
      <c r="A715" t="s">
        <v>2853</v>
      </c>
      <c r="B715" t="s">
        <v>2854</v>
      </c>
      <c r="C715" s="1" t="str">
        <f t="shared" si="88"/>
        <v>27:0006</v>
      </c>
      <c r="D715" s="1" t="str">
        <f t="shared" si="89"/>
        <v>27:0003</v>
      </c>
      <c r="E715" t="s">
        <v>2855</v>
      </c>
      <c r="F715" t="s">
        <v>2856</v>
      </c>
      <c r="H715">
        <v>60.433072799999998</v>
      </c>
      <c r="I715">
        <v>-120.9617602</v>
      </c>
      <c r="J715" s="1" t="str">
        <f>HYPERLINK("https://geochem.nrcan.gc.ca/cdogs/content/kwd/kwd020044_e.htm", "Till")</f>
        <v>Till</v>
      </c>
      <c r="K715" s="1" t="str">
        <f t="shared" si="85"/>
        <v>HMC separation (ODM standard)</v>
      </c>
      <c r="M715">
        <v>7</v>
      </c>
      <c r="S715">
        <v>1</v>
      </c>
      <c r="T715">
        <v>4500</v>
      </c>
      <c r="V715">
        <v>150</v>
      </c>
      <c r="X715">
        <v>0</v>
      </c>
      <c r="Z715">
        <v>4</v>
      </c>
      <c r="AK715">
        <v>1</v>
      </c>
      <c r="AS715">
        <v>0</v>
      </c>
      <c r="BC715">
        <v>30</v>
      </c>
      <c r="BE715">
        <v>1</v>
      </c>
      <c r="BF715">
        <v>20</v>
      </c>
      <c r="BM715">
        <v>3</v>
      </c>
      <c r="BY715">
        <v>0</v>
      </c>
      <c r="BZ715">
        <v>0</v>
      </c>
      <c r="CB715">
        <v>0</v>
      </c>
    </row>
    <row r="716" spans="1:82" hidden="1" x14ac:dyDescent="0.3">
      <c r="A716" t="s">
        <v>2857</v>
      </c>
      <c r="B716" t="s">
        <v>2858</v>
      </c>
      <c r="C716" s="1" t="str">
        <f t="shared" si="88"/>
        <v>27:0006</v>
      </c>
      <c r="D716" s="1" t="str">
        <f t="shared" si="89"/>
        <v>27:0003</v>
      </c>
      <c r="E716" t="s">
        <v>2859</v>
      </c>
      <c r="F716" t="s">
        <v>2860</v>
      </c>
      <c r="H716">
        <v>60.374217700000003</v>
      </c>
      <c r="I716">
        <v>-121.61639959999999</v>
      </c>
      <c r="J716" s="1" t="str">
        <f>HYPERLINK("https://geochem.nrcan.gc.ca/cdogs/content/kwd/kwd020044_e.htm", "Till")</f>
        <v>Till</v>
      </c>
      <c r="K716" s="1" t="str">
        <f t="shared" si="85"/>
        <v>HMC separation (ODM standard)</v>
      </c>
      <c r="M716">
        <v>6</v>
      </c>
      <c r="O716">
        <v>1</v>
      </c>
      <c r="T716">
        <v>2000</v>
      </c>
      <c r="V716">
        <v>1500</v>
      </c>
      <c r="X716">
        <v>0</v>
      </c>
      <c r="Z716">
        <v>9</v>
      </c>
      <c r="AM716">
        <v>1</v>
      </c>
      <c r="AS716">
        <v>0</v>
      </c>
      <c r="BC716">
        <v>25</v>
      </c>
      <c r="BE716">
        <v>20</v>
      </c>
      <c r="BF716">
        <v>20</v>
      </c>
      <c r="BJ716">
        <v>0</v>
      </c>
      <c r="BK716">
        <v>25</v>
      </c>
      <c r="BM716">
        <v>3</v>
      </c>
      <c r="BY716">
        <v>0</v>
      </c>
      <c r="BZ716">
        <v>0</v>
      </c>
      <c r="CB716">
        <v>0</v>
      </c>
    </row>
    <row r="717" spans="1:82" hidden="1" x14ac:dyDescent="0.3">
      <c r="A717" t="s">
        <v>2861</v>
      </c>
      <c r="B717" t="s">
        <v>2862</v>
      </c>
      <c r="C717" s="1" t="str">
        <f t="shared" si="88"/>
        <v>27:0006</v>
      </c>
      <c r="D717" s="1" t="str">
        <f t="shared" si="89"/>
        <v>27:0003</v>
      </c>
      <c r="E717" t="s">
        <v>2863</v>
      </c>
      <c r="F717" t="s">
        <v>2864</v>
      </c>
      <c r="H717">
        <v>60.102720400000003</v>
      </c>
      <c r="I717">
        <v>-121.99016659999999</v>
      </c>
      <c r="J717" s="1" t="str">
        <f t="shared" ref="J717:J732" si="90">HYPERLINK("https://geochem.nrcan.gc.ca/cdogs/content/kwd/kwd020045_e.htm", "Basal till")</f>
        <v>Basal till</v>
      </c>
      <c r="K717" s="1" t="str">
        <f t="shared" si="85"/>
        <v>HMC separation (ODM standard)</v>
      </c>
      <c r="M717">
        <v>2</v>
      </c>
      <c r="T717">
        <v>40</v>
      </c>
      <c r="V717">
        <v>20</v>
      </c>
      <c r="X717">
        <v>0</v>
      </c>
      <c r="Z717">
        <v>5</v>
      </c>
      <c r="AM717">
        <v>1</v>
      </c>
      <c r="AS717">
        <v>0</v>
      </c>
      <c r="BC717">
        <v>2</v>
      </c>
      <c r="BE717">
        <v>1</v>
      </c>
      <c r="BF717">
        <v>50</v>
      </c>
      <c r="BJ717">
        <v>0</v>
      </c>
      <c r="BK717">
        <v>20</v>
      </c>
      <c r="BY717">
        <v>0</v>
      </c>
      <c r="BZ717">
        <v>0</v>
      </c>
      <c r="CB717">
        <v>0</v>
      </c>
      <c r="CD717">
        <v>0</v>
      </c>
    </row>
    <row r="718" spans="1:82" hidden="1" x14ac:dyDescent="0.3">
      <c r="A718" t="s">
        <v>2865</v>
      </c>
      <c r="B718" t="s">
        <v>2866</v>
      </c>
      <c r="C718" s="1" t="str">
        <f t="shared" si="88"/>
        <v>27:0006</v>
      </c>
      <c r="D718" s="1" t="str">
        <f t="shared" si="89"/>
        <v>27:0003</v>
      </c>
      <c r="E718" t="s">
        <v>2867</v>
      </c>
      <c r="F718" t="s">
        <v>2868</v>
      </c>
      <c r="H718">
        <v>60.089522899999999</v>
      </c>
      <c r="I718">
        <v>-122.2310801</v>
      </c>
      <c r="J718" s="1" t="str">
        <f t="shared" si="90"/>
        <v>Basal till</v>
      </c>
      <c r="K718" s="1" t="str">
        <f t="shared" si="85"/>
        <v>HMC separation (ODM standard)</v>
      </c>
      <c r="M718">
        <v>1</v>
      </c>
      <c r="T718">
        <v>600</v>
      </c>
      <c r="V718">
        <v>200</v>
      </c>
      <c r="X718">
        <v>1</v>
      </c>
      <c r="Z718">
        <v>1</v>
      </c>
      <c r="AM718">
        <v>0</v>
      </c>
      <c r="AS718">
        <v>0</v>
      </c>
      <c r="BC718">
        <v>30</v>
      </c>
      <c r="BE718">
        <v>10</v>
      </c>
      <c r="BF718">
        <v>30</v>
      </c>
      <c r="BJ718">
        <v>0</v>
      </c>
      <c r="BM718">
        <v>2</v>
      </c>
      <c r="BV718">
        <v>0</v>
      </c>
      <c r="BY718">
        <v>0</v>
      </c>
      <c r="BZ718">
        <v>0</v>
      </c>
      <c r="CB718">
        <v>0</v>
      </c>
    </row>
    <row r="719" spans="1:82" hidden="1" x14ac:dyDescent="0.3">
      <c r="A719" t="s">
        <v>2869</v>
      </c>
      <c r="B719" t="s">
        <v>2870</v>
      </c>
      <c r="C719" s="1" t="str">
        <f t="shared" si="88"/>
        <v>27:0006</v>
      </c>
      <c r="D719" s="1" t="str">
        <f t="shared" si="89"/>
        <v>27:0003</v>
      </c>
      <c r="E719" t="s">
        <v>2871</v>
      </c>
      <c r="F719" t="s">
        <v>2872</v>
      </c>
      <c r="H719">
        <v>60.092568300000003</v>
      </c>
      <c r="I719">
        <v>-122.4322681</v>
      </c>
      <c r="J719" s="1" t="str">
        <f t="shared" si="90"/>
        <v>Basal till</v>
      </c>
      <c r="K719" s="1" t="str">
        <f t="shared" si="85"/>
        <v>HMC separation (ODM standard)</v>
      </c>
      <c r="M719">
        <v>5</v>
      </c>
      <c r="T719">
        <v>400</v>
      </c>
      <c r="V719">
        <v>600</v>
      </c>
      <c r="X719">
        <v>0</v>
      </c>
      <c r="Z719">
        <v>0</v>
      </c>
      <c r="AM719">
        <v>0</v>
      </c>
      <c r="AS719">
        <v>1</v>
      </c>
      <c r="BC719">
        <v>15</v>
      </c>
      <c r="BE719">
        <v>20</v>
      </c>
      <c r="BF719">
        <v>50</v>
      </c>
      <c r="BI719">
        <v>0</v>
      </c>
      <c r="BJ719">
        <v>0</v>
      </c>
      <c r="BV719">
        <v>0</v>
      </c>
      <c r="BY719">
        <v>0</v>
      </c>
      <c r="BZ719">
        <v>0</v>
      </c>
      <c r="CD719">
        <v>0</v>
      </c>
    </row>
    <row r="720" spans="1:82" hidden="1" x14ac:dyDescent="0.3">
      <c r="A720" t="s">
        <v>2873</v>
      </c>
      <c r="B720" t="s">
        <v>2874</v>
      </c>
      <c r="C720" s="1" t="str">
        <f t="shared" si="88"/>
        <v>27:0006</v>
      </c>
      <c r="D720" s="1" t="str">
        <f t="shared" si="89"/>
        <v>27:0003</v>
      </c>
      <c r="E720" t="s">
        <v>2875</v>
      </c>
      <c r="F720" t="s">
        <v>2876</v>
      </c>
      <c r="H720">
        <v>60.271359599999997</v>
      </c>
      <c r="I720">
        <v>-122.1864325</v>
      </c>
      <c r="J720" s="1" t="str">
        <f t="shared" si="90"/>
        <v>Basal till</v>
      </c>
      <c r="K720" s="1" t="str">
        <f t="shared" si="85"/>
        <v>HMC separation (ODM standard)</v>
      </c>
      <c r="M720">
        <v>0</v>
      </c>
      <c r="T720">
        <v>750</v>
      </c>
      <c r="V720">
        <v>1800</v>
      </c>
      <c r="X720">
        <v>0</v>
      </c>
      <c r="Z720">
        <v>1</v>
      </c>
      <c r="AM720">
        <v>0</v>
      </c>
      <c r="AS720">
        <v>0</v>
      </c>
      <c r="AV720">
        <v>0</v>
      </c>
      <c r="BC720">
        <v>15</v>
      </c>
      <c r="BE720">
        <v>35</v>
      </c>
      <c r="BF720">
        <v>50</v>
      </c>
      <c r="BJ720">
        <v>0</v>
      </c>
      <c r="BM720">
        <v>1</v>
      </c>
      <c r="BV720">
        <v>0</v>
      </c>
      <c r="BY720">
        <v>0</v>
      </c>
      <c r="BZ720">
        <v>0</v>
      </c>
      <c r="CB720">
        <v>0</v>
      </c>
      <c r="CD720">
        <v>0</v>
      </c>
    </row>
    <row r="721" spans="1:82" hidden="1" x14ac:dyDescent="0.3">
      <c r="A721" t="s">
        <v>2877</v>
      </c>
      <c r="B721" t="s">
        <v>2878</v>
      </c>
      <c r="C721" s="1" t="str">
        <f t="shared" si="88"/>
        <v>27:0006</v>
      </c>
      <c r="D721" s="1" t="str">
        <f t="shared" si="89"/>
        <v>27:0003</v>
      </c>
      <c r="E721" t="s">
        <v>2879</v>
      </c>
      <c r="F721" t="s">
        <v>2880</v>
      </c>
      <c r="H721">
        <v>60.3858897</v>
      </c>
      <c r="I721">
        <v>-121.9605495</v>
      </c>
      <c r="J721" s="1" t="str">
        <f t="shared" si="90"/>
        <v>Basal till</v>
      </c>
      <c r="K721" s="1" t="str">
        <f t="shared" si="85"/>
        <v>HMC separation (ODM standard)</v>
      </c>
      <c r="M721">
        <v>3</v>
      </c>
      <c r="T721">
        <v>3000</v>
      </c>
      <c r="V721">
        <v>700</v>
      </c>
      <c r="X721">
        <v>0</v>
      </c>
      <c r="Z721">
        <v>0</v>
      </c>
      <c r="AM721">
        <v>0</v>
      </c>
      <c r="AS721">
        <v>0</v>
      </c>
      <c r="BC721">
        <v>60</v>
      </c>
      <c r="BE721">
        <v>15</v>
      </c>
      <c r="BF721">
        <v>50</v>
      </c>
      <c r="BI721">
        <v>0</v>
      </c>
      <c r="BJ721">
        <v>0</v>
      </c>
      <c r="BK721">
        <v>0</v>
      </c>
      <c r="BV721">
        <v>0</v>
      </c>
      <c r="BY721">
        <v>0</v>
      </c>
      <c r="BZ721">
        <v>0</v>
      </c>
      <c r="CB721">
        <v>0</v>
      </c>
      <c r="CD721">
        <v>0</v>
      </c>
    </row>
    <row r="722" spans="1:82" hidden="1" x14ac:dyDescent="0.3">
      <c r="A722" t="s">
        <v>2881</v>
      </c>
      <c r="B722" t="s">
        <v>2882</v>
      </c>
      <c r="C722" s="1" t="str">
        <f t="shared" si="88"/>
        <v>27:0006</v>
      </c>
      <c r="D722" s="1" t="str">
        <f t="shared" si="89"/>
        <v>27:0003</v>
      </c>
      <c r="E722" t="s">
        <v>2883</v>
      </c>
      <c r="F722" t="s">
        <v>2884</v>
      </c>
      <c r="H722">
        <v>60.125458399999999</v>
      </c>
      <c r="I722">
        <v>-121.7560507</v>
      </c>
      <c r="J722" s="1" t="str">
        <f t="shared" si="90"/>
        <v>Basal till</v>
      </c>
      <c r="K722" s="1" t="str">
        <f t="shared" si="85"/>
        <v>HMC separation (ODM standard)</v>
      </c>
      <c r="M722">
        <v>0</v>
      </c>
      <c r="T722">
        <v>1200</v>
      </c>
      <c r="V722">
        <v>200</v>
      </c>
      <c r="X722">
        <v>0</v>
      </c>
      <c r="Z722">
        <v>3</v>
      </c>
      <c r="AM722">
        <v>0</v>
      </c>
      <c r="AS722">
        <v>0</v>
      </c>
      <c r="AV722">
        <v>0</v>
      </c>
      <c r="BC722">
        <v>40</v>
      </c>
      <c r="BE722">
        <v>7</v>
      </c>
      <c r="BF722">
        <v>5</v>
      </c>
      <c r="BJ722">
        <v>0</v>
      </c>
      <c r="BK722">
        <v>0</v>
      </c>
      <c r="BM722">
        <v>3</v>
      </c>
      <c r="BV722">
        <v>0</v>
      </c>
      <c r="BY722">
        <v>0</v>
      </c>
      <c r="BZ722">
        <v>0</v>
      </c>
      <c r="CA722">
        <v>0</v>
      </c>
      <c r="CB722">
        <v>0</v>
      </c>
    </row>
    <row r="723" spans="1:82" hidden="1" x14ac:dyDescent="0.3">
      <c r="A723" t="s">
        <v>2885</v>
      </c>
      <c r="B723" t="s">
        <v>2886</v>
      </c>
      <c r="C723" s="1" t="str">
        <f t="shared" si="88"/>
        <v>27:0006</v>
      </c>
      <c r="D723" s="1" t="str">
        <f t="shared" si="89"/>
        <v>27:0003</v>
      </c>
      <c r="E723" t="s">
        <v>2887</v>
      </c>
      <c r="F723" t="s">
        <v>2888</v>
      </c>
      <c r="H723">
        <v>60.234447600000003</v>
      </c>
      <c r="I723">
        <v>-121.73870290000001</v>
      </c>
      <c r="J723" s="1" t="str">
        <f t="shared" si="90"/>
        <v>Basal till</v>
      </c>
      <c r="K723" s="1" t="str">
        <f t="shared" si="85"/>
        <v>HMC separation (ODM standard)</v>
      </c>
      <c r="M723">
        <v>1</v>
      </c>
      <c r="N723">
        <v>1</v>
      </c>
      <c r="O723">
        <v>7</v>
      </c>
      <c r="T723">
        <v>1500</v>
      </c>
      <c r="V723">
        <v>13000</v>
      </c>
      <c r="X723">
        <v>1</v>
      </c>
      <c r="Z723">
        <v>3</v>
      </c>
      <c r="AM723">
        <v>0</v>
      </c>
      <c r="AS723">
        <v>0</v>
      </c>
      <c r="BC723">
        <v>8</v>
      </c>
      <c r="BE723">
        <v>70</v>
      </c>
      <c r="BF723">
        <v>30</v>
      </c>
      <c r="BJ723">
        <v>0</v>
      </c>
      <c r="BM723">
        <v>2</v>
      </c>
      <c r="BV723">
        <v>0</v>
      </c>
      <c r="BY723">
        <v>0</v>
      </c>
      <c r="BZ723">
        <v>0</v>
      </c>
      <c r="CB723">
        <v>0</v>
      </c>
    </row>
    <row r="724" spans="1:82" hidden="1" x14ac:dyDescent="0.3">
      <c r="A724" t="s">
        <v>2889</v>
      </c>
      <c r="B724" t="s">
        <v>2890</v>
      </c>
      <c r="C724" s="1" t="str">
        <f t="shared" si="88"/>
        <v>27:0006</v>
      </c>
      <c r="D724" s="1" t="str">
        <f t="shared" si="89"/>
        <v>27:0003</v>
      </c>
      <c r="E724" t="s">
        <v>2891</v>
      </c>
      <c r="F724" t="s">
        <v>2892</v>
      </c>
      <c r="H724">
        <v>60.167034200000003</v>
      </c>
      <c r="I724">
        <v>-121.60262899999999</v>
      </c>
      <c r="J724" s="1" t="str">
        <f t="shared" si="90"/>
        <v>Basal till</v>
      </c>
      <c r="K724" s="1" t="str">
        <f t="shared" si="85"/>
        <v>HMC separation (ODM standard)</v>
      </c>
      <c r="M724">
        <v>6</v>
      </c>
      <c r="T724">
        <v>1500</v>
      </c>
      <c r="V724">
        <v>3000</v>
      </c>
      <c r="X724">
        <v>0</v>
      </c>
      <c r="Z724">
        <v>0</v>
      </c>
      <c r="AM724">
        <v>2</v>
      </c>
      <c r="AS724">
        <v>0</v>
      </c>
      <c r="BC724">
        <v>20</v>
      </c>
      <c r="BE724">
        <v>40</v>
      </c>
      <c r="BF724">
        <v>30</v>
      </c>
      <c r="BI724">
        <v>0</v>
      </c>
      <c r="BJ724">
        <v>0</v>
      </c>
      <c r="BK724">
        <v>0</v>
      </c>
      <c r="BY724">
        <v>0</v>
      </c>
      <c r="BZ724">
        <v>0</v>
      </c>
      <c r="CB724">
        <v>0</v>
      </c>
    </row>
    <row r="725" spans="1:82" hidden="1" x14ac:dyDescent="0.3">
      <c r="A725" t="s">
        <v>2893</v>
      </c>
      <c r="B725" t="s">
        <v>2894</v>
      </c>
      <c r="C725" s="1" t="str">
        <f t="shared" si="88"/>
        <v>27:0006</v>
      </c>
      <c r="D725" s="1" t="str">
        <f t="shared" si="89"/>
        <v>27:0003</v>
      </c>
      <c r="E725" t="s">
        <v>2895</v>
      </c>
      <c r="F725" t="s">
        <v>2896</v>
      </c>
      <c r="H725">
        <v>60.299961400000001</v>
      </c>
      <c r="I725">
        <v>-121.6782037</v>
      </c>
      <c r="J725" s="1" t="str">
        <f t="shared" si="90"/>
        <v>Basal till</v>
      </c>
      <c r="K725" s="1" t="str">
        <f t="shared" si="85"/>
        <v>HMC separation (ODM standard)</v>
      </c>
      <c r="M725">
        <v>0</v>
      </c>
      <c r="T725">
        <v>2000</v>
      </c>
      <c r="V725">
        <v>1500</v>
      </c>
      <c r="X725">
        <v>3</v>
      </c>
      <c r="Z725">
        <v>1</v>
      </c>
      <c r="AK725">
        <v>3</v>
      </c>
      <c r="AM725">
        <v>1</v>
      </c>
      <c r="AS725">
        <v>0</v>
      </c>
      <c r="AV725">
        <v>0</v>
      </c>
      <c r="BC725">
        <v>30</v>
      </c>
      <c r="BE725">
        <v>20</v>
      </c>
      <c r="BF725">
        <v>50</v>
      </c>
      <c r="BJ725">
        <v>0</v>
      </c>
      <c r="BM725">
        <v>2</v>
      </c>
      <c r="BY725">
        <v>0</v>
      </c>
      <c r="BZ725">
        <v>0</v>
      </c>
      <c r="CB725">
        <v>0</v>
      </c>
    </row>
    <row r="726" spans="1:82" hidden="1" x14ac:dyDescent="0.3">
      <c r="A726" t="s">
        <v>2897</v>
      </c>
      <c r="B726" t="s">
        <v>2898</v>
      </c>
      <c r="C726" s="1" t="str">
        <f t="shared" si="88"/>
        <v>27:0006</v>
      </c>
      <c r="D726" s="1" t="str">
        <f t="shared" si="89"/>
        <v>27:0003</v>
      </c>
      <c r="E726" t="s">
        <v>2899</v>
      </c>
      <c r="F726" t="s">
        <v>2900</v>
      </c>
      <c r="H726">
        <v>60.270270600000003</v>
      </c>
      <c r="I726">
        <v>-121.82910649999999</v>
      </c>
      <c r="J726" s="1" t="str">
        <f t="shared" si="90"/>
        <v>Basal till</v>
      </c>
      <c r="K726" s="1" t="str">
        <f t="shared" si="85"/>
        <v>HMC separation (ODM standard)</v>
      </c>
      <c r="M726">
        <v>1</v>
      </c>
      <c r="T726">
        <v>2000</v>
      </c>
      <c r="V726">
        <v>100</v>
      </c>
      <c r="X726">
        <v>0</v>
      </c>
      <c r="Z726">
        <v>4</v>
      </c>
      <c r="AM726">
        <v>0</v>
      </c>
      <c r="AS726">
        <v>0</v>
      </c>
      <c r="BC726">
        <v>40</v>
      </c>
      <c r="BE726">
        <v>20</v>
      </c>
      <c r="BF726">
        <v>25</v>
      </c>
      <c r="BJ726">
        <v>0</v>
      </c>
      <c r="BM726">
        <v>1</v>
      </c>
      <c r="BV726">
        <v>0</v>
      </c>
      <c r="BY726">
        <v>0</v>
      </c>
      <c r="BZ726">
        <v>0</v>
      </c>
      <c r="CB726">
        <v>0</v>
      </c>
    </row>
    <row r="727" spans="1:82" hidden="1" x14ac:dyDescent="0.3">
      <c r="A727" t="s">
        <v>2901</v>
      </c>
      <c r="B727" t="s">
        <v>2902</v>
      </c>
      <c r="C727" s="1" t="str">
        <f t="shared" si="88"/>
        <v>27:0006</v>
      </c>
      <c r="D727" s="1" t="str">
        <f t="shared" si="89"/>
        <v>27:0003</v>
      </c>
      <c r="E727" t="s">
        <v>2903</v>
      </c>
      <c r="F727" t="s">
        <v>2904</v>
      </c>
      <c r="H727">
        <v>60.333982599999999</v>
      </c>
      <c r="I727">
        <v>-122.0625079</v>
      </c>
      <c r="J727" s="1" t="str">
        <f t="shared" si="90"/>
        <v>Basal till</v>
      </c>
      <c r="K727" s="1" t="str">
        <f t="shared" si="85"/>
        <v>HMC separation (ODM standard)</v>
      </c>
      <c r="M727">
        <v>1</v>
      </c>
      <c r="T727">
        <v>1000</v>
      </c>
      <c r="V727">
        <v>200</v>
      </c>
      <c r="X727">
        <v>1</v>
      </c>
      <c r="Z727">
        <v>1</v>
      </c>
      <c r="AM727">
        <v>0</v>
      </c>
      <c r="AS727">
        <v>0</v>
      </c>
      <c r="BC727">
        <v>25</v>
      </c>
      <c r="BE727">
        <v>5</v>
      </c>
      <c r="BF727">
        <v>40</v>
      </c>
      <c r="BJ727">
        <v>0</v>
      </c>
      <c r="BM727">
        <v>3</v>
      </c>
      <c r="BV727">
        <v>0</v>
      </c>
      <c r="BY727">
        <v>0</v>
      </c>
      <c r="BZ727">
        <v>0</v>
      </c>
      <c r="CB727">
        <v>0</v>
      </c>
    </row>
    <row r="728" spans="1:82" hidden="1" x14ac:dyDescent="0.3">
      <c r="A728" t="s">
        <v>2905</v>
      </c>
      <c r="B728" t="s">
        <v>2906</v>
      </c>
      <c r="C728" s="1" t="str">
        <f t="shared" si="88"/>
        <v>27:0006</v>
      </c>
      <c r="D728" s="1" t="str">
        <f t="shared" si="89"/>
        <v>27:0003</v>
      </c>
      <c r="E728" t="s">
        <v>2907</v>
      </c>
      <c r="F728" t="s">
        <v>2908</v>
      </c>
      <c r="H728">
        <v>60.407827099999999</v>
      </c>
      <c r="I728">
        <v>-121.7381704</v>
      </c>
      <c r="J728" s="1" t="str">
        <f t="shared" si="90"/>
        <v>Basal till</v>
      </c>
      <c r="K728" s="1" t="str">
        <f t="shared" si="85"/>
        <v>HMC separation (ODM standard)</v>
      </c>
      <c r="M728">
        <v>1</v>
      </c>
      <c r="T728">
        <v>600</v>
      </c>
      <c r="V728">
        <v>100</v>
      </c>
      <c r="X728">
        <v>1</v>
      </c>
      <c r="Z728">
        <v>0</v>
      </c>
      <c r="AM728">
        <v>0</v>
      </c>
      <c r="AS728">
        <v>0</v>
      </c>
      <c r="BC728">
        <v>30</v>
      </c>
      <c r="BE728">
        <v>5</v>
      </c>
      <c r="BF728">
        <v>50</v>
      </c>
      <c r="BI728">
        <v>0</v>
      </c>
      <c r="BJ728">
        <v>0</v>
      </c>
      <c r="BM728">
        <v>3</v>
      </c>
      <c r="BV728">
        <v>0</v>
      </c>
      <c r="BY728">
        <v>0</v>
      </c>
      <c r="BZ728">
        <v>0</v>
      </c>
      <c r="CB728">
        <v>0</v>
      </c>
    </row>
    <row r="729" spans="1:82" hidden="1" x14ac:dyDescent="0.3">
      <c r="A729" t="s">
        <v>2909</v>
      </c>
      <c r="B729" t="s">
        <v>2910</v>
      </c>
      <c r="C729" s="1" t="str">
        <f t="shared" si="88"/>
        <v>27:0006</v>
      </c>
      <c r="D729" s="1" t="str">
        <f t="shared" si="89"/>
        <v>27:0003</v>
      </c>
      <c r="E729" t="s">
        <v>2911</v>
      </c>
      <c r="F729" t="s">
        <v>2912</v>
      </c>
      <c r="H729">
        <v>60.340257399999999</v>
      </c>
      <c r="I729">
        <v>-122.2223801</v>
      </c>
      <c r="J729" s="1" t="str">
        <f t="shared" si="90"/>
        <v>Basal till</v>
      </c>
      <c r="K729" s="1" t="str">
        <f t="shared" si="85"/>
        <v>HMC separation (ODM standard)</v>
      </c>
      <c r="M729">
        <v>0</v>
      </c>
      <c r="T729">
        <v>3500</v>
      </c>
      <c r="V729">
        <v>400</v>
      </c>
      <c r="X729">
        <v>0</v>
      </c>
      <c r="Z729">
        <v>0</v>
      </c>
      <c r="AK729">
        <v>1</v>
      </c>
      <c r="AS729">
        <v>1</v>
      </c>
      <c r="AV729">
        <v>0</v>
      </c>
      <c r="BC729">
        <v>40</v>
      </c>
      <c r="BE729">
        <v>10</v>
      </c>
      <c r="BF729">
        <v>35</v>
      </c>
      <c r="BI729">
        <v>0</v>
      </c>
      <c r="BJ729">
        <v>0</v>
      </c>
      <c r="BM729">
        <v>1</v>
      </c>
      <c r="BY729">
        <v>0</v>
      </c>
      <c r="BZ729">
        <v>0</v>
      </c>
    </row>
    <row r="730" spans="1:82" hidden="1" x14ac:dyDescent="0.3">
      <c r="A730" t="s">
        <v>2913</v>
      </c>
      <c r="B730" t="s">
        <v>2914</v>
      </c>
      <c r="C730" s="1" t="str">
        <f t="shared" si="88"/>
        <v>27:0006</v>
      </c>
      <c r="D730" s="1" t="str">
        <f t="shared" si="89"/>
        <v>27:0003</v>
      </c>
      <c r="E730" t="s">
        <v>2915</v>
      </c>
      <c r="F730" t="s">
        <v>2916</v>
      </c>
      <c r="H730">
        <v>60.433939799999997</v>
      </c>
      <c r="I730">
        <v>-122.21674609999999</v>
      </c>
      <c r="J730" s="1" t="str">
        <f t="shared" si="90"/>
        <v>Basal till</v>
      </c>
      <c r="K730" s="1" t="str">
        <f t="shared" si="85"/>
        <v>HMC separation (ODM standard)</v>
      </c>
      <c r="M730">
        <v>3</v>
      </c>
      <c r="T730">
        <v>2000</v>
      </c>
      <c r="V730">
        <v>700</v>
      </c>
      <c r="X730">
        <v>0</v>
      </c>
      <c r="Z730">
        <v>3</v>
      </c>
      <c r="AM730">
        <v>1</v>
      </c>
      <c r="AS730">
        <v>0</v>
      </c>
      <c r="BC730">
        <v>40</v>
      </c>
      <c r="BE730">
        <v>15</v>
      </c>
      <c r="BF730">
        <v>50</v>
      </c>
      <c r="BJ730">
        <v>0</v>
      </c>
      <c r="BM730">
        <v>0.5</v>
      </c>
      <c r="BY730">
        <v>0</v>
      </c>
      <c r="BZ730">
        <v>0</v>
      </c>
      <c r="CB730">
        <v>0</v>
      </c>
    </row>
    <row r="731" spans="1:82" hidden="1" x14ac:dyDescent="0.3">
      <c r="A731" t="s">
        <v>2917</v>
      </c>
      <c r="B731" t="s">
        <v>2918</v>
      </c>
      <c r="C731" s="1" t="str">
        <f t="shared" si="88"/>
        <v>27:0006</v>
      </c>
      <c r="D731" s="1" t="str">
        <f t="shared" si="89"/>
        <v>27:0003</v>
      </c>
      <c r="E731" t="s">
        <v>2919</v>
      </c>
      <c r="F731" t="s">
        <v>2920</v>
      </c>
      <c r="H731">
        <v>60.505686799999999</v>
      </c>
      <c r="I731">
        <v>-121.93921709999999</v>
      </c>
      <c r="J731" s="1" t="str">
        <f t="shared" si="90"/>
        <v>Basal till</v>
      </c>
      <c r="K731" s="1" t="str">
        <f t="shared" si="85"/>
        <v>HMC separation (ODM standard)</v>
      </c>
      <c r="M731">
        <v>2</v>
      </c>
      <c r="T731">
        <v>600</v>
      </c>
      <c r="V731">
        <v>350</v>
      </c>
      <c r="X731">
        <v>0</v>
      </c>
      <c r="Z731">
        <v>5</v>
      </c>
      <c r="AM731">
        <v>1</v>
      </c>
      <c r="AS731">
        <v>0</v>
      </c>
      <c r="BC731">
        <v>25</v>
      </c>
      <c r="BE731">
        <v>15</v>
      </c>
      <c r="BF731">
        <v>50</v>
      </c>
      <c r="BJ731">
        <v>0</v>
      </c>
      <c r="BM731">
        <v>5</v>
      </c>
      <c r="BY731">
        <v>0</v>
      </c>
      <c r="BZ731">
        <v>0</v>
      </c>
      <c r="CB731">
        <v>0</v>
      </c>
    </row>
    <row r="732" spans="1:82" hidden="1" x14ac:dyDescent="0.3">
      <c r="A732" t="s">
        <v>2921</v>
      </c>
      <c r="B732" t="s">
        <v>2922</v>
      </c>
      <c r="C732" s="1" t="str">
        <f t="shared" si="88"/>
        <v>27:0006</v>
      </c>
      <c r="D732" s="1" t="str">
        <f t="shared" si="89"/>
        <v>27:0003</v>
      </c>
      <c r="E732" t="s">
        <v>2923</v>
      </c>
      <c r="F732" t="s">
        <v>2924</v>
      </c>
      <c r="H732">
        <v>60.638539899999998</v>
      </c>
      <c r="I732">
        <v>-122.0702599</v>
      </c>
      <c r="J732" s="1" t="str">
        <f t="shared" si="90"/>
        <v>Basal till</v>
      </c>
      <c r="K732" s="1" t="str">
        <f t="shared" si="85"/>
        <v>HMC separation (ODM standard)</v>
      </c>
      <c r="M732">
        <v>6</v>
      </c>
      <c r="T732">
        <v>1200</v>
      </c>
      <c r="V732">
        <v>600</v>
      </c>
      <c r="X732">
        <v>1</v>
      </c>
      <c r="Z732">
        <v>1</v>
      </c>
      <c r="AM732">
        <v>2</v>
      </c>
      <c r="AS732">
        <v>0</v>
      </c>
      <c r="BC732">
        <v>30</v>
      </c>
      <c r="BE732">
        <v>15</v>
      </c>
      <c r="BF732">
        <v>40</v>
      </c>
      <c r="BJ732">
        <v>0</v>
      </c>
      <c r="BM732">
        <v>3</v>
      </c>
      <c r="BY732">
        <v>0</v>
      </c>
      <c r="BZ732">
        <v>0</v>
      </c>
      <c r="CB732">
        <v>0</v>
      </c>
    </row>
    <row r="733" spans="1:82" hidden="1" x14ac:dyDescent="0.3">
      <c r="A733" t="s">
        <v>2925</v>
      </c>
      <c r="B733" t="s">
        <v>2926</v>
      </c>
      <c r="C733" s="1" t="str">
        <f t="shared" si="88"/>
        <v>27:0006</v>
      </c>
      <c r="D733" s="1" t="str">
        <f t="shared" si="89"/>
        <v>27:0003</v>
      </c>
      <c r="E733" t="s">
        <v>2927</v>
      </c>
      <c r="F733" t="s">
        <v>2928</v>
      </c>
      <c r="H733">
        <v>60.5234314</v>
      </c>
      <c r="I733">
        <v>-122.2507299</v>
      </c>
      <c r="J733" s="1" t="str">
        <f>HYPERLINK("https://geochem.nrcan.gc.ca/cdogs/content/kwd/kwd020044_e.htm", "Till")</f>
        <v>Till</v>
      </c>
      <c r="K733" s="1" t="str">
        <f t="shared" si="85"/>
        <v>HMC separation (ODM standard)</v>
      </c>
      <c r="M733">
        <v>8</v>
      </c>
      <c r="T733">
        <v>1500</v>
      </c>
      <c r="V733">
        <v>500</v>
      </c>
      <c r="X733">
        <v>0</v>
      </c>
      <c r="Z733">
        <v>0</v>
      </c>
      <c r="AM733">
        <v>2</v>
      </c>
      <c r="AS733">
        <v>0</v>
      </c>
      <c r="AV733">
        <v>0.2</v>
      </c>
      <c r="BC733">
        <v>50</v>
      </c>
      <c r="BE733">
        <v>15</v>
      </c>
      <c r="BF733">
        <v>60</v>
      </c>
      <c r="BI733">
        <v>0</v>
      </c>
      <c r="BJ733">
        <v>0</v>
      </c>
      <c r="BM733">
        <v>5</v>
      </c>
      <c r="BY733">
        <v>0</v>
      </c>
      <c r="BZ733">
        <v>0</v>
      </c>
      <c r="CB733">
        <v>0</v>
      </c>
    </row>
    <row r="734" spans="1:82" hidden="1" x14ac:dyDescent="0.3">
      <c r="A734" t="s">
        <v>2929</v>
      </c>
      <c r="B734" t="s">
        <v>2930</v>
      </c>
      <c r="C734" s="1" t="str">
        <f t="shared" si="88"/>
        <v>27:0006</v>
      </c>
      <c r="D734" s="1" t="str">
        <f t="shared" si="89"/>
        <v>27:0003</v>
      </c>
      <c r="E734" t="s">
        <v>2931</v>
      </c>
      <c r="F734" t="s">
        <v>2932</v>
      </c>
      <c r="H734">
        <v>60.535537699999999</v>
      </c>
      <c r="I734">
        <v>-121.7709847</v>
      </c>
      <c r="J734" s="1" t="str">
        <f>HYPERLINK("https://geochem.nrcan.gc.ca/cdogs/content/kwd/kwd020045_e.htm", "Basal till")</f>
        <v>Basal till</v>
      </c>
      <c r="K734" s="1" t="str">
        <f t="shared" si="85"/>
        <v>HMC separation (ODM standard)</v>
      </c>
      <c r="M734">
        <v>3</v>
      </c>
      <c r="T734">
        <v>2500</v>
      </c>
      <c r="V734">
        <v>300</v>
      </c>
      <c r="X734">
        <v>0</v>
      </c>
      <c r="Z734">
        <v>2</v>
      </c>
      <c r="AM734">
        <v>0</v>
      </c>
      <c r="AS734">
        <v>0</v>
      </c>
      <c r="BC734">
        <v>40</v>
      </c>
      <c r="BE734">
        <v>5</v>
      </c>
      <c r="BF734">
        <v>50</v>
      </c>
      <c r="BJ734">
        <v>0</v>
      </c>
      <c r="BM734">
        <v>2</v>
      </c>
      <c r="BV734">
        <v>0</v>
      </c>
      <c r="BY734">
        <v>0</v>
      </c>
      <c r="BZ734">
        <v>0</v>
      </c>
      <c r="CB734">
        <v>0</v>
      </c>
    </row>
    <row r="735" spans="1:82" hidden="1" x14ac:dyDescent="0.3">
      <c r="A735" t="s">
        <v>2933</v>
      </c>
      <c r="B735" t="s">
        <v>2934</v>
      </c>
      <c r="C735" s="1" t="str">
        <f t="shared" si="88"/>
        <v>27:0006</v>
      </c>
      <c r="D735" s="1" t="str">
        <f t="shared" si="89"/>
        <v>27:0003</v>
      </c>
      <c r="E735" t="s">
        <v>2935</v>
      </c>
      <c r="F735" t="s">
        <v>2936</v>
      </c>
      <c r="H735">
        <v>60.503384699999998</v>
      </c>
      <c r="I735">
        <v>-121.58119929999999</v>
      </c>
      <c r="J735" s="1" t="str">
        <f>HYPERLINK("https://geochem.nrcan.gc.ca/cdogs/content/kwd/kwd020045_e.htm", "Basal till")</f>
        <v>Basal till</v>
      </c>
      <c r="K735" s="1" t="str">
        <f t="shared" si="85"/>
        <v>HMC separation (ODM standard)</v>
      </c>
      <c r="M735">
        <v>4</v>
      </c>
      <c r="T735">
        <v>3000</v>
      </c>
      <c r="V735">
        <v>1200</v>
      </c>
      <c r="X735">
        <v>1</v>
      </c>
      <c r="Z735">
        <v>0</v>
      </c>
      <c r="AM735">
        <v>2</v>
      </c>
      <c r="AS735">
        <v>0</v>
      </c>
      <c r="BC735">
        <v>50</v>
      </c>
      <c r="BE735">
        <v>20</v>
      </c>
      <c r="BF735">
        <v>40</v>
      </c>
      <c r="BI735">
        <v>0</v>
      </c>
      <c r="BJ735">
        <v>0</v>
      </c>
      <c r="BM735">
        <v>3</v>
      </c>
      <c r="BY735">
        <v>0</v>
      </c>
      <c r="BZ735">
        <v>0</v>
      </c>
      <c r="CB735">
        <v>0</v>
      </c>
    </row>
    <row r="736" spans="1:82" hidden="1" x14ac:dyDescent="0.3">
      <c r="A736" t="s">
        <v>2937</v>
      </c>
      <c r="B736" t="s">
        <v>2938</v>
      </c>
      <c r="C736" s="1" t="str">
        <f t="shared" si="88"/>
        <v>27:0006</v>
      </c>
      <c r="D736" s="1" t="str">
        <f t="shared" si="89"/>
        <v>27:0003</v>
      </c>
      <c r="E736" t="s">
        <v>2939</v>
      </c>
      <c r="F736" t="s">
        <v>2940</v>
      </c>
      <c r="H736">
        <v>60.565918500000002</v>
      </c>
      <c r="I736">
        <v>-121.4369049</v>
      </c>
      <c r="J736" s="1" t="str">
        <f>HYPERLINK("https://geochem.nrcan.gc.ca/cdogs/content/kwd/kwd020044_e.htm", "Till")</f>
        <v>Till</v>
      </c>
      <c r="K736" s="1" t="str">
        <f t="shared" si="85"/>
        <v>HMC separation (ODM standard)</v>
      </c>
      <c r="M736">
        <v>9</v>
      </c>
      <c r="T736">
        <v>2500</v>
      </c>
      <c r="V736">
        <v>400</v>
      </c>
      <c r="X736">
        <v>0</v>
      </c>
      <c r="Z736">
        <v>1</v>
      </c>
      <c r="AM736">
        <v>1</v>
      </c>
      <c r="AS736">
        <v>1</v>
      </c>
      <c r="AV736">
        <v>0.1</v>
      </c>
      <c r="BC736">
        <v>30</v>
      </c>
      <c r="BE736">
        <v>5</v>
      </c>
      <c r="BF736">
        <v>40</v>
      </c>
      <c r="BJ736">
        <v>0</v>
      </c>
      <c r="BM736">
        <v>2</v>
      </c>
      <c r="BY736">
        <v>0</v>
      </c>
      <c r="BZ736">
        <v>0</v>
      </c>
    </row>
    <row r="737" spans="1:82" hidden="1" x14ac:dyDescent="0.3">
      <c r="A737" t="s">
        <v>2941</v>
      </c>
      <c r="B737" t="s">
        <v>2942</v>
      </c>
      <c r="C737" s="1" t="str">
        <f t="shared" si="88"/>
        <v>27:0006</v>
      </c>
      <c r="D737" s="1" t="str">
        <f t="shared" si="89"/>
        <v>27:0003</v>
      </c>
      <c r="E737" t="s">
        <v>2943</v>
      </c>
      <c r="F737" t="s">
        <v>2944</v>
      </c>
      <c r="J737" s="1" t="str">
        <f>HYPERLINK("https://geochem.nrcan.gc.ca/cdogs/content/kwd/kwd020044_e.htm", "Till")</f>
        <v>Till</v>
      </c>
      <c r="K737" s="1" t="str">
        <f t="shared" si="85"/>
        <v>HMC separation (ODM standard)</v>
      </c>
      <c r="M737">
        <v>0</v>
      </c>
      <c r="T737">
        <v>300</v>
      </c>
      <c r="V737">
        <v>300</v>
      </c>
      <c r="X737">
        <v>0</v>
      </c>
      <c r="Z737">
        <v>6</v>
      </c>
      <c r="AG737">
        <v>50</v>
      </c>
      <c r="AM737">
        <v>1</v>
      </c>
      <c r="AS737">
        <v>17</v>
      </c>
      <c r="AV737">
        <v>0</v>
      </c>
      <c r="BC737">
        <v>5</v>
      </c>
      <c r="BE737">
        <v>5</v>
      </c>
      <c r="BF737">
        <v>40</v>
      </c>
      <c r="BK737">
        <v>5</v>
      </c>
      <c r="BM737">
        <v>10</v>
      </c>
      <c r="BY737">
        <v>0</v>
      </c>
      <c r="BZ737">
        <v>0</v>
      </c>
    </row>
    <row r="738" spans="1:82" hidden="1" x14ac:dyDescent="0.3">
      <c r="A738" t="s">
        <v>2945</v>
      </c>
      <c r="B738" t="s">
        <v>2946</v>
      </c>
      <c r="C738" s="1" t="str">
        <f t="shared" si="88"/>
        <v>27:0006</v>
      </c>
      <c r="D738" s="1" t="str">
        <f t="shared" si="89"/>
        <v>27:0003</v>
      </c>
      <c r="E738" t="s">
        <v>2947</v>
      </c>
      <c r="F738" t="s">
        <v>2948</v>
      </c>
      <c r="J738" s="1" t="str">
        <f>HYPERLINK("https://geochem.nrcan.gc.ca/cdogs/content/kwd/kwd020044_e.htm", "Till")</f>
        <v>Till</v>
      </c>
      <c r="K738" s="1" t="str">
        <f t="shared" si="85"/>
        <v>HMC separation (ODM standard)</v>
      </c>
      <c r="M738">
        <v>0</v>
      </c>
      <c r="T738">
        <v>2500</v>
      </c>
      <c r="V738">
        <v>150</v>
      </c>
      <c r="X738">
        <v>2</v>
      </c>
      <c r="Z738">
        <v>7</v>
      </c>
      <c r="AG738">
        <v>150</v>
      </c>
      <c r="AM738">
        <v>2</v>
      </c>
      <c r="AS738">
        <v>2</v>
      </c>
      <c r="AV738">
        <v>0</v>
      </c>
      <c r="BC738">
        <v>55</v>
      </c>
      <c r="BE738">
        <v>4</v>
      </c>
      <c r="BF738">
        <v>50</v>
      </c>
      <c r="BJ738">
        <v>0</v>
      </c>
      <c r="BK738">
        <v>1</v>
      </c>
      <c r="BM738">
        <v>3</v>
      </c>
      <c r="BP738">
        <v>0.5</v>
      </c>
      <c r="BY738">
        <v>0</v>
      </c>
      <c r="BZ738">
        <v>0</v>
      </c>
    </row>
    <row r="739" spans="1:82" hidden="1" x14ac:dyDescent="0.3">
      <c r="A739" t="s">
        <v>2949</v>
      </c>
      <c r="B739" t="s">
        <v>2950</v>
      </c>
      <c r="C739" s="1" t="str">
        <f t="shared" ref="C739:C770" si="91">HYPERLINK("https://geochem.nrcan.gc.ca/cdogs/content/bdl/bdl270006_e.htm", "27:0006")</f>
        <v>27:0006</v>
      </c>
      <c r="D739" s="1" t="str">
        <f t="shared" ref="D739:D770" si="92">HYPERLINK("https://geochem.nrcan.gc.ca/cdogs/content/svy/svy270003_e.htm", "27:0003")</f>
        <v>27:0003</v>
      </c>
      <c r="E739" t="s">
        <v>2951</v>
      </c>
      <c r="F739" t="s">
        <v>2952</v>
      </c>
      <c r="H739">
        <v>60.638090200000001</v>
      </c>
      <c r="I739">
        <v>-121.33329929999999</v>
      </c>
      <c r="J739" s="1" t="str">
        <f t="shared" ref="J739:J745" si="93">HYPERLINK("https://geochem.nrcan.gc.ca/cdogs/content/kwd/kwd020045_e.htm", "Basal till")</f>
        <v>Basal till</v>
      </c>
      <c r="K739" s="1" t="str">
        <f t="shared" ref="K739:K802" si="94">HYPERLINK("https://geochem.nrcan.gc.ca/cdogs/content/kwd/kwd080035_e.htm", "HMC separation (ODM standard)")</f>
        <v>HMC separation (ODM standard)</v>
      </c>
      <c r="M739">
        <v>12</v>
      </c>
      <c r="T739">
        <v>1000</v>
      </c>
      <c r="V739">
        <v>150</v>
      </c>
      <c r="X739">
        <v>1</v>
      </c>
      <c r="Z739">
        <v>0</v>
      </c>
      <c r="AM739">
        <v>1</v>
      </c>
      <c r="AS739">
        <v>0</v>
      </c>
      <c r="AV739">
        <v>0.2</v>
      </c>
      <c r="BC739">
        <v>20</v>
      </c>
      <c r="BE739">
        <v>30</v>
      </c>
      <c r="BF739">
        <v>40</v>
      </c>
      <c r="BI739">
        <v>0</v>
      </c>
      <c r="BJ739">
        <v>0</v>
      </c>
      <c r="BM739">
        <v>4</v>
      </c>
      <c r="BY739">
        <v>0</v>
      </c>
      <c r="BZ739">
        <v>0</v>
      </c>
      <c r="CB739">
        <v>0</v>
      </c>
    </row>
    <row r="740" spans="1:82" hidden="1" x14ac:dyDescent="0.3">
      <c r="A740" t="s">
        <v>2953</v>
      </c>
      <c r="B740" t="s">
        <v>2954</v>
      </c>
      <c r="C740" s="1" t="str">
        <f t="shared" si="91"/>
        <v>27:0006</v>
      </c>
      <c r="D740" s="1" t="str">
        <f t="shared" si="92"/>
        <v>27:0003</v>
      </c>
      <c r="E740" t="s">
        <v>2955</v>
      </c>
      <c r="F740" t="s">
        <v>2956</v>
      </c>
      <c r="H740">
        <v>60.593304699999997</v>
      </c>
      <c r="I740">
        <v>-121.62105939999999</v>
      </c>
      <c r="J740" s="1" t="str">
        <f t="shared" si="93"/>
        <v>Basal till</v>
      </c>
      <c r="K740" s="1" t="str">
        <f t="shared" si="94"/>
        <v>HMC separation (ODM standard)</v>
      </c>
      <c r="M740">
        <v>2</v>
      </c>
      <c r="T740">
        <v>2500</v>
      </c>
      <c r="V740">
        <v>500</v>
      </c>
      <c r="X740">
        <v>1</v>
      </c>
      <c r="Z740">
        <v>0</v>
      </c>
      <c r="AM740">
        <v>0</v>
      </c>
      <c r="AS740">
        <v>0</v>
      </c>
      <c r="BC740">
        <v>50</v>
      </c>
      <c r="BE740">
        <v>10</v>
      </c>
      <c r="BF740">
        <v>60</v>
      </c>
      <c r="BI740">
        <v>0</v>
      </c>
      <c r="BJ740">
        <v>0</v>
      </c>
      <c r="BM740">
        <v>1</v>
      </c>
      <c r="BV740">
        <v>0</v>
      </c>
      <c r="BY740">
        <v>0</v>
      </c>
      <c r="BZ740">
        <v>0</v>
      </c>
      <c r="CB740">
        <v>0</v>
      </c>
    </row>
    <row r="741" spans="1:82" hidden="1" x14ac:dyDescent="0.3">
      <c r="A741" t="s">
        <v>2957</v>
      </c>
      <c r="B741" t="s">
        <v>2958</v>
      </c>
      <c r="C741" s="1" t="str">
        <f t="shared" si="91"/>
        <v>27:0006</v>
      </c>
      <c r="D741" s="1" t="str">
        <f t="shared" si="92"/>
        <v>27:0003</v>
      </c>
      <c r="E741" t="s">
        <v>2959</v>
      </c>
      <c r="F741" t="s">
        <v>2960</v>
      </c>
      <c r="H741">
        <v>60.637171100000003</v>
      </c>
      <c r="I741">
        <v>-121.503229</v>
      </c>
      <c r="J741" s="1" t="str">
        <f t="shared" si="93"/>
        <v>Basal till</v>
      </c>
      <c r="K741" s="1" t="str">
        <f t="shared" si="94"/>
        <v>HMC separation (ODM standard)</v>
      </c>
      <c r="M741">
        <v>2</v>
      </c>
      <c r="T741">
        <v>1500</v>
      </c>
      <c r="V741">
        <v>80</v>
      </c>
      <c r="X741">
        <v>2</v>
      </c>
      <c r="Z741">
        <v>0</v>
      </c>
      <c r="AM741">
        <v>0</v>
      </c>
      <c r="AS741">
        <v>1</v>
      </c>
      <c r="BC741">
        <v>20</v>
      </c>
      <c r="BE741">
        <v>1</v>
      </c>
      <c r="BF741">
        <v>30</v>
      </c>
      <c r="BI741">
        <v>0</v>
      </c>
      <c r="BM741">
        <v>5</v>
      </c>
      <c r="BV741">
        <v>0</v>
      </c>
      <c r="BY741">
        <v>0</v>
      </c>
      <c r="BZ741">
        <v>0</v>
      </c>
      <c r="CC741">
        <v>2</v>
      </c>
    </row>
    <row r="742" spans="1:82" hidden="1" x14ac:dyDescent="0.3">
      <c r="A742" t="s">
        <v>2961</v>
      </c>
      <c r="B742" t="s">
        <v>2962</v>
      </c>
      <c r="C742" s="1" t="str">
        <f t="shared" si="91"/>
        <v>27:0006</v>
      </c>
      <c r="D742" s="1" t="str">
        <f t="shared" si="92"/>
        <v>27:0003</v>
      </c>
      <c r="E742" t="s">
        <v>2963</v>
      </c>
      <c r="F742" t="s">
        <v>2964</v>
      </c>
      <c r="H742">
        <v>60.6365926</v>
      </c>
      <c r="I742">
        <v>-121.6338375</v>
      </c>
      <c r="J742" s="1" t="str">
        <f t="shared" si="93"/>
        <v>Basal till</v>
      </c>
      <c r="K742" s="1" t="str">
        <f t="shared" si="94"/>
        <v>HMC separation (ODM standard)</v>
      </c>
      <c r="M742">
        <v>3</v>
      </c>
      <c r="T742">
        <v>3500</v>
      </c>
      <c r="V742">
        <v>600</v>
      </c>
      <c r="X742">
        <v>0</v>
      </c>
      <c r="Z742">
        <v>5</v>
      </c>
      <c r="AM742">
        <v>0</v>
      </c>
      <c r="AS742">
        <v>0</v>
      </c>
      <c r="BC742">
        <v>40</v>
      </c>
      <c r="BE742">
        <v>7</v>
      </c>
      <c r="BF742">
        <v>15</v>
      </c>
      <c r="BM742">
        <v>3</v>
      </c>
      <c r="BV742">
        <v>0</v>
      </c>
      <c r="BY742">
        <v>0</v>
      </c>
      <c r="BZ742">
        <v>0</v>
      </c>
      <c r="CB742">
        <v>0</v>
      </c>
      <c r="CC742">
        <v>1</v>
      </c>
    </row>
    <row r="743" spans="1:82" hidden="1" x14ac:dyDescent="0.3">
      <c r="A743" t="s">
        <v>2965</v>
      </c>
      <c r="B743" t="s">
        <v>2966</v>
      </c>
      <c r="C743" s="1" t="str">
        <f t="shared" si="91"/>
        <v>27:0006</v>
      </c>
      <c r="D743" s="1" t="str">
        <f t="shared" si="92"/>
        <v>27:0003</v>
      </c>
      <c r="E743" t="s">
        <v>2967</v>
      </c>
      <c r="F743" t="s">
        <v>2968</v>
      </c>
      <c r="H743">
        <v>60.5959255</v>
      </c>
      <c r="I743">
        <v>-121.77199539999999</v>
      </c>
      <c r="J743" s="1" t="str">
        <f t="shared" si="93"/>
        <v>Basal till</v>
      </c>
      <c r="K743" s="1" t="str">
        <f t="shared" si="94"/>
        <v>HMC separation (ODM standard)</v>
      </c>
      <c r="M743">
        <v>1</v>
      </c>
      <c r="T743">
        <v>1200</v>
      </c>
      <c r="V743">
        <v>600</v>
      </c>
      <c r="X743">
        <v>1</v>
      </c>
      <c r="Z743">
        <v>1</v>
      </c>
      <c r="AM743">
        <v>0</v>
      </c>
      <c r="AS743">
        <v>0</v>
      </c>
      <c r="BC743">
        <v>40</v>
      </c>
      <c r="BE743">
        <v>20</v>
      </c>
      <c r="BF743">
        <v>60</v>
      </c>
      <c r="BJ743">
        <v>0</v>
      </c>
      <c r="BV743">
        <v>0</v>
      </c>
      <c r="BY743">
        <v>0</v>
      </c>
      <c r="BZ743">
        <v>0</v>
      </c>
      <c r="CB743">
        <v>0</v>
      </c>
    </row>
    <row r="744" spans="1:82" hidden="1" x14ac:dyDescent="0.3">
      <c r="A744" t="s">
        <v>2969</v>
      </c>
      <c r="B744" t="s">
        <v>2970</v>
      </c>
      <c r="C744" s="1" t="str">
        <f t="shared" si="91"/>
        <v>27:0006</v>
      </c>
      <c r="D744" s="1" t="str">
        <f t="shared" si="92"/>
        <v>27:0003</v>
      </c>
      <c r="E744" t="s">
        <v>2971</v>
      </c>
      <c r="F744" t="s">
        <v>2972</v>
      </c>
      <c r="H744">
        <v>61.060545699999999</v>
      </c>
      <c r="I744">
        <v>-120.7149343</v>
      </c>
      <c r="J744" s="1" t="str">
        <f t="shared" si="93"/>
        <v>Basal till</v>
      </c>
      <c r="K744" s="1" t="str">
        <f t="shared" si="94"/>
        <v>HMC separation (ODM standard)</v>
      </c>
      <c r="M744">
        <v>6</v>
      </c>
      <c r="T744">
        <v>1000</v>
      </c>
      <c r="V744">
        <v>2000</v>
      </c>
      <c r="X744">
        <v>0</v>
      </c>
      <c r="Z744">
        <v>0</v>
      </c>
      <c r="AM744">
        <v>1</v>
      </c>
      <c r="AS744">
        <v>0</v>
      </c>
      <c r="BC744">
        <v>15</v>
      </c>
      <c r="BE744">
        <v>30</v>
      </c>
      <c r="BF744">
        <v>20</v>
      </c>
      <c r="BI744">
        <v>0</v>
      </c>
      <c r="BM744">
        <v>5</v>
      </c>
      <c r="BY744">
        <v>0</v>
      </c>
      <c r="BZ744">
        <v>0</v>
      </c>
      <c r="CB744">
        <v>0</v>
      </c>
    </row>
    <row r="745" spans="1:82" hidden="1" x14ac:dyDescent="0.3">
      <c r="A745" t="s">
        <v>2973</v>
      </c>
      <c r="B745" t="s">
        <v>2974</v>
      </c>
      <c r="C745" s="1" t="str">
        <f t="shared" si="91"/>
        <v>27:0006</v>
      </c>
      <c r="D745" s="1" t="str">
        <f t="shared" si="92"/>
        <v>27:0003</v>
      </c>
      <c r="E745" t="s">
        <v>2975</v>
      </c>
      <c r="F745" t="s">
        <v>2976</v>
      </c>
      <c r="H745">
        <v>60.983893000000002</v>
      </c>
      <c r="I745">
        <v>-120.70470899999999</v>
      </c>
      <c r="J745" s="1" t="str">
        <f t="shared" si="93"/>
        <v>Basal till</v>
      </c>
      <c r="K745" s="1" t="str">
        <f t="shared" si="94"/>
        <v>HMC separation (ODM standard)</v>
      </c>
      <c r="M745">
        <v>5</v>
      </c>
      <c r="T745">
        <v>200</v>
      </c>
      <c r="V745">
        <v>1000</v>
      </c>
      <c r="X745">
        <v>1</v>
      </c>
      <c r="Z745">
        <v>4</v>
      </c>
      <c r="AM745">
        <v>0</v>
      </c>
      <c r="AS745">
        <v>0</v>
      </c>
      <c r="BC745">
        <v>3</v>
      </c>
      <c r="BE745">
        <v>15</v>
      </c>
      <c r="BF745">
        <v>5</v>
      </c>
      <c r="BM745">
        <v>3</v>
      </c>
      <c r="BV745">
        <v>0</v>
      </c>
      <c r="BY745">
        <v>0</v>
      </c>
      <c r="BZ745">
        <v>0</v>
      </c>
      <c r="CB745">
        <v>0</v>
      </c>
      <c r="CC745">
        <v>2</v>
      </c>
    </row>
    <row r="746" spans="1:82" hidden="1" x14ac:dyDescent="0.3">
      <c r="A746" t="s">
        <v>2977</v>
      </c>
      <c r="B746" t="s">
        <v>2978</v>
      </c>
      <c r="C746" s="1" t="str">
        <f t="shared" si="91"/>
        <v>27:0006</v>
      </c>
      <c r="D746" s="1" t="str">
        <f t="shared" si="92"/>
        <v>27:0003</v>
      </c>
      <c r="E746" t="s">
        <v>2979</v>
      </c>
      <c r="F746" t="s">
        <v>2980</v>
      </c>
      <c r="H746">
        <v>61.088321899999997</v>
      </c>
      <c r="I746">
        <v>-120.9321284</v>
      </c>
      <c r="J746" s="1" t="str">
        <f>HYPERLINK("https://geochem.nrcan.gc.ca/cdogs/content/kwd/kwd020044_e.htm", "Till")</f>
        <v>Till</v>
      </c>
      <c r="K746" s="1" t="str">
        <f t="shared" si="94"/>
        <v>HMC separation (ODM standard)</v>
      </c>
      <c r="M746">
        <v>1</v>
      </c>
      <c r="S746">
        <v>1</v>
      </c>
      <c r="T746">
        <v>1000</v>
      </c>
      <c r="V746">
        <v>15000</v>
      </c>
      <c r="X746">
        <v>0</v>
      </c>
      <c r="Z746">
        <v>2</v>
      </c>
      <c r="AM746">
        <v>2</v>
      </c>
      <c r="AS746">
        <v>0</v>
      </c>
      <c r="BC746">
        <v>5</v>
      </c>
      <c r="BE746">
        <v>80</v>
      </c>
      <c r="BF746">
        <v>20</v>
      </c>
      <c r="BY746">
        <v>0</v>
      </c>
      <c r="BZ746">
        <v>0</v>
      </c>
      <c r="CB746">
        <v>0</v>
      </c>
    </row>
    <row r="747" spans="1:82" hidden="1" x14ac:dyDescent="0.3">
      <c r="A747" t="s">
        <v>2981</v>
      </c>
      <c r="B747" t="s">
        <v>2982</v>
      </c>
      <c r="C747" s="1" t="str">
        <f t="shared" si="91"/>
        <v>27:0006</v>
      </c>
      <c r="D747" s="1" t="str">
        <f t="shared" si="92"/>
        <v>27:0003</v>
      </c>
      <c r="E747" t="s">
        <v>2983</v>
      </c>
      <c r="F747" t="s">
        <v>2984</v>
      </c>
      <c r="H747">
        <v>61.171308600000003</v>
      </c>
      <c r="I747">
        <v>-120.9601861</v>
      </c>
      <c r="J747" s="1" t="str">
        <f t="shared" ref="J747:J757" si="95">HYPERLINK("https://geochem.nrcan.gc.ca/cdogs/content/kwd/kwd020045_e.htm", "Basal till")</f>
        <v>Basal till</v>
      </c>
      <c r="K747" s="1" t="str">
        <f t="shared" si="94"/>
        <v>HMC separation (ODM standard)</v>
      </c>
      <c r="M747">
        <v>6</v>
      </c>
      <c r="T747">
        <v>800</v>
      </c>
      <c r="V747">
        <v>1500</v>
      </c>
      <c r="X747">
        <v>1</v>
      </c>
      <c r="Z747">
        <v>3</v>
      </c>
      <c r="AL747">
        <v>1</v>
      </c>
      <c r="AS747">
        <v>0</v>
      </c>
      <c r="BC747">
        <v>15</v>
      </c>
      <c r="BE747">
        <v>30</v>
      </c>
      <c r="BF747">
        <v>50</v>
      </c>
      <c r="BJ747">
        <v>0</v>
      </c>
      <c r="BM747">
        <v>3</v>
      </c>
      <c r="BY747">
        <v>0</v>
      </c>
      <c r="BZ747">
        <v>0</v>
      </c>
      <c r="CB747">
        <v>0</v>
      </c>
    </row>
    <row r="748" spans="1:82" hidden="1" x14ac:dyDescent="0.3">
      <c r="A748" t="s">
        <v>2985</v>
      </c>
      <c r="B748" t="s">
        <v>2986</v>
      </c>
      <c r="C748" s="1" t="str">
        <f t="shared" si="91"/>
        <v>27:0006</v>
      </c>
      <c r="D748" s="1" t="str">
        <f t="shared" si="92"/>
        <v>27:0003</v>
      </c>
      <c r="E748" t="s">
        <v>2987</v>
      </c>
      <c r="F748" t="s">
        <v>2988</v>
      </c>
      <c r="H748">
        <v>61.088053700000003</v>
      </c>
      <c r="I748">
        <v>-121.1502684</v>
      </c>
      <c r="J748" s="1" t="str">
        <f t="shared" si="95"/>
        <v>Basal till</v>
      </c>
      <c r="K748" s="1" t="str">
        <f t="shared" si="94"/>
        <v>HMC separation (ODM standard)</v>
      </c>
      <c r="M748">
        <v>12</v>
      </c>
      <c r="T748">
        <v>600</v>
      </c>
      <c r="V748">
        <v>10000</v>
      </c>
      <c r="X748">
        <v>1</v>
      </c>
      <c r="Z748">
        <v>1</v>
      </c>
      <c r="AM748">
        <v>1</v>
      </c>
      <c r="AS748">
        <v>0</v>
      </c>
      <c r="BC748">
        <v>5</v>
      </c>
      <c r="BE748">
        <v>70</v>
      </c>
      <c r="BF748">
        <v>50</v>
      </c>
      <c r="BJ748">
        <v>0</v>
      </c>
      <c r="BY748">
        <v>0</v>
      </c>
      <c r="BZ748">
        <v>0</v>
      </c>
      <c r="CB748">
        <v>0</v>
      </c>
      <c r="CC748">
        <v>0</v>
      </c>
    </row>
    <row r="749" spans="1:82" hidden="1" x14ac:dyDescent="0.3">
      <c r="A749" t="s">
        <v>2989</v>
      </c>
      <c r="B749" t="s">
        <v>2990</v>
      </c>
      <c r="C749" s="1" t="str">
        <f t="shared" si="91"/>
        <v>27:0006</v>
      </c>
      <c r="D749" s="1" t="str">
        <f t="shared" si="92"/>
        <v>27:0003</v>
      </c>
      <c r="E749" t="s">
        <v>2991</v>
      </c>
      <c r="F749" t="s">
        <v>2992</v>
      </c>
      <c r="H749">
        <v>61.029897599999998</v>
      </c>
      <c r="I749">
        <v>-121.0315885</v>
      </c>
      <c r="J749" s="1" t="str">
        <f t="shared" si="95"/>
        <v>Basal till</v>
      </c>
      <c r="K749" s="1" t="str">
        <f t="shared" si="94"/>
        <v>HMC separation (ODM standard)</v>
      </c>
      <c r="M749">
        <v>3</v>
      </c>
      <c r="T749">
        <v>2000</v>
      </c>
      <c r="V749">
        <v>1000</v>
      </c>
      <c r="X749">
        <v>1</v>
      </c>
      <c r="Z749">
        <v>1</v>
      </c>
      <c r="AM749">
        <v>0</v>
      </c>
      <c r="AS749">
        <v>0</v>
      </c>
      <c r="BC749">
        <v>35</v>
      </c>
      <c r="BE749">
        <v>15</v>
      </c>
      <c r="BF749">
        <v>35</v>
      </c>
      <c r="BJ749">
        <v>0</v>
      </c>
      <c r="BM749">
        <v>3</v>
      </c>
      <c r="BV749">
        <v>0</v>
      </c>
      <c r="BY749">
        <v>0</v>
      </c>
      <c r="BZ749">
        <v>0</v>
      </c>
      <c r="CB749">
        <v>0</v>
      </c>
    </row>
    <row r="750" spans="1:82" hidden="1" x14ac:dyDescent="0.3">
      <c r="A750" t="s">
        <v>2993</v>
      </c>
      <c r="B750" t="s">
        <v>2994</v>
      </c>
      <c r="C750" s="1" t="str">
        <f t="shared" si="91"/>
        <v>27:0006</v>
      </c>
      <c r="D750" s="1" t="str">
        <f t="shared" si="92"/>
        <v>27:0003</v>
      </c>
      <c r="E750" t="s">
        <v>2995</v>
      </c>
      <c r="F750" t="s">
        <v>2996</v>
      </c>
      <c r="H750">
        <v>60.615200600000001</v>
      </c>
      <c r="I750">
        <v>-121.9093513</v>
      </c>
      <c r="J750" s="1" t="str">
        <f t="shared" si="95"/>
        <v>Basal till</v>
      </c>
      <c r="K750" s="1" t="str">
        <f t="shared" si="94"/>
        <v>HMC separation (ODM standard)</v>
      </c>
      <c r="M750">
        <v>3</v>
      </c>
      <c r="T750">
        <v>3000</v>
      </c>
      <c r="V750">
        <v>400</v>
      </c>
      <c r="X750">
        <v>0</v>
      </c>
      <c r="Z750">
        <v>8</v>
      </c>
      <c r="AM750">
        <v>2</v>
      </c>
      <c r="AS750">
        <v>0</v>
      </c>
      <c r="BC750">
        <v>40</v>
      </c>
      <c r="BE750">
        <v>5</v>
      </c>
      <c r="BF750">
        <v>15</v>
      </c>
      <c r="BJ750">
        <v>0</v>
      </c>
      <c r="BM750">
        <v>2</v>
      </c>
      <c r="BY750">
        <v>0</v>
      </c>
      <c r="BZ750">
        <v>0</v>
      </c>
      <c r="CB750">
        <v>0</v>
      </c>
    </row>
    <row r="751" spans="1:82" hidden="1" x14ac:dyDescent="0.3">
      <c r="A751" t="s">
        <v>2997</v>
      </c>
      <c r="B751" t="s">
        <v>2998</v>
      </c>
      <c r="C751" s="1" t="str">
        <f t="shared" si="91"/>
        <v>27:0006</v>
      </c>
      <c r="D751" s="1" t="str">
        <f t="shared" si="92"/>
        <v>27:0003</v>
      </c>
      <c r="E751" t="s">
        <v>2999</v>
      </c>
      <c r="F751" t="s">
        <v>3000</v>
      </c>
      <c r="H751">
        <v>60.734651300000003</v>
      </c>
      <c r="I751">
        <v>-121.8940609</v>
      </c>
      <c r="J751" s="1" t="str">
        <f t="shared" si="95"/>
        <v>Basal till</v>
      </c>
      <c r="K751" s="1" t="str">
        <f t="shared" si="94"/>
        <v>HMC separation (ODM standard)</v>
      </c>
      <c r="M751">
        <v>13</v>
      </c>
      <c r="T751">
        <v>1500</v>
      </c>
      <c r="V751">
        <v>600</v>
      </c>
      <c r="X751">
        <v>0</v>
      </c>
      <c r="Z751">
        <v>3</v>
      </c>
      <c r="AM751">
        <v>0</v>
      </c>
      <c r="AS751">
        <v>0</v>
      </c>
      <c r="AV751">
        <v>0.2</v>
      </c>
      <c r="BC751">
        <v>25</v>
      </c>
      <c r="BE751">
        <v>10</v>
      </c>
      <c r="BF751">
        <v>25</v>
      </c>
      <c r="BJ751">
        <v>0</v>
      </c>
      <c r="BM751">
        <v>5</v>
      </c>
      <c r="BV751">
        <v>0</v>
      </c>
      <c r="BY751">
        <v>0</v>
      </c>
      <c r="BZ751">
        <v>0</v>
      </c>
      <c r="CB751">
        <v>0</v>
      </c>
      <c r="CD751">
        <v>0</v>
      </c>
    </row>
    <row r="752" spans="1:82" hidden="1" x14ac:dyDescent="0.3">
      <c r="A752" t="s">
        <v>3001</v>
      </c>
      <c r="B752" t="s">
        <v>3002</v>
      </c>
      <c r="C752" s="1" t="str">
        <f t="shared" si="91"/>
        <v>27:0006</v>
      </c>
      <c r="D752" s="1" t="str">
        <f t="shared" si="92"/>
        <v>27:0003</v>
      </c>
      <c r="E752" t="s">
        <v>3003</v>
      </c>
      <c r="F752" t="s">
        <v>3004</v>
      </c>
      <c r="H752">
        <v>60.669627400000003</v>
      </c>
      <c r="I752">
        <v>-121.794555</v>
      </c>
      <c r="J752" s="1" t="str">
        <f t="shared" si="95"/>
        <v>Basal till</v>
      </c>
      <c r="K752" s="1" t="str">
        <f t="shared" si="94"/>
        <v>HMC separation (ODM standard)</v>
      </c>
      <c r="M752">
        <v>1</v>
      </c>
      <c r="S752">
        <v>1</v>
      </c>
      <c r="T752">
        <v>5000</v>
      </c>
      <c r="V752">
        <v>20</v>
      </c>
      <c r="X752">
        <v>0</v>
      </c>
      <c r="Z752">
        <v>6</v>
      </c>
      <c r="AM752">
        <v>0</v>
      </c>
      <c r="AS752">
        <v>0</v>
      </c>
      <c r="BC752">
        <v>60</v>
      </c>
      <c r="BE752">
        <v>0.2</v>
      </c>
      <c r="BF752">
        <v>40</v>
      </c>
      <c r="BJ752">
        <v>0</v>
      </c>
      <c r="BM752">
        <v>3</v>
      </c>
      <c r="BV752">
        <v>0</v>
      </c>
      <c r="BY752">
        <v>0</v>
      </c>
      <c r="BZ752">
        <v>0</v>
      </c>
      <c r="CB752">
        <v>0</v>
      </c>
    </row>
    <row r="753" spans="1:82" hidden="1" x14ac:dyDescent="0.3">
      <c r="A753" t="s">
        <v>3005</v>
      </c>
      <c r="B753" t="s">
        <v>3006</v>
      </c>
      <c r="C753" s="1" t="str">
        <f t="shared" si="91"/>
        <v>27:0006</v>
      </c>
      <c r="D753" s="1" t="str">
        <f t="shared" si="92"/>
        <v>27:0003</v>
      </c>
      <c r="E753" t="s">
        <v>3007</v>
      </c>
      <c r="F753" t="s">
        <v>3008</v>
      </c>
      <c r="H753">
        <v>60.727712599999997</v>
      </c>
      <c r="I753">
        <v>-122.06548340000001</v>
      </c>
      <c r="J753" s="1" t="str">
        <f t="shared" si="95"/>
        <v>Basal till</v>
      </c>
      <c r="K753" s="1" t="str">
        <f t="shared" si="94"/>
        <v>HMC separation (ODM standard)</v>
      </c>
      <c r="M753">
        <v>0</v>
      </c>
      <c r="T753">
        <v>1200</v>
      </c>
      <c r="V753">
        <v>600</v>
      </c>
      <c r="X753">
        <v>1</v>
      </c>
      <c r="Z753">
        <v>1</v>
      </c>
      <c r="AM753">
        <v>0</v>
      </c>
      <c r="AS753">
        <v>0</v>
      </c>
      <c r="AV753">
        <v>0</v>
      </c>
      <c r="BC753">
        <v>40</v>
      </c>
      <c r="BE753">
        <v>20</v>
      </c>
      <c r="BF753">
        <v>40</v>
      </c>
      <c r="BJ753">
        <v>0</v>
      </c>
      <c r="BV753">
        <v>0</v>
      </c>
      <c r="BY753">
        <v>0</v>
      </c>
      <c r="BZ753">
        <v>0</v>
      </c>
      <c r="CB753">
        <v>0</v>
      </c>
    </row>
    <row r="754" spans="1:82" hidden="1" x14ac:dyDescent="0.3">
      <c r="A754" t="s">
        <v>3009</v>
      </c>
      <c r="B754" t="s">
        <v>3010</v>
      </c>
      <c r="C754" s="1" t="str">
        <f t="shared" si="91"/>
        <v>27:0006</v>
      </c>
      <c r="D754" s="1" t="str">
        <f t="shared" si="92"/>
        <v>27:0003</v>
      </c>
      <c r="E754" t="s">
        <v>3011</v>
      </c>
      <c r="F754" t="s">
        <v>3012</v>
      </c>
      <c r="H754">
        <v>60.821500499999999</v>
      </c>
      <c r="I754">
        <v>-122.066059</v>
      </c>
      <c r="J754" s="1" t="str">
        <f t="shared" si="95"/>
        <v>Basal till</v>
      </c>
      <c r="K754" s="1" t="str">
        <f t="shared" si="94"/>
        <v>HMC separation (ODM standard)</v>
      </c>
      <c r="M754">
        <v>1</v>
      </c>
      <c r="T754">
        <v>200</v>
      </c>
      <c r="V754">
        <v>2500</v>
      </c>
      <c r="X754">
        <v>3</v>
      </c>
      <c r="Z754">
        <v>1</v>
      </c>
      <c r="AM754">
        <v>0</v>
      </c>
      <c r="AS754">
        <v>0</v>
      </c>
      <c r="BC754">
        <v>2</v>
      </c>
      <c r="BE754">
        <v>25</v>
      </c>
      <c r="BF754">
        <v>25</v>
      </c>
      <c r="BK754">
        <v>2</v>
      </c>
      <c r="BV754">
        <v>0</v>
      </c>
      <c r="BY754">
        <v>0</v>
      </c>
      <c r="BZ754">
        <v>0</v>
      </c>
      <c r="CB754">
        <v>0</v>
      </c>
      <c r="CD754">
        <v>2</v>
      </c>
    </row>
    <row r="755" spans="1:82" hidden="1" x14ac:dyDescent="0.3">
      <c r="A755" t="s">
        <v>3013</v>
      </c>
      <c r="B755" t="s">
        <v>3014</v>
      </c>
      <c r="C755" s="1" t="str">
        <f t="shared" si="91"/>
        <v>27:0006</v>
      </c>
      <c r="D755" s="1" t="str">
        <f t="shared" si="92"/>
        <v>27:0003</v>
      </c>
      <c r="E755" t="s">
        <v>3015</v>
      </c>
      <c r="F755" t="s">
        <v>3016</v>
      </c>
      <c r="H755">
        <v>60.826157899999998</v>
      </c>
      <c r="I755">
        <v>-122.2751433</v>
      </c>
      <c r="J755" s="1" t="str">
        <f t="shared" si="95"/>
        <v>Basal till</v>
      </c>
      <c r="K755" s="1" t="str">
        <f t="shared" si="94"/>
        <v>HMC separation (ODM standard)</v>
      </c>
      <c r="M755">
        <v>0</v>
      </c>
      <c r="T755">
        <v>0</v>
      </c>
      <c r="V755">
        <v>0</v>
      </c>
      <c r="X755">
        <v>1</v>
      </c>
      <c r="Z755">
        <v>3</v>
      </c>
      <c r="AM755">
        <v>0</v>
      </c>
      <c r="AS755">
        <v>0</v>
      </c>
      <c r="AV755">
        <v>0</v>
      </c>
      <c r="BC755">
        <v>0</v>
      </c>
      <c r="BE755">
        <v>0</v>
      </c>
      <c r="BF755">
        <v>40</v>
      </c>
      <c r="BJ755">
        <v>2</v>
      </c>
      <c r="BK755">
        <v>2</v>
      </c>
      <c r="BM755">
        <v>5</v>
      </c>
      <c r="BV755">
        <v>0</v>
      </c>
      <c r="BY755">
        <v>0</v>
      </c>
      <c r="BZ755">
        <v>0</v>
      </c>
      <c r="CA755">
        <v>0</v>
      </c>
      <c r="CB755">
        <v>0</v>
      </c>
    </row>
    <row r="756" spans="1:82" hidden="1" x14ac:dyDescent="0.3">
      <c r="A756" t="s">
        <v>3017</v>
      </c>
      <c r="B756" t="s">
        <v>3018</v>
      </c>
      <c r="C756" s="1" t="str">
        <f t="shared" si="91"/>
        <v>27:0006</v>
      </c>
      <c r="D756" s="1" t="str">
        <f t="shared" si="92"/>
        <v>27:0003</v>
      </c>
      <c r="E756" t="s">
        <v>3019</v>
      </c>
      <c r="F756" t="s">
        <v>3020</v>
      </c>
      <c r="H756">
        <v>60.749318299999999</v>
      </c>
      <c r="I756">
        <v>-122.2298207</v>
      </c>
      <c r="J756" s="1" t="str">
        <f t="shared" si="95"/>
        <v>Basal till</v>
      </c>
      <c r="K756" s="1" t="str">
        <f t="shared" si="94"/>
        <v>HMC separation (ODM standard)</v>
      </c>
      <c r="M756">
        <v>0</v>
      </c>
      <c r="T756">
        <v>800</v>
      </c>
      <c r="V756">
        <v>1000</v>
      </c>
      <c r="X756">
        <v>0</v>
      </c>
      <c r="Z756">
        <v>1</v>
      </c>
      <c r="AM756">
        <v>2</v>
      </c>
      <c r="AS756">
        <v>0</v>
      </c>
      <c r="AV756">
        <v>0</v>
      </c>
      <c r="BC756">
        <v>15</v>
      </c>
      <c r="BE756">
        <v>20</v>
      </c>
      <c r="BF756">
        <v>40</v>
      </c>
      <c r="BJ756">
        <v>0</v>
      </c>
      <c r="BM756">
        <v>0.5</v>
      </c>
      <c r="BY756">
        <v>0</v>
      </c>
      <c r="BZ756">
        <v>0</v>
      </c>
      <c r="CB756">
        <v>0</v>
      </c>
    </row>
    <row r="757" spans="1:82" hidden="1" x14ac:dyDescent="0.3">
      <c r="A757" t="s">
        <v>3021</v>
      </c>
      <c r="B757" t="s">
        <v>3022</v>
      </c>
      <c r="C757" s="1" t="str">
        <f t="shared" si="91"/>
        <v>27:0006</v>
      </c>
      <c r="D757" s="1" t="str">
        <f t="shared" si="92"/>
        <v>27:0003</v>
      </c>
      <c r="E757" t="s">
        <v>3023</v>
      </c>
      <c r="F757" t="s">
        <v>3024</v>
      </c>
      <c r="H757">
        <v>60.652535499999999</v>
      </c>
      <c r="I757">
        <v>-122.22653510000001</v>
      </c>
      <c r="J757" s="1" t="str">
        <f t="shared" si="95"/>
        <v>Basal till</v>
      </c>
      <c r="K757" s="1" t="str">
        <f t="shared" si="94"/>
        <v>HMC separation (ODM standard)</v>
      </c>
      <c r="M757">
        <v>3</v>
      </c>
      <c r="T757">
        <v>1500</v>
      </c>
      <c r="V757">
        <v>500</v>
      </c>
      <c r="X757">
        <v>0</v>
      </c>
      <c r="Z757">
        <v>1</v>
      </c>
      <c r="AM757">
        <v>0</v>
      </c>
      <c r="AS757">
        <v>0</v>
      </c>
      <c r="BC757">
        <v>30</v>
      </c>
      <c r="BE757">
        <v>10</v>
      </c>
      <c r="BF757">
        <v>40</v>
      </c>
      <c r="BM757">
        <v>2</v>
      </c>
      <c r="BV757">
        <v>0</v>
      </c>
      <c r="BY757">
        <v>0</v>
      </c>
      <c r="BZ757">
        <v>0</v>
      </c>
      <c r="CB757">
        <v>0</v>
      </c>
    </row>
    <row r="758" spans="1:82" hidden="1" x14ac:dyDescent="0.3">
      <c r="A758" t="s">
        <v>3025</v>
      </c>
      <c r="B758" t="s">
        <v>3026</v>
      </c>
      <c r="C758" s="1" t="str">
        <f t="shared" si="91"/>
        <v>27:0006</v>
      </c>
      <c r="D758" s="1" t="str">
        <f t="shared" si="92"/>
        <v>27:0003</v>
      </c>
      <c r="E758" t="s">
        <v>3027</v>
      </c>
      <c r="F758" t="s">
        <v>3028</v>
      </c>
      <c r="H758">
        <v>60.464563499999997</v>
      </c>
      <c r="I758">
        <v>-122.01806500000001</v>
      </c>
      <c r="J758" s="1" t="str">
        <f>HYPERLINK("https://geochem.nrcan.gc.ca/cdogs/content/kwd/kwd020044_e.htm", "Till")</f>
        <v>Till</v>
      </c>
      <c r="K758" s="1" t="str">
        <f t="shared" si="94"/>
        <v>HMC separation (ODM standard)</v>
      </c>
      <c r="M758">
        <v>19</v>
      </c>
      <c r="T758">
        <v>8000</v>
      </c>
      <c r="V758">
        <v>1000</v>
      </c>
      <c r="X758">
        <v>1</v>
      </c>
      <c r="Z758">
        <v>11</v>
      </c>
      <c r="AM758">
        <v>2</v>
      </c>
      <c r="AS758">
        <v>0</v>
      </c>
      <c r="BC758">
        <v>40</v>
      </c>
      <c r="BE758">
        <v>5</v>
      </c>
      <c r="BF758">
        <v>40</v>
      </c>
      <c r="BM758">
        <v>3</v>
      </c>
      <c r="BY758">
        <v>0</v>
      </c>
      <c r="BZ758">
        <v>0</v>
      </c>
      <c r="CB758">
        <v>0</v>
      </c>
    </row>
    <row r="759" spans="1:82" hidden="1" x14ac:dyDescent="0.3">
      <c r="A759" t="s">
        <v>3029</v>
      </c>
      <c r="B759" t="s">
        <v>3030</v>
      </c>
      <c r="C759" s="1" t="str">
        <f t="shared" si="91"/>
        <v>27:0006</v>
      </c>
      <c r="D759" s="1" t="str">
        <f t="shared" si="92"/>
        <v>27:0003</v>
      </c>
      <c r="E759" t="s">
        <v>3031</v>
      </c>
      <c r="F759" t="s">
        <v>3032</v>
      </c>
      <c r="H759">
        <v>60.718617700000003</v>
      </c>
      <c r="I759">
        <v>-121.64049249999999</v>
      </c>
      <c r="J759" s="1" t="str">
        <f t="shared" ref="J759:J773" si="96">HYPERLINK("https://geochem.nrcan.gc.ca/cdogs/content/kwd/kwd020045_e.htm", "Basal till")</f>
        <v>Basal till</v>
      </c>
      <c r="K759" s="1" t="str">
        <f t="shared" si="94"/>
        <v>HMC separation (ODM standard)</v>
      </c>
      <c r="M759">
        <v>5</v>
      </c>
      <c r="T759">
        <v>3000</v>
      </c>
      <c r="V759">
        <v>600</v>
      </c>
      <c r="X759">
        <v>2</v>
      </c>
      <c r="Z759">
        <v>3</v>
      </c>
      <c r="AM759">
        <v>0</v>
      </c>
      <c r="AS759">
        <v>0</v>
      </c>
      <c r="BC759">
        <v>40</v>
      </c>
      <c r="BE759">
        <v>8</v>
      </c>
      <c r="BF759">
        <v>30</v>
      </c>
      <c r="BJ759">
        <v>0</v>
      </c>
      <c r="BM759">
        <v>4</v>
      </c>
      <c r="BV759">
        <v>0</v>
      </c>
      <c r="BY759">
        <v>0</v>
      </c>
      <c r="BZ759">
        <v>0</v>
      </c>
      <c r="CB759">
        <v>0</v>
      </c>
    </row>
    <row r="760" spans="1:82" hidden="1" x14ac:dyDescent="0.3">
      <c r="A760" t="s">
        <v>3033</v>
      </c>
      <c r="B760" t="s">
        <v>3034</v>
      </c>
      <c r="C760" s="1" t="str">
        <f t="shared" si="91"/>
        <v>27:0006</v>
      </c>
      <c r="D760" s="1" t="str">
        <f t="shared" si="92"/>
        <v>27:0003</v>
      </c>
      <c r="E760" t="s">
        <v>3035</v>
      </c>
      <c r="F760" t="s">
        <v>3036</v>
      </c>
      <c r="H760">
        <v>60.692834499999996</v>
      </c>
      <c r="I760">
        <v>-121.40186439999999</v>
      </c>
      <c r="J760" s="1" t="str">
        <f t="shared" si="96"/>
        <v>Basal till</v>
      </c>
      <c r="K760" s="1" t="str">
        <f t="shared" si="94"/>
        <v>HMC separation (ODM standard)</v>
      </c>
      <c r="M760">
        <v>8</v>
      </c>
      <c r="T760">
        <v>3000</v>
      </c>
      <c r="V760">
        <v>6000</v>
      </c>
      <c r="X760">
        <v>0</v>
      </c>
      <c r="Z760">
        <v>1</v>
      </c>
      <c r="AM760">
        <v>0</v>
      </c>
      <c r="AS760">
        <v>0</v>
      </c>
      <c r="BC760">
        <v>30</v>
      </c>
      <c r="BE760">
        <v>60</v>
      </c>
      <c r="BF760">
        <v>30</v>
      </c>
      <c r="BJ760">
        <v>0</v>
      </c>
      <c r="BM760">
        <v>2</v>
      </c>
      <c r="BV760">
        <v>0</v>
      </c>
      <c r="BY760">
        <v>0</v>
      </c>
      <c r="BZ760">
        <v>0</v>
      </c>
      <c r="CB760">
        <v>0</v>
      </c>
    </row>
    <row r="761" spans="1:82" hidden="1" x14ac:dyDescent="0.3">
      <c r="A761" t="s">
        <v>3037</v>
      </c>
      <c r="B761" t="s">
        <v>3038</v>
      </c>
      <c r="C761" s="1" t="str">
        <f t="shared" si="91"/>
        <v>27:0006</v>
      </c>
      <c r="D761" s="1" t="str">
        <f t="shared" si="92"/>
        <v>27:0003</v>
      </c>
      <c r="E761" t="s">
        <v>3039</v>
      </c>
      <c r="F761" t="s">
        <v>3040</v>
      </c>
      <c r="H761">
        <v>60.760807</v>
      </c>
      <c r="I761">
        <v>-121.50892399999999</v>
      </c>
      <c r="J761" s="1" t="str">
        <f t="shared" si="96"/>
        <v>Basal till</v>
      </c>
      <c r="K761" s="1" t="str">
        <f t="shared" si="94"/>
        <v>HMC separation (ODM standard)</v>
      </c>
      <c r="M761">
        <v>15</v>
      </c>
      <c r="T761">
        <v>2500</v>
      </c>
      <c r="V761">
        <v>2400</v>
      </c>
      <c r="X761">
        <v>0</v>
      </c>
      <c r="Z761">
        <v>0</v>
      </c>
      <c r="AM761">
        <v>0</v>
      </c>
      <c r="AS761">
        <v>0</v>
      </c>
      <c r="AV761">
        <v>0.2</v>
      </c>
      <c r="BC761">
        <v>15</v>
      </c>
      <c r="BE761">
        <v>40</v>
      </c>
      <c r="BF761">
        <v>30</v>
      </c>
      <c r="BI761">
        <v>0</v>
      </c>
      <c r="BM761">
        <v>0</v>
      </c>
      <c r="BV761">
        <v>0</v>
      </c>
      <c r="BY761">
        <v>0</v>
      </c>
      <c r="BZ761">
        <v>0</v>
      </c>
      <c r="CB761">
        <v>0</v>
      </c>
      <c r="CD761">
        <v>2</v>
      </c>
    </row>
    <row r="762" spans="1:82" hidden="1" x14ac:dyDescent="0.3">
      <c r="A762" t="s">
        <v>3041</v>
      </c>
      <c r="B762" t="s">
        <v>3042</v>
      </c>
      <c r="C762" s="1" t="str">
        <f t="shared" si="91"/>
        <v>27:0006</v>
      </c>
      <c r="D762" s="1" t="str">
        <f t="shared" si="92"/>
        <v>27:0003</v>
      </c>
      <c r="E762" t="s">
        <v>3043</v>
      </c>
      <c r="F762" t="s">
        <v>3044</v>
      </c>
      <c r="H762">
        <v>60.830632999999999</v>
      </c>
      <c r="I762">
        <v>-121.22034549999999</v>
      </c>
      <c r="J762" s="1" t="str">
        <f t="shared" si="96"/>
        <v>Basal till</v>
      </c>
      <c r="K762" s="1" t="str">
        <f t="shared" si="94"/>
        <v>HMC separation (ODM standard)</v>
      </c>
      <c r="M762">
        <v>12</v>
      </c>
      <c r="T762">
        <v>2000</v>
      </c>
      <c r="V762">
        <v>2000</v>
      </c>
      <c r="X762">
        <v>0</v>
      </c>
      <c r="Z762">
        <v>1</v>
      </c>
      <c r="AL762">
        <v>1</v>
      </c>
      <c r="AS762">
        <v>0</v>
      </c>
      <c r="AV762">
        <v>0.1</v>
      </c>
      <c r="BC762">
        <v>25</v>
      </c>
      <c r="BE762">
        <v>20</v>
      </c>
      <c r="BF762">
        <v>20</v>
      </c>
      <c r="BJ762">
        <v>0</v>
      </c>
      <c r="BM762">
        <v>5</v>
      </c>
      <c r="BY762">
        <v>0</v>
      </c>
      <c r="BZ762">
        <v>0</v>
      </c>
      <c r="CB762">
        <v>0</v>
      </c>
    </row>
    <row r="763" spans="1:82" hidden="1" x14ac:dyDescent="0.3">
      <c r="A763" t="s">
        <v>3045</v>
      </c>
      <c r="B763" t="s">
        <v>3046</v>
      </c>
      <c r="C763" s="1" t="str">
        <f t="shared" si="91"/>
        <v>27:0006</v>
      </c>
      <c r="D763" s="1" t="str">
        <f t="shared" si="92"/>
        <v>27:0003</v>
      </c>
      <c r="E763" t="s">
        <v>3047</v>
      </c>
      <c r="F763" t="s">
        <v>3048</v>
      </c>
      <c r="H763">
        <v>60.9164277</v>
      </c>
      <c r="I763">
        <v>-122.1310751</v>
      </c>
      <c r="J763" s="1" t="str">
        <f t="shared" si="96"/>
        <v>Basal till</v>
      </c>
      <c r="K763" s="1" t="str">
        <f t="shared" si="94"/>
        <v>HMC separation (ODM standard)</v>
      </c>
      <c r="M763">
        <v>2</v>
      </c>
      <c r="T763">
        <v>300</v>
      </c>
      <c r="V763">
        <v>2000</v>
      </c>
      <c r="X763">
        <v>0</v>
      </c>
      <c r="Z763">
        <v>1</v>
      </c>
      <c r="AM763">
        <v>0</v>
      </c>
      <c r="AS763">
        <v>0</v>
      </c>
      <c r="BC763">
        <v>10</v>
      </c>
      <c r="BE763">
        <v>25</v>
      </c>
      <c r="BF763">
        <v>20</v>
      </c>
      <c r="BJ763">
        <v>0</v>
      </c>
      <c r="BM763">
        <v>2</v>
      </c>
      <c r="BV763">
        <v>0</v>
      </c>
      <c r="BY763">
        <v>0</v>
      </c>
      <c r="BZ763">
        <v>0</v>
      </c>
      <c r="CB763">
        <v>0</v>
      </c>
    </row>
    <row r="764" spans="1:82" hidden="1" x14ac:dyDescent="0.3">
      <c r="A764" t="s">
        <v>3049</v>
      </c>
      <c r="B764" t="s">
        <v>3050</v>
      </c>
      <c r="C764" s="1" t="str">
        <f t="shared" si="91"/>
        <v>27:0006</v>
      </c>
      <c r="D764" s="1" t="str">
        <f t="shared" si="92"/>
        <v>27:0003</v>
      </c>
      <c r="E764" t="s">
        <v>3051</v>
      </c>
      <c r="F764" t="s">
        <v>3052</v>
      </c>
      <c r="H764">
        <v>60.9319883</v>
      </c>
      <c r="I764">
        <v>-121.953152</v>
      </c>
      <c r="J764" s="1" t="str">
        <f t="shared" si="96"/>
        <v>Basal till</v>
      </c>
      <c r="K764" s="1" t="str">
        <f t="shared" si="94"/>
        <v>HMC separation (ODM standard)</v>
      </c>
      <c r="M764">
        <v>4</v>
      </c>
      <c r="T764">
        <v>0</v>
      </c>
      <c r="V764">
        <v>200</v>
      </c>
      <c r="X764">
        <v>2</v>
      </c>
      <c r="Z764">
        <v>0</v>
      </c>
      <c r="AM764">
        <v>1</v>
      </c>
      <c r="AS764">
        <v>0</v>
      </c>
      <c r="BC764">
        <v>0</v>
      </c>
      <c r="BE764">
        <v>10</v>
      </c>
      <c r="BF764">
        <v>35</v>
      </c>
      <c r="BI764">
        <v>0</v>
      </c>
      <c r="BJ764">
        <v>0</v>
      </c>
      <c r="BK764">
        <v>5</v>
      </c>
      <c r="BM764">
        <v>5</v>
      </c>
      <c r="BY764">
        <v>0</v>
      </c>
      <c r="BZ764">
        <v>0</v>
      </c>
      <c r="CB764">
        <v>0</v>
      </c>
    </row>
    <row r="765" spans="1:82" hidden="1" x14ac:dyDescent="0.3">
      <c r="A765" t="s">
        <v>3053</v>
      </c>
      <c r="B765" t="s">
        <v>3054</v>
      </c>
      <c r="C765" s="1" t="str">
        <f t="shared" si="91"/>
        <v>27:0006</v>
      </c>
      <c r="D765" s="1" t="str">
        <f t="shared" si="92"/>
        <v>27:0003</v>
      </c>
      <c r="E765" t="s">
        <v>3055</v>
      </c>
      <c r="F765" t="s">
        <v>3056</v>
      </c>
      <c r="H765">
        <v>60.809024299999997</v>
      </c>
      <c r="I765">
        <v>-121.8961463</v>
      </c>
      <c r="J765" s="1" t="str">
        <f t="shared" si="96"/>
        <v>Basal till</v>
      </c>
      <c r="K765" s="1" t="str">
        <f t="shared" si="94"/>
        <v>HMC separation (ODM standard)</v>
      </c>
      <c r="M765">
        <v>3</v>
      </c>
      <c r="T765">
        <v>300</v>
      </c>
      <c r="V765">
        <v>20</v>
      </c>
      <c r="X765">
        <v>0</v>
      </c>
      <c r="Z765">
        <v>0</v>
      </c>
      <c r="AL765">
        <v>1</v>
      </c>
      <c r="AM765">
        <v>2</v>
      </c>
      <c r="AS765">
        <v>0</v>
      </c>
      <c r="BC765">
        <v>10</v>
      </c>
      <c r="BF765">
        <v>12</v>
      </c>
      <c r="BI765">
        <v>0</v>
      </c>
      <c r="BJ765">
        <v>0</v>
      </c>
      <c r="BM765">
        <v>6</v>
      </c>
      <c r="BY765">
        <v>0</v>
      </c>
      <c r="BZ765">
        <v>0</v>
      </c>
      <c r="CB765">
        <v>0</v>
      </c>
    </row>
    <row r="766" spans="1:82" hidden="1" x14ac:dyDescent="0.3">
      <c r="A766" t="s">
        <v>3057</v>
      </c>
      <c r="B766" t="s">
        <v>3058</v>
      </c>
      <c r="C766" s="1" t="str">
        <f t="shared" si="91"/>
        <v>27:0006</v>
      </c>
      <c r="D766" s="1" t="str">
        <f t="shared" si="92"/>
        <v>27:0003</v>
      </c>
      <c r="E766" t="s">
        <v>3059</v>
      </c>
      <c r="F766" t="s">
        <v>3060</v>
      </c>
      <c r="H766">
        <v>60.981768799999998</v>
      </c>
      <c r="I766">
        <v>-122.0504942</v>
      </c>
      <c r="J766" s="1" t="str">
        <f t="shared" si="96"/>
        <v>Basal till</v>
      </c>
      <c r="K766" s="1" t="str">
        <f t="shared" si="94"/>
        <v>HMC separation (ODM standard)</v>
      </c>
      <c r="M766">
        <v>1</v>
      </c>
      <c r="T766">
        <v>3000</v>
      </c>
      <c r="V766">
        <v>10000</v>
      </c>
      <c r="X766">
        <v>0</v>
      </c>
      <c r="Z766">
        <v>1</v>
      </c>
      <c r="AM766">
        <v>3</v>
      </c>
      <c r="AS766">
        <v>0</v>
      </c>
      <c r="BC766">
        <v>15</v>
      </c>
      <c r="BE766">
        <v>50</v>
      </c>
      <c r="BF766">
        <v>10</v>
      </c>
      <c r="BJ766">
        <v>0</v>
      </c>
      <c r="BM766">
        <v>1</v>
      </c>
      <c r="BY766">
        <v>0</v>
      </c>
      <c r="BZ766">
        <v>0</v>
      </c>
      <c r="CB766">
        <v>0</v>
      </c>
    </row>
    <row r="767" spans="1:82" hidden="1" x14ac:dyDescent="0.3">
      <c r="A767" t="s">
        <v>3061</v>
      </c>
      <c r="B767" t="s">
        <v>3062</v>
      </c>
      <c r="C767" s="1" t="str">
        <f t="shared" si="91"/>
        <v>27:0006</v>
      </c>
      <c r="D767" s="1" t="str">
        <f t="shared" si="92"/>
        <v>27:0003</v>
      </c>
      <c r="E767" t="s">
        <v>3063</v>
      </c>
      <c r="F767" t="s">
        <v>3064</v>
      </c>
      <c r="H767">
        <v>60.4295811</v>
      </c>
      <c r="I767">
        <v>-121.2288885</v>
      </c>
      <c r="J767" s="1" t="str">
        <f t="shared" si="96"/>
        <v>Basal till</v>
      </c>
      <c r="K767" s="1" t="str">
        <f t="shared" si="94"/>
        <v>HMC separation (ODM standard)</v>
      </c>
      <c r="M767">
        <v>6</v>
      </c>
      <c r="T767">
        <v>500</v>
      </c>
      <c r="V767">
        <v>2500</v>
      </c>
      <c r="X767">
        <v>0</v>
      </c>
      <c r="Z767">
        <v>0</v>
      </c>
      <c r="AM767">
        <v>0</v>
      </c>
      <c r="AS767">
        <v>0</v>
      </c>
      <c r="AV767">
        <v>0.1</v>
      </c>
      <c r="BC767">
        <v>10</v>
      </c>
      <c r="BE767">
        <v>50</v>
      </c>
      <c r="BF767">
        <v>50</v>
      </c>
      <c r="BI767">
        <v>0</v>
      </c>
      <c r="BJ767">
        <v>0</v>
      </c>
      <c r="BM767">
        <v>4</v>
      </c>
      <c r="BV767">
        <v>0</v>
      </c>
      <c r="BY767">
        <v>0</v>
      </c>
      <c r="BZ767">
        <v>0</v>
      </c>
      <c r="CB767">
        <v>0</v>
      </c>
      <c r="CD767">
        <v>0</v>
      </c>
    </row>
    <row r="768" spans="1:82" hidden="1" x14ac:dyDescent="0.3">
      <c r="A768" t="s">
        <v>3065</v>
      </c>
      <c r="B768" t="s">
        <v>3066</v>
      </c>
      <c r="C768" s="1" t="str">
        <f t="shared" si="91"/>
        <v>27:0006</v>
      </c>
      <c r="D768" s="1" t="str">
        <f t="shared" si="92"/>
        <v>27:0003</v>
      </c>
      <c r="E768" t="s">
        <v>3067</v>
      </c>
      <c r="F768" t="s">
        <v>3068</v>
      </c>
      <c r="H768">
        <v>60.2991119</v>
      </c>
      <c r="I768">
        <v>-121.31074510000001</v>
      </c>
      <c r="J768" s="1" t="str">
        <f t="shared" si="96"/>
        <v>Basal till</v>
      </c>
      <c r="K768" s="1" t="str">
        <f t="shared" si="94"/>
        <v>HMC separation (ODM standard)</v>
      </c>
      <c r="M768">
        <v>3</v>
      </c>
      <c r="T768">
        <v>100</v>
      </c>
      <c r="V768">
        <v>5</v>
      </c>
      <c r="X768">
        <v>0</v>
      </c>
      <c r="Z768">
        <v>2</v>
      </c>
      <c r="AM768">
        <v>0</v>
      </c>
      <c r="AS768">
        <v>0</v>
      </c>
      <c r="AV768">
        <v>0.2</v>
      </c>
      <c r="BC768">
        <v>8</v>
      </c>
      <c r="BF768">
        <v>35</v>
      </c>
      <c r="BJ768">
        <v>0</v>
      </c>
      <c r="BM768">
        <v>2</v>
      </c>
      <c r="BV768">
        <v>0</v>
      </c>
      <c r="BY768">
        <v>0</v>
      </c>
      <c r="BZ768">
        <v>0</v>
      </c>
      <c r="CB768">
        <v>0</v>
      </c>
      <c r="CD768">
        <v>0</v>
      </c>
    </row>
    <row r="769" spans="1:82" hidden="1" x14ac:dyDescent="0.3">
      <c r="A769" t="s">
        <v>3069</v>
      </c>
      <c r="B769" t="s">
        <v>3070</v>
      </c>
      <c r="C769" s="1" t="str">
        <f t="shared" si="91"/>
        <v>27:0006</v>
      </c>
      <c r="D769" s="1" t="str">
        <f t="shared" si="92"/>
        <v>27:0003</v>
      </c>
      <c r="E769" t="s">
        <v>3071</v>
      </c>
      <c r="F769" t="s">
        <v>3072</v>
      </c>
      <c r="H769">
        <v>60.297940799999999</v>
      </c>
      <c r="I769">
        <v>-121.46748909999999</v>
      </c>
      <c r="J769" s="1" t="str">
        <f t="shared" si="96"/>
        <v>Basal till</v>
      </c>
      <c r="K769" s="1" t="str">
        <f t="shared" si="94"/>
        <v>HMC separation (ODM standard)</v>
      </c>
      <c r="M769">
        <v>2</v>
      </c>
      <c r="T769">
        <v>600</v>
      </c>
      <c r="V769">
        <v>300</v>
      </c>
      <c r="X769">
        <v>0</v>
      </c>
      <c r="Z769">
        <v>3</v>
      </c>
      <c r="AM769">
        <v>0</v>
      </c>
      <c r="AS769">
        <v>0</v>
      </c>
      <c r="BC769">
        <v>20</v>
      </c>
      <c r="BE769">
        <v>10</v>
      </c>
      <c r="BF769">
        <v>15</v>
      </c>
      <c r="BJ769">
        <v>0</v>
      </c>
      <c r="BM769">
        <v>4</v>
      </c>
      <c r="BV769">
        <v>0</v>
      </c>
      <c r="BY769">
        <v>0</v>
      </c>
      <c r="BZ769">
        <v>0</v>
      </c>
      <c r="CB769">
        <v>0</v>
      </c>
      <c r="CD769">
        <v>0</v>
      </c>
    </row>
    <row r="770" spans="1:82" hidden="1" x14ac:dyDescent="0.3">
      <c r="A770" t="s">
        <v>3073</v>
      </c>
      <c r="B770" t="s">
        <v>3074</v>
      </c>
      <c r="C770" s="1" t="str">
        <f t="shared" si="91"/>
        <v>27:0006</v>
      </c>
      <c r="D770" s="1" t="str">
        <f t="shared" si="92"/>
        <v>27:0003</v>
      </c>
      <c r="E770" t="s">
        <v>3075</v>
      </c>
      <c r="F770" t="s">
        <v>3076</v>
      </c>
      <c r="H770">
        <v>60.461120200000003</v>
      </c>
      <c r="I770">
        <v>-121.7609424</v>
      </c>
      <c r="J770" s="1" t="str">
        <f t="shared" si="96"/>
        <v>Basal till</v>
      </c>
      <c r="K770" s="1" t="str">
        <f t="shared" si="94"/>
        <v>HMC separation (ODM standard)</v>
      </c>
      <c r="M770">
        <v>9</v>
      </c>
      <c r="T770">
        <v>3000</v>
      </c>
      <c r="V770">
        <v>600</v>
      </c>
      <c r="X770">
        <v>7</v>
      </c>
      <c r="Z770">
        <v>11</v>
      </c>
      <c r="AM770">
        <v>1</v>
      </c>
      <c r="AS770">
        <v>0</v>
      </c>
      <c r="AV770">
        <v>0.1</v>
      </c>
      <c r="BC770">
        <v>50</v>
      </c>
      <c r="BE770">
        <v>15</v>
      </c>
      <c r="BF770">
        <v>40</v>
      </c>
      <c r="BJ770">
        <v>0</v>
      </c>
      <c r="BM770">
        <v>2</v>
      </c>
      <c r="BY770">
        <v>0</v>
      </c>
      <c r="BZ770">
        <v>0</v>
      </c>
      <c r="CB770">
        <v>0</v>
      </c>
      <c r="CD770">
        <v>0</v>
      </c>
    </row>
    <row r="771" spans="1:82" hidden="1" x14ac:dyDescent="0.3">
      <c r="A771" t="s">
        <v>3077</v>
      </c>
      <c r="B771" t="s">
        <v>3078</v>
      </c>
      <c r="C771" s="1" t="str">
        <f t="shared" ref="C771:C787" si="97">HYPERLINK("https://geochem.nrcan.gc.ca/cdogs/content/bdl/bdl270006_e.htm", "27:0006")</f>
        <v>27:0006</v>
      </c>
      <c r="D771" s="1" t="str">
        <f t="shared" ref="D771:D787" si="98">HYPERLINK("https://geochem.nrcan.gc.ca/cdogs/content/svy/svy270003_e.htm", "27:0003")</f>
        <v>27:0003</v>
      </c>
      <c r="E771" t="s">
        <v>3079</v>
      </c>
      <c r="F771" t="s">
        <v>3080</v>
      </c>
      <c r="H771">
        <v>60.490411999999999</v>
      </c>
      <c r="I771">
        <v>-120.9027292</v>
      </c>
      <c r="J771" s="1" t="str">
        <f t="shared" si="96"/>
        <v>Basal till</v>
      </c>
      <c r="K771" s="1" t="str">
        <f t="shared" si="94"/>
        <v>HMC separation (ODM standard)</v>
      </c>
      <c r="M771">
        <v>2</v>
      </c>
      <c r="T771">
        <v>1500</v>
      </c>
      <c r="V771">
        <v>5000</v>
      </c>
      <c r="X771">
        <v>2</v>
      </c>
      <c r="Z771">
        <v>31</v>
      </c>
      <c r="AM771">
        <v>1</v>
      </c>
      <c r="AS771">
        <v>0</v>
      </c>
      <c r="BC771">
        <v>15</v>
      </c>
      <c r="BE771">
        <v>50</v>
      </c>
      <c r="BF771">
        <v>60</v>
      </c>
      <c r="BJ771">
        <v>0</v>
      </c>
      <c r="BM771">
        <v>5</v>
      </c>
      <c r="BY771">
        <v>0</v>
      </c>
      <c r="BZ771">
        <v>0</v>
      </c>
      <c r="CB771">
        <v>0</v>
      </c>
      <c r="CD771">
        <v>0</v>
      </c>
    </row>
    <row r="772" spans="1:82" hidden="1" x14ac:dyDescent="0.3">
      <c r="A772" t="s">
        <v>3081</v>
      </c>
      <c r="B772" t="s">
        <v>3082</v>
      </c>
      <c r="C772" s="1" t="str">
        <f t="shared" si="97"/>
        <v>27:0006</v>
      </c>
      <c r="D772" s="1" t="str">
        <f t="shared" si="98"/>
        <v>27:0003</v>
      </c>
      <c r="E772" t="s">
        <v>3083</v>
      </c>
      <c r="F772" t="s">
        <v>3084</v>
      </c>
      <c r="H772">
        <v>60.546123799999997</v>
      </c>
      <c r="I772">
        <v>-120.8048419</v>
      </c>
      <c r="J772" s="1" t="str">
        <f t="shared" si="96"/>
        <v>Basal till</v>
      </c>
      <c r="K772" s="1" t="str">
        <f t="shared" si="94"/>
        <v>HMC separation (ODM standard)</v>
      </c>
      <c r="M772">
        <v>4</v>
      </c>
      <c r="T772">
        <v>20</v>
      </c>
      <c r="V772">
        <v>2000</v>
      </c>
      <c r="X772">
        <v>1</v>
      </c>
      <c r="Z772">
        <v>1</v>
      </c>
      <c r="AM772">
        <v>0</v>
      </c>
      <c r="AS772">
        <v>0</v>
      </c>
      <c r="BE772">
        <v>50</v>
      </c>
      <c r="BF772">
        <v>40</v>
      </c>
      <c r="BJ772">
        <v>0</v>
      </c>
      <c r="BM772">
        <v>3</v>
      </c>
      <c r="BV772">
        <v>0</v>
      </c>
      <c r="BY772">
        <v>0</v>
      </c>
      <c r="BZ772">
        <v>0</v>
      </c>
      <c r="CB772">
        <v>0</v>
      </c>
      <c r="CD772">
        <v>0</v>
      </c>
    </row>
    <row r="773" spans="1:82" hidden="1" x14ac:dyDescent="0.3">
      <c r="A773" t="s">
        <v>3085</v>
      </c>
      <c r="B773" t="s">
        <v>3086</v>
      </c>
      <c r="C773" s="1" t="str">
        <f t="shared" si="97"/>
        <v>27:0006</v>
      </c>
      <c r="D773" s="1" t="str">
        <f t="shared" si="98"/>
        <v>27:0003</v>
      </c>
      <c r="E773" t="s">
        <v>3087</v>
      </c>
      <c r="F773" t="s">
        <v>3088</v>
      </c>
      <c r="H773">
        <v>60.9188069</v>
      </c>
      <c r="I773">
        <v>-121.4525738</v>
      </c>
      <c r="J773" s="1" t="str">
        <f t="shared" si="96"/>
        <v>Basal till</v>
      </c>
      <c r="K773" s="1" t="str">
        <f t="shared" si="94"/>
        <v>HMC separation (ODM standard)</v>
      </c>
      <c r="M773">
        <v>2</v>
      </c>
      <c r="T773">
        <v>200</v>
      </c>
      <c r="V773">
        <v>3000</v>
      </c>
      <c r="X773">
        <v>0</v>
      </c>
      <c r="Z773">
        <v>1</v>
      </c>
      <c r="AM773">
        <v>2</v>
      </c>
      <c r="AS773">
        <v>0</v>
      </c>
      <c r="BC773">
        <v>20</v>
      </c>
      <c r="BE773">
        <v>30</v>
      </c>
      <c r="BF773">
        <v>25</v>
      </c>
      <c r="BJ773">
        <v>0</v>
      </c>
      <c r="BM773">
        <v>5</v>
      </c>
      <c r="BY773">
        <v>0</v>
      </c>
      <c r="BZ773">
        <v>0</v>
      </c>
      <c r="CB773">
        <v>0</v>
      </c>
      <c r="CD773">
        <v>0</v>
      </c>
    </row>
    <row r="774" spans="1:82" hidden="1" x14ac:dyDescent="0.3">
      <c r="A774" t="s">
        <v>3089</v>
      </c>
      <c r="B774" t="s">
        <v>3090</v>
      </c>
      <c r="C774" s="1" t="str">
        <f t="shared" si="97"/>
        <v>27:0006</v>
      </c>
      <c r="D774" s="1" t="str">
        <f t="shared" si="98"/>
        <v>27:0003</v>
      </c>
      <c r="E774" t="s">
        <v>3091</v>
      </c>
      <c r="F774" t="s">
        <v>3092</v>
      </c>
      <c r="H774">
        <v>60.960281700000003</v>
      </c>
      <c r="I774">
        <v>-121.2148979</v>
      </c>
      <c r="J774" s="1" t="str">
        <f>HYPERLINK("https://geochem.nrcan.gc.ca/cdogs/content/kwd/kwd020044_e.htm", "Till")</f>
        <v>Till</v>
      </c>
      <c r="K774" s="1" t="str">
        <f t="shared" si="94"/>
        <v>HMC separation (ODM standard)</v>
      </c>
      <c r="M774">
        <v>12</v>
      </c>
      <c r="T774">
        <v>4500</v>
      </c>
      <c r="V774">
        <v>1500</v>
      </c>
      <c r="X774">
        <v>0</v>
      </c>
      <c r="Z774">
        <v>1</v>
      </c>
      <c r="AM774">
        <v>0</v>
      </c>
      <c r="AS774">
        <v>0</v>
      </c>
      <c r="BC774">
        <v>30</v>
      </c>
      <c r="BE774">
        <v>10</v>
      </c>
      <c r="BF774">
        <v>20</v>
      </c>
      <c r="BJ774">
        <v>0</v>
      </c>
      <c r="BM774">
        <v>5</v>
      </c>
      <c r="BV774">
        <v>0</v>
      </c>
      <c r="BY774">
        <v>0</v>
      </c>
      <c r="BZ774">
        <v>0</v>
      </c>
      <c r="CB774">
        <v>0</v>
      </c>
      <c r="CD774">
        <v>0</v>
      </c>
    </row>
    <row r="775" spans="1:82" hidden="1" x14ac:dyDescent="0.3">
      <c r="A775" t="s">
        <v>3093</v>
      </c>
      <c r="B775" t="s">
        <v>3094</v>
      </c>
      <c r="C775" s="1" t="str">
        <f t="shared" si="97"/>
        <v>27:0006</v>
      </c>
      <c r="D775" s="1" t="str">
        <f t="shared" si="98"/>
        <v>27:0003</v>
      </c>
      <c r="E775" t="s">
        <v>3095</v>
      </c>
      <c r="F775" t="s">
        <v>3096</v>
      </c>
      <c r="H775">
        <v>60.899843599999997</v>
      </c>
      <c r="I775">
        <v>-121.252476</v>
      </c>
      <c r="J775" s="1" t="str">
        <f t="shared" ref="J775:J780" si="99">HYPERLINK("https://geochem.nrcan.gc.ca/cdogs/content/kwd/kwd020045_e.htm", "Basal till")</f>
        <v>Basal till</v>
      </c>
      <c r="K775" s="1" t="str">
        <f t="shared" si="94"/>
        <v>HMC separation (ODM standard)</v>
      </c>
      <c r="M775">
        <v>9</v>
      </c>
      <c r="T775">
        <v>1500</v>
      </c>
      <c r="V775">
        <v>80</v>
      </c>
      <c r="X775">
        <v>0</v>
      </c>
      <c r="Z775">
        <v>3</v>
      </c>
      <c r="AM775">
        <v>1</v>
      </c>
      <c r="AS775">
        <v>2</v>
      </c>
      <c r="BC775">
        <v>20</v>
      </c>
      <c r="BE775">
        <v>1</v>
      </c>
      <c r="BF775">
        <v>30</v>
      </c>
      <c r="BJ775">
        <v>0</v>
      </c>
      <c r="BM775">
        <v>5</v>
      </c>
      <c r="BY775">
        <v>0</v>
      </c>
      <c r="BZ775">
        <v>0</v>
      </c>
      <c r="CC775">
        <v>2</v>
      </c>
    </row>
    <row r="776" spans="1:82" hidden="1" x14ac:dyDescent="0.3">
      <c r="A776" t="s">
        <v>3097</v>
      </c>
      <c r="B776" t="s">
        <v>3098</v>
      </c>
      <c r="C776" s="1" t="str">
        <f t="shared" si="97"/>
        <v>27:0006</v>
      </c>
      <c r="D776" s="1" t="str">
        <f t="shared" si="98"/>
        <v>27:0003</v>
      </c>
      <c r="E776" t="s">
        <v>3099</v>
      </c>
      <c r="F776" t="s">
        <v>3100</v>
      </c>
      <c r="H776">
        <v>60.964923900000002</v>
      </c>
      <c r="I776">
        <v>-121.7616182</v>
      </c>
      <c r="J776" s="1" t="str">
        <f t="shared" si="99"/>
        <v>Basal till</v>
      </c>
      <c r="K776" s="1" t="str">
        <f t="shared" si="94"/>
        <v>HMC separation (ODM standard)</v>
      </c>
      <c r="M776">
        <v>11</v>
      </c>
      <c r="S776">
        <v>1</v>
      </c>
      <c r="T776">
        <v>800</v>
      </c>
      <c r="V776">
        <v>2500</v>
      </c>
      <c r="X776">
        <v>0</v>
      </c>
      <c r="Z776">
        <v>1</v>
      </c>
      <c r="AM776">
        <v>2</v>
      </c>
      <c r="AS776">
        <v>0</v>
      </c>
      <c r="AV776">
        <v>0.1</v>
      </c>
      <c r="BC776">
        <v>10</v>
      </c>
      <c r="BE776">
        <v>30</v>
      </c>
      <c r="BF776">
        <v>30</v>
      </c>
      <c r="BJ776">
        <v>0</v>
      </c>
      <c r="BM776">
        <v>5</v>
      </c>
      <c r="BY776">
        <v>0</v>
      </c>
      <c r="BZ776">
        <v>0</v>
      </c>
      <c r="CB776">
        <v>0</v>
      </c>
      <c r="CD776">
        <v>0</v>
      </c>
    </row>
    <row r="777" spans="1:82" hidden="1" x14ac:dyDescent="0.3">
      <c r="A777" t="s">
        <v>3101</v>
      </c>
      <c r="B777" t="s">
        <v>3102</v>
      </c>
      <c r="C777" s="1" t="str">
        <f t="shared" si="97"/>
        <v>27:0006</v>
      </c>
      <c r="D777" s="1" t="str">
        <f t="shared" si="98"/>
        <v>27:0003</v>
      </c>
      <c r="E777" t="s">
        <v>3103</v>
      </c>
      <c r="F777" t="s">
        <v>3104</v>
      </c>
      <c r="H777">
        <v>60.890574100000002</v>
      </c>
      <c r="I777">
        <v>-121.8472055</v>
      </c>
      <c r="J777" s="1" t="str">
        <f t="shared" si="99"/>
        <v>Basal till</v>
      </c>
      <c r="K777" s="1" t="str">
        <f t="shared" si="94"/>
        <v>HMC separation (ODM standard)</v>
      </c>
      <c r="M777">
        <v>4</v>
      </c>
      <c r="S777">
        <v>1</v>
      </c>
      <c r="T777">
        <v>250</v>
      </c>
      <c r="V777">
        <v>800</v>
      </c>
      <c r="X777">
        <v>1</v>
      </c>
      <c r="Z777">
        <v>2</v>
      </c>
      <c r="AM777">
        <v>0</v>
      </c>
      <c r="AS777">
        <v>0</v>
      </c>
      <c r="BC777">
        <v>5</v>
      </c>
      <c r="BE777">
        <v>15</v>
      </c>
      <c r="BF777">
        <v>20</v>
      </c>
      <c r="BJ777">
        <v>0</v>
      </c>
      <c r="BK777">
        <v>2</v>
      </c>
      <c r="BM777">
        <v>5</v>
      </c>
      <c r="BV777">
        <v>0</v>
      </c>
      <c r="BY777">
        <v>0</v>
      </c>
      <c r="BZ777">
        <v>0</v>
      </c>
      <c r="CB777">
        <v>0</v>
      </c>
      <c r="CD777">
        <v>0</v>
      </c>
    </row>
    <row r="778" spans="1:82" hidden="1" x14ac:dyDescent="0.3">
      <c r="A778" t="s">
        <v>3105</v>
      </c>
      <c r="B778" t="s">
        <v>3106</v>
      </c>
      <c r="C778" s="1" t="str">
        <f t="shared" si="97"/>
        <v>27:0006</v>
      </c>
      <c r="D778" s="1" t="str">
        <f t="shared" si="98"/>
        <v>27:0003</v>
      </c>
      <c r="E778" t="s">
        <v>3107</v>
      </c>
      <c r="F778" t="s">
        <v>3108</v>
      </c>
      <c r="H778">
        <v>60.793560599999999</v>
      </c>
      <c r="I778">
        <v>-121.6591991</v>
      </c>
      <c r="J778" s="1" t="str">
        <f t="shared" si="99"/>
        <v>Basal till</v>
      </c>
      <c r="K778" s="1" t="str">
        <f t="shared" si="94"/>
        <v>HMC separation (ODM standard)</v>
      </c>
      <c r="M778">
        <v>11</v>
      </c>
      <c r="T778">
        <v>250</v>
      </c>
      <c r="V778">
        <v>600</v>
      </c>
      <c r="X778">
        <v>0</v>
      </c>
      <c r="Z778">
        <v>1</v>
      </c>
      <c r="AM778">
        <v>0</v>
      </c>
      <c r="AS778">
        <v>0</v>
      </c>
      <c r="BC778">
        <v>3</v>
      </c>
      <c r="BE778">
        <v>8</v>
      </c>
      <c r="BF778">
        <v>20</v>
      </c>
      <c r="BJ778">
        <v>0</v>
      </c>
      <c r="BM778">
        <v>0.5</v>
      </c>
      <c r="BV778">
        <v>0</v>
      </c>
      <c r="BY778">
        <v>0</v>
      </c>
      <c r="BZ778">
        <v>0</v>
      </c>
      <c r="CB778">
        <v>0</v>
      </c>
      <c r="CD778">
        <v>0</v>
      </c>
    </row>
    <row r="779" spans="1:82" hidden="1" x14ac:dyDescent="0.3">
      <c r="A779" t="s">
        <v>3109</v>
      </c>
      <c r="B779" t="s">
        <v>3110</v>
      </c>
      <c r="C779" s="1" t="str">
        <f t="shared" si="97"/>
        <v>27:0006</v>
      </c>
      <c r="D779" s="1" t="str">
        <f t="shared" si="98"/>
        <v>27:0003</v>
      </c>
      <c r="E779" t="s">
        <v>3111</v>
      </c>
      <c r="F779" t="s">
        <v>3112</v>
      </c>
      <c r="H779">
        <v>60.485156000000003</v>
      </c>
      <c r="I779">
        <v>-120.6317057</v>
      </c>
      <c r="J779" s="1" t="str">
        <f t="shared" si="99"/>
        <v>Basal till</v>
      </c>
      <c r="K779" s="1" t="str">
        <f t="shared" si="94"/>
        <v>HMC separation (ODM standard)</v>
      </c>
      <c r="M779">
        <v>4</v>
      </c>
      <c r="T779">
        <v>1000</v>
      </c>
      <c r="V779">
        <v>1200</v>
      </c>
      <c r="X779">
        <v>0</v>
      </c>
      <c r="Z779">
        <v>0</v>
      </c>
      <c r="AM779">
        <v>0</v>
      </c>
      <c r="AS779">
        <v>0</v>
      </c>
      <c r="BC779">
        <v>15</v>
      </c>
      <c r="BE779">
        <v>20</v>
      </c>
      <c r="BF779">
        <v>20</v>
      </c>
      <c r="BI779">
        <v>0</v>
      </c>
      <c r="BJ779">
        <v>0</v>
      </c>
      <c r="BM779">
        <v>1</v>
      </c>
      <c r="BV779">
        <v>0</v>
      </c>
      <c r="BY779">
        <v>0</v>
      </c>
      <c r="BZ779">
        <v>0</v>
      </c>
      <c r="CB779">
        <v>0</v>
      </c>
      <c r="CD779">
        <v>0</v>
      </c>
    </row>
    <row r="780" spans="1:82" hidden="1" x14ac:dyDescent="0.3">
      <c r="A780" t="s">
        <v>3113</v>
      </c>
      <c r="B780" t="s">
        <v>3114</v>
      </c>
      <c r="C780" s="1" t="str">
        <f t="shared" si="97"/>
        <v>27:0006</v>
      </c>
      <c r="D780" s="1" t="str">
        <f t="shared" si="98"/>
        <v>27:0003</v>
      </c>
      <c r="E780" t="s">
        <v>3115</v>
      </c>
      <c r="F780" t="s">
        <v>3116</v>
      </c>
      <c r="H780">
        <v>60.613688600000003</v>
      </c>
      <c r="I780">
        <v>-120.5707491</v>
      </c>
      <c r="J780" s="1" t="str">
        <f t="shared" si="99"/>
        <v>Basal till</v>
      </c>
      <c r="K780" s="1" t="str">
        <f t="shared" si="94"/>
        <v>HMC separation (ODM standard)</v>
      </c>
      <c r="M780">
        <v>4</v>
      </c>
      <c r="T780">
        <v>1000</v>
      </c>
      <c r="V780">
        <v>2000</v>
      </c>
      <c r="X780">
        <v>1</v>
      </c>
      <c r="Z780">
        <v>0</v>
      </c>
      <c r="AM780">
        <v>0</v>
      </c>
      <c r="AS780">
        <v>0</v>
      </c>
      <c r="BC780">
        <v>15</v>
      </c>
      <c r="BE780">
        <v>30</v>
      </c>
      <c r="BF780">
        <v>20</v>
      </c>
      <c r="BI780">
        <v>0</v>
      </c>
      <c r="BJ780">
        <v>0</v>
      </c>
      <c r="BM780">
        <v>3</v>
      </c>
      <c r="BV780">
        <v>0</v>
      </c>
      <c r="BY780">
        <v>0</v>
      </c>
      <c r="BZ780">
        <v>0</v>
      </c>
      <c r="CB780">
        <v>0</v>
      </c>
      <c r="CD780">
        <v>0</v>
      </c>
    </row>
    <row r="781" spans="1:82" hidden="1" x14ac:dyDescent="0.3">
      <c r="A781" t="s">
        <v>3117</v>
      </c>
      <c r="B781" t="s">
        <v>3118</v>
      </c>
      <c r="C781" s="1" t="str">
        <f t="shared" si="97"/>
        <v>27:0006</v>
      </c>
      <c r="D781" s="1" t="str">
        <f t="shared" si="98"/>
        <v>27:0003</v>
      </c>
      <c r="E781" t="s">
        <v>3119</v>
      </c>
      <c r="F781" t="s">
        <v>3120</v>
      </c>
      <c r="J781" s="1" t="str">
        <f>HYPERLINK("https://geochem.nrcan.gc.ca/cdogs/content/kwd/kwd020000_e.htm", "Null")</f>
        <v>Null</v>
      </c>
      <c r="K781" s="1" t="str">
        <f t="shared" si="94"/>
        <v>HMC separation (ODM standard)</v>
      </c>
      <c r="M781">
        <v>9</v>
      </c>
      <c r="N781">
        <v>8</v>
      </c>
      <c r="O781">
        <v>48</v>
      </c>
      <c r="T781">
        <v>4500</v>
      </c>
      <c r="V781">
        <v>1500</v>
      </c>
      <c r="X781">
        <v>0</v>
      </c>
      <c r="Z781">
        <v>1</v>
      </c>
      <c r="AM781">
        <v>2</v>
      </c>
      <c r="AS781">
        <v>1</v>
      </c>
      <c r="AX781">
        <v>0.3</v>
      </c>
      <c r="BC781">
        <v>30</v>
      </c>
      <c r="BE781">
        <v>10</v>
      </c>
      <c r="BF781">
        <v>2</v>
      </c>
      <c r="BJ781">
        <v>0</v>
      </c>
      <c r="BM781">
        <v>1</v>
      </c>
      <c r="BY781">
        <v>0</v>
      </c>
      <c r="BZ781">
        <v>0</v>
      </c>
    </row>
    <row r="782" spans="1:82" hidden="1" x14ac:dyDescent="0.3">
      <c r="A782" t="s">
        <v>3121</v>
      </c>
      <c r="B782" t="s">
        <v>3122</v>
      </c>
      <c r="C782" s="1" t="str">
        <f t="shared" si="97"/>
        <v>27:0006</v>
      </c>
      <c r="D782" s="1" t="str">
        <f t="shared" si="98"/>
        <v>27:0003</v>
      </c>
      <c r="E782" t="s">
        <v>3123</v>
      </c>
      <c r="F782" t="s">
        <v>3124</v>
      </c>
      <c r="J782" s="1" t="str">
        <f>HYPERLINK("https://geochem.nrcan.gc.ca/cdogs/content/kwd/kwd020000_e.htm", "Null")</f>
        <v>Null</v>
      </c>
      <c r="K782" s="1" t="str">
        <f t="shared" si="94"/>
        <v>HMC separation (ODM standard)</v>
      </c>
      <c r="M782">
        <v>2</v>
      </c>
      <c r="O782">
        <v>3</v>
      </c>
      <c r="S782">
        <v>1</v>
      </c>
      <c r="T782">
        <v>7000</v>
      </c>
      <c r="V782">
        <v>50</v>
      </c>
      <c r="X782">
        <v>3</v>
      </c>
      <c r="Z782">
        <v>4</v>
      </c>
      <c r="AM782">
        <v>2</v>
      </c>
      <c r="AS782">
        <v>2</v>
      </c>
      <c r="BC782">
        <v>35</v>
      </c>
      <c r="BE782">
        <v>0.3</v>
      </c>
      <c r="BF782">
        <v>2</v>
      </c>
      <c r="BJ782">
        <v>0</v>
      </c>
      <c r="BM782">
        <v>5</v>
      </c>
      <c r="BY782">
        <v>0</v>
      </c>
      <c r="BZ782">
        <v>0</v>
      </c>
      <c r="CD782">
        <v>2</v>
      </c>
    </row>
    <row r="783" spans="1:82" hidden="1" x14ac:dyDescent="0.3">
      <c r="A783" t="s">
        <v>3125</v>
      </c>
      <c r="B783" t="s">
        <v>3126</v>
      </c>
      <c r="C783" s="1" t="str">
        <f t="shared" si="97"/>
        <v>27:0006</v>
      </c>
      <c r="D783" s="1" t="str">
        <f t="shared" si="98"/>
        <v>27:0003</v>
      </c>
      <c r="E783" t="s">
        <v>3127</v>
      </c>
      <c r="F783" t="s">
        <v>3128</v>
      </c>
      <c r="J783" s="1" t="str">
        <f>HYPERLINK("https://geochem.nrcan.gc.ca/cdogs/content/kwd/kwd020000_e.htm", "Null")</f>
        <v>Null</v>
      </c>
      <c r="K783" s="1" t="str">
        <f t="shared" si="94"/>
        <v>HMC separation (ODM standard)</v>
      </c>
      <c r="M783">
        <v>7</v>
      </c>
      <c r="T783">
        <v>4500</v>
      </c>
      <c r="V783">
        <v>500</v>
      </c>
      <c r="X783">
        <v>2</v>
      </c>
      <c r="Z783">
        <v>0</v>
      </c>
      <c r="AM783">
        <v>0</v>
      </c>
      <c r="AS783">
        <v>2</v>
      </c>
      <c r="BC783">
        <v>30</v>
      </c>
      <c r="BE783">
        <v>3</v>
      </c>
      <c r="BF783">
        <v>5</v>
      </c>
      <c r="BI783">
        <v>0</v>
      </c>
      <c r="BM783">
        <v>2</v>
      </c>
      <c r="BV783">
        <v>0</v>
      </c>
      <c r="BY783">
        <v>0</v>
      </c>
      <c r="BZ783">
        <v>0</v>
      </c>
    </row>
    <row r="784" spans="1:82" hidden="1" x14ac:dyDescent="0.3">
      <c r="A784" t="s">
        <v>3129</v>
      </c>
      <c r="B784" t="s">
        <v>3130</v>
      </c>
      <c r="C784" s="1" t="str">
        <f t="shared" si="97"/>
        <v>27:0006</v>
      </c>
      <c r="D784" s="1" t="str">
        <f t="shared" si="98"/>
        <v>27:0003</v>
      </c>
      <c r="E784" t="s">
        <v>3131</v>
      </c>
      <c r="F784" t="s">
        <v>3132</v>
      </c>
      <c r="H784">
        <v>60.484177199999998</v>
      </c>
      <c r="I784">
        <v>-120.0558819</v>
      </c>
      <c r="J784" s="1" t="str">
        <f>HYPERLINK("https://geochem.nrcan.gc.ca/cdogs/content/kwd/kwd020045_e.htm", "Basal till")</f>
        <v>Basal till</v>
      </c>
      <c r="K784" s="1" t="str">
        <f t="shared" si="94"/>
        <v>HMC separation (ODM standard)</v>
      </c>
      <c r="M784">
        <v>4</v>
      </c>
      <c r="T784">
        <v>2500</v>
      </c>
      <c r="V784">
        <v>2000</v>
      </c>
      <c r="X784">
        <v>0</v>
      </c>
      <c r="Z784">
        <v>0</v>
      </c>
      <c r="AM784">
        <v>2</v>
      </c>
      <c r="AS784">
        <v>0</v>
      </c>
      <c r="BC784">
        <v>30</v>
      </c>
      <c r="BE784">
        <v>25</v>
      </c>
      <c r="BF784">
        <v>20</v>
      </c>
      <c r="BI784">
        <v>0</v>
      </c>
      <c r="BM784">
        <v>3</v>
      </c>
      <c r="BY784">
        <v>0</v>
      </c>
      <c r="BZ784">
        <v>0</v>
      </c>
      <c r="CB784">
        <v>0</v>
      </c>
    </row>
    <row r="785" spans="1:82" hidden="1" x14ac:dyDescent="0.3">
      <c r="A785" t="s">
        <v>3133</v>
      </c>
      <c r="B785" t="s">
        <v>3134</v>
      </c>
      <c r="C785" s="1" t="str">
        <f t="shared" si="97"/>
        <v>27:0006</v>
      </c>
      <c r="D785" s="1" t="str">
        <f t="shared" si="98"/>
        <v>27:0003</v>
      </c>
      <c r="E785" t="s">
        <v>3135</v>
      </c>
      <c r="F785" t="s">
        <v>3136</v>
      </c>
      <c r="H785">
        <v>60.559147299999999</v>
      </c>
      <c r="I785">
        <v>-120.1164948</v>
      </c>
      <c r="J785" s="1" t="str">
        <f>HYPERLINK("https://geochem.nrcan.gc.ca/cdogs/content/kwd/kwd020045_e.htm", "Basal till")</f>
        <v>Basal till</v>
      </c>
      <c r="K785" s="1" t="str">
        <f t="shared" si="94"/>
        <v>HMC separation (ODM standard)</v>
      </c>
      <c r="M785">
        <v>2</v>
      </c>
      <c r="T785">
        <v>800</v>
      </c>
      <c r="V785">
        <v>1600</v>
      </c>
      <c r="X785">
        <v>0</v>
      </c>
      <c r="Z785">
        <v>3</v>
      </c>
      <c r="AM785">
        <v>0</v>
      </c>
      <c r="AS785">
        <v>0</v>
      </c>
      <c r="BC785">
        <v>15</v>
      </c>
      <c r="BE785">
        <v>30</v>
      </c>
      <c r="BF785">
        <v>30</v>
      </c>
      <c r="BJ785">
        <v>0</v>
      </c>
      <c r="BM785">
        <v>2</v>
      </c>
      <c r="BV785">
        <v>0</v>
      </c>
      <c r="BY785">
        <v>0</v>
      </c>
      <c r="BZ785">
        <v>0</v>
      </c>
      <c r="CB785">
        <v>0</v>
      </c>
    </row>
    <row r="786" spans="1:82" hidden="1" x14ac:dyDescent="0.3">
      <c r="A786" t="s">
        <v>3137</v>
      </c>
      <c r="B786" t="s">
        <v>3138</v>
      </c>
      <c r="C786" s="1" t="str">
        <f t="shared" si="97"/>
        <v>27:0006</v>
      </c>
      <c r="D786" s="1" t="str">
        <f t="shared" si="98"/>
        <v>27:0003</v>
      </c>
      <c r="E786" t="s">
        <v>3139</v>
      </c>
      <c r="F786" t="s">
        <v>3140</v>
      </c>
      <c r="H786">
        <v>60.559831500000001</v>
      </c>
      <c r="I786">
        <v>-120.4735807</v>
      </c>
      <c r="J786" s="1" t="str">
        <f>HYPERLINK("https://geochem.nrcan.gc.ca/cdogs/content/kwd/kwd020045_e.htm", "Basal till")</f>
        <v>Basal till</v>
      </c>
      <c r="K786" s="1" t="str">
        <f t="shared" si="94"/>
        <v>HMC separation (ODM standard)</v>
      </c>
      <c r="M786">
        <v>11</v>
      </c>
      <c r="T786">
        <v>1000</v>
      </c>
      <c r="V786">
        <v>500</v>
      </c>
      <c r="X786">
        <v>1</v>
      </c>
      <c r="Z786">
        <v>3</v>
      </c>
      <c r="AL786">
        <v>1</v>
      </c>
      <c r="AS786">
        <v>0</v>
      </c>
      <c r="AV786">
        <v>0.2</v>
      </c>
      <c r="BC786">
        <v>15</v>
      </c>
      <c r="BE786">
        <v>8</v>
      </c>
      <c r="BF786">
        <v>20</v>
      </c>
      <c r="BJ786">
        <v>0</v>
      </c>
      <c r="BM786">
        <v>5</v>
      </c>
      <c r="BY786">
        <v>0</v>
      </c>
      <c r="BZ786">
        <v>0</v>
      </c>
      <c r="CB786">
        <v>0</v>
      </c>
    </row>
    <row r="787" spans="1:82" hidden="1" x14ac:dyDescent="0.3">
      <c r="A787" t="s">
        <v>3141</v>
      </c>
      <c r="B787" t="s">
        <v>3142</v>
      </c>
      <c r="C787" s="1" t="str">
        <f t="shared" si="97"/>
        <v>27:0006</v>
      </c>
      <c r="D787" s="1" t="str">
        <f t="shared" si="98"/>
        <v>27:0003</v>
      </c>
      <c r="E787" t="s">
        <v>3143</v>
      </c>
      <c r="F787" t="s">
        <v>3144</v>
      </c>
      <c r="J787" s="1" t="str">
        <f>HYPERLINK("https://geochem.nrcan.gc.ca/cdogs/content/kwd/kwd020044_e.htm", "Till")</f>
        <v>Till</v>
      </c>
      <c r="K787" s="1" t="str">
        <f t="shared" si="94"/>
        <v>HMC separation (ODM standard)</v>
      </c>
      <c r="M787">
        <v>0</v>
      </c>
      <c r="T787">
        <v>3000</v>
      </c>
      <c r="V787">
        <v>1000</v>
      </c>
      <c r="X787">
        <v>0</v>
      </c>
      <c r="Z787">
        <v>8</v>
      </c>
      <c r="AM787">
        <v>3</v>
      </c>
      <c r="AS787">
        <v>55</v>
      </c>
      <c r="AV787">
        <v>0</v>
      </c>
      <c r="BC787">
        <v>45</v>
      </c>
      <c r="BE787">
        <v>15</v>
      </c>
      <c r="BF787">
        <v>15</v>
      </c>
      <c r="BJ787">
        <v>0</v>
      </c>
      <c r="BY787">
        <v>0</v>
      </c>
      <c r="BZ787">
        <v>0</v>
      </c>
    </row>
    <row r="788" spans="1:82" hidden="1" x14ac:dyDescent="0.3">
      <c r="A788" t="s">
        <v>3145</v>
      </c>
      <c r="B788" t="s">
        <v>3146</v>
      </c>
      <c r="C788" s="1" t="str">
        <f t="shared" ref="C788:C819" si="100">HYPERLINK("https://geochem.nrcan.gc.ca/cdogs/content/bdl/bdl270012_e.htm", "27:0012")</f>
        <v>27:0012</v>
      </c>
      <c r="D788" s="1" t="str">
        <f t="shared" ref="D788:D819" si="101">HYPERLINK("https://geochem.nrcan.gc.ca/cdogs/content/svy/svy270004_e.htm", "27:0004")</f>
        <v>27:0004</v>
      </c>
      <c r="E788" t="s">
        <v>3147</v>
      </c>
      <c r="F788" t="s">
        <v>3148</v>
      </c>
      <c r="H788">
        <v>61.073779999999999</v>
      </c>
      <c r="I788">
        <v>-117.55416</v>
      </c>
      <c r="J788" s="1" t="str">
        <f>HYPERLINK("https://geochem.nrcan.gc.ca/cdogs/content/kwd/kwd020044_e.htm", "Till")</f>
        <v>Till</v>
      </c>
      <c r="K788" s="1" t="str">
        <f t="shared" si="94"/>
        <v>HMC separation (ODM standard)</v>
      </c>
      <c r="M788">
        <v>0</v>
      </c>
      <c r="N788">
        <v>10</v>
      </c>
      <c r="T788">
        <v>200</v>
      </c>
      <c r="V788">
        <v>300</v>
      </c>
      <c r="X788">
        <v>0</v>
      </c>
      <c r="Z788">
        <v>0</v>
      </c>
      <c r="AM788">
        <v>1</v>
      </c>
      <c r="AS788">
        <v>0</v>
      </c>
      <c r="AV788">
        <v>0</v>
      </c>
      <c r="AW788">
        <v>1</v>
      </c>
      <c r="BC788">
        <v>20</v>
      </c>
      <c r="BE788">
        <v>30</v>
      </c>
      <c r="BI788">
        <v>0</v>
      </c>
      <c r="BJ788">
        <v>0</v>
      </c>
      <c r="BK788">
        <v>0</v>
      </c>
      <c r="BL788">
        <v>0</v>
      </c>
      <c r="BY788">
        <v>0</v>
      </c>
      <c r="BZ788">
        <v>0</v>
      </c>
      <c r="CA788">
        <v>0</v>
      </c>
      <c r="CB788">
        <v>0</v>
      </c>
      <c r="CC788">
        <v>0</v>
      </c>
      <c r="CD788">
        <v>0</v>
      </c>
    </row>
    <row r="789" spans="1:82" hidden="1" x14ac:dyDescent="0.3">
      <c r="A789" t="s">
        <v>3149</v>
      </c>
      <c r="B789" t="s">
        <v>3150</v>
      </c>
      <c r="C789" s="1" t="str">
        <f t="shared" si="100"/>
        <v>27:0012</v>
      </c>
      <c r="D789" s="1" t="str">
        <f t="shared" si="101"/>
        <v>27:0004</v>
      </c>
      <c r="E789" t="s">
        <v>3151</v>
      </c>
      <c r="F789" t="s">
        <v>3152</v>
      </c>
      <c r="H789">
        <v>61.107219999999998</v>
      </c>
      <c r="I789">
        <v>-117.64882</v>
      </c>
      <c r="J789" s="1" t="str">
        <f>HYPERLINK("https://geochem.nrcan.gc.ca/cdogs/content/kwd/kwd020050_e.htm", "Glaciofluvial")</f>
        <v>Glaciofluvial</v>
      </c>
      <c r="K789" s="1" t="str">
        <f t="shared" si="94"/>
        <v>HMC separation (ODM standard)</v>
      </c>
      <c r="M789">
        <v>0</v>
      </c>
      <c r="O789">
        <v>9</v>
      </c>
      <c r="T789">
        <v>2</v>
      </c>
      <c r="V789">
        <v>0</v>
      </c>
      <c r="X789">
        <v>0</v>
      </c>
      <c r="Z789">
        <v>0</v>
      </c>
      <c r="AS789">
        <v>0</v>
      </c>
      <c r="AV789">
        <v>0</v>
      </c>
      <c r="AX789">
        <v>0.1</v>
      </c>
      <c r="BE789">
        <v>0</v>
      </c>
      <c r="BF789">
        <v>1</v>
      </c>
      <c r="BI789">
        <v>0</v>
      </c>
      <c r="BJ789">
        <v>0</v>
      </c>
      <c r="BK789">
        <v>2</v>
      </c>
      <c r="BL789">
        <v>0</v>
      </c>
      <c r="BY789">
        <v>0</v>
      </c>
      <c r="BZ789">
        <v>0</v>
      </c>
      <c r="CA789">
        <v>0</v>
      </c>
      <c r="CB789">
        <v>0</v>
      </c>
      <c r="CC789">
        <v>15</v>
      </c>
      <c r="CD789">
        <v>0</v>
      </c>
    </row>
    <row r="790" spans="1:82" hidden="1" x14ac:dyDescent="0.3">
      <c r="A790" t="s">
        <v>3153</v>
      </c>
      <c r="B790" t="s">
        <v>3154</v>
      </c>
      <c r="C790" s="1" t="str">
        <f t="shared" si="100"/>
        <v>27:0012</v>
      </c>
      <c r="D790" s="1" t="str">
        <f t="shared" si="101"/>
        <v>27:0004</v>
      </c>
      <c r="E790" t="s">
        <v>3155</v>
      </c>
      <c r="F790" t="s">
        <v>3156</v>
      </c>
      <c r="H790">
        <v>61.133090000000003</v>
      </c>
      <c r="I790">
        <v>-117.825</v>
      </c>
      <c r="J790" s="1" t="str">
        <f t="shared" ref="J790:J797" si="102">HYPERLINK("https://geochem.nrcan.gc.ca/cdogs/content/kwd/kwd020044_e.htm", "Till")</f>
        <v>Till</v>
      </c>
      <c r="K790" s="1" t="str">
        <f t="shared" si="94"/>
        <v>HMC separation (ODM standard)</v>
      </c>
      <c r="M790">
        <v>0</v>
      </c>
      <c r="T790">
        <v>100</v>
      </c>
      <c r="V790">
        <v>0</v>
      </c>
      <c r="X790">
        <v>0</v>
      </c>
      <c r="Z790">
        <v>0</v>
      </c>
      <c r="AS790">
        <v>0</v>
      </c>
      <c r="AV790">
        <v>0</v>
      </c>
      <c r="BC790">
        <v>30</v>
      </c>
      <c r="BE790">
        <v>0</v>
      </c>
      <c r="BF790">
        <v>5</v>
      </c>
      <c r="BI790">
        <v>0</v>
      </c>
      <c r="BJ790">
        <v>0</v>
      </c>
      <c r="BK790">
        <v>0</v>
      </c>
      <c r="BL790">
        <v>0</v>
      </c>
      <c r="BY790">
        <v>0</v>
      </c>
      <c r="BZ790">
        <v>0</v>
      </c>
      <c r="CA790">
        <v>0</v>
      </c>
      <c r="CB790">
        <v>0</v>
      </c>
      <c r="CC790">
        <v>0</v>
      </c>
    </row>
    <row r="791" spans="1:82" hidden="1" x14ac:dyDescent="0.3">
      <c r="A791" t="s">
        <v>3157</v>
      </c>
      <c r="B791" t="s">
        <v>3158</v>
      </c>
      <c r="C791" s="1" t="str">
        <f t="shared" si="100"/>
        <v>27:0012</v>
      </c>
      <c r="D791" s="1" t="str">
        <f t="shared" si="101"/>
        <v>27:0004</v>
      </c>
      <c r="E791" t="s">
        <v>3159</v>
      </c>
      <c r="F791" t="s">
        <v>3160</v>
      </c>
      <c r="H791">
        <v>61.113370000000003</v>
      </c>
      <c r="I791">
        <v>-118.02284</v>
      </c>
      <c r="J791" s="1" t="str">
        <f t="shared" si="102"/>
        <v>Till</v>
      </c>
      <c r="K791" s="1" t="str">
        <f t="shared" si="94"/>
        <v>HMC separation (ODM standard)</v>
      </c>
      <c r="M791">
        <v>3</v>
      </c>
      <c r="T791">
        <v>1500</v>
      </c>
      <c r="V791">
        <v>15</v>
      </c>
      <c r="X791">
        <v>0</v>
      </c>
      <c r="Z791">
        <v>3</v>
      </c>
      <c r="AL791">
        <v>1</v>
      </c>
      <c r="AM791">
        <v>1</v>
      </c>
      <c r="AS791">
        <v>0</v>
      </c>
      <c r="BC791">
        <v>20</v>
      </c>
      <c r="BJ791">
        <v>0</v>
      </c>
      <c r="BK791">
        <v>0</v>
      </c>
      <c r="BM791">
        <v>6</v>
      </c>
      <c r="BY791">
        <v>0</v>
      </c>
      <c r="BZ791">
        <v>0</v>
      </c>
      <c r="CB791">
        <v>0</v>
      </c>
      <c r="CC791">
        <v>2</v>
      </c>
    </row>
    <row r="792" spans="1:82" hidden="1" x14ac:dyDescent="0.3">
      <c r="A792" t="s">
        <v>3161</v>
      </c>
      <c r="B792" t="s">
        <v>3162</v>
      </c>
      <c r="C792" s="1" t="str">
        <f t="shared" si="100"/>
        <v>27:0012</v>
      </c>
      <c r="D792" s="1" t="str">
        <f t="shared" si="101"/>
        <v>27:0004</v>
      </c>
      <c r="E792" t="s">
        <v>3163</v>
      </c>
      <c r="F792" t="s">
        <v>3164</v>
      </c>
      <c r="H792">
        <v>61.052430000000001</v>
      </c>
      <c r="I792">
        <v>-118.34211999999999</v>
      </c>
      <c r="J792" s="1" t="str">
        <f t="shared" si="102"/>
        <v>Till</v>
      </c>
      <c r="K792" s="1" t="str">
        <f t="shared" si="94"/>
        <v>HMC separation (ODM standard)</v>
      </c>
      <c r="M792">
        <v>1</v>
      </c>
      <c r="T792">
        <v>200</v>
      </c>
      <c r="V792">
        <v>1</v>
      </c>
      <c r="X792">
        <v>0</v>
      </c>
      <c r="Z792">
        <v>0</v>
      </c>
      <c r="AS792">
        <v>0</v>
      </c>
      <c r="BC792">
        <v>50</v>
      </c>
      <c r="BI792">
        <v>0</v>
      </c>
      <c r="BJ792">
        <v>0</v>
      </c>
      <c r="BK792">
        <v>0</v>
      </c>
      <c r="BL792">
        <v>0</v>
      </c>
      <c r="BY792">
        <v>0</v>
      </c>
      <c r="BZ792">
        <v>0</v>
      </c>
      <c r="CB792">
        <v>0</v>
      </c>
      <c r="CC792">
        <v>2</v>
      </c>
    </row>
    <row r="793" spans="1:82" hidden="1" x14ac:dyDescent="0.3">
      <c r="A793" t="s">
        <v>3165</v>
      </c>
      <c r="B793" t="s">
        <v>3166</v>
      </c>
      <c r="C793" s="1" t="str">
        <f t="shared" si="100"/>
        <v>27:0012</v>
      </c>
      <c r="D793" s="1" t="str">
        <f t="shared" si="101"/>
        <v>27:0004</v>
      </c>
      <c r="E793" t="s">
        <v>3167</v>
      </c>
      <c r="F793" t="s">
        <v>3168</v>
      </c>
      <c r="H793">
        <v>61.109229999999997</v>
      </c>
      <c r="I793">
        <v>-117.49968</v>
      </c>
      <c r="J793" s="1" t="str">
        <f t="shared" si="102"/>
        <v>Till</v>
      </c>
      <c r="K793" s="1" t="str">
        <f t="shared" si="94"/>
        <v>HMC separation (ODM standard)</v>
      </c>
      <c r="M793">
        <v>0</v>
      </c>
      <c r="O793">
        <v>1</v>
      </c>
      <c r="T793">
        <v>2500</v>
      </c>
      <c r="V793">
        <v>1</v>
      </c>
      <c r="X793">
        <v>0</v>
      </c>
      <c r="Z793">
        <v>0</v>
      </c>
      <c r="AS793">
        <v>0</v>
      </c>
      <c r="AV793">
        <v>0</v>
      </c>
      <c r="BC793">
        <v>80</v>
      </c>
      <c r="BI793">
        <v>0</v>
      </c>
      <c r="BJ793">
        <v>0</v>
      </c>
      <c r="BK793">
        <v>0</v>
      </c>
      <c r="BL793">
        <v>0</v>
      </c>
      <c r="BM793">
        <v>5</v>
      </c>
      <c r="BY793">
        <v>0</v>
      </c>
      <c r="BZ793">
        <v>0</v>
      </c>
      <c r="CA793">
        <v>0</v>
      </c>
      <c r="CB793">
        <v>0</v>
      </c>
      <c r="CC793">
        <v>1</v>
      </c>
      <c r="CD793">
        <v>0</v>
      </c>
    </row>
    <row r="794" spans="1:82" hidden="1" x14ac:dyDescent="0.3">
      <c r="A794" t="s">
        <v>3169</v>
      </c>
      <c r="B794" t="s">
        <v>3170</v>
      </c>
      <c r="C794" s="1" t="str">
        <f t="shared" si="100"/>
        <v>27:0012</v>
      </c>
      <c r="D794" s="1" t="str">
        <f t="shared" si="101"/>
        <v>27:0004</v>
      </c>
      <c r="E794" t="s">
        <v>3171</v>
      </c>
      <c r="F794" t="s">
        <v>3172</v>
      </c>
      <c r="H794">
        <v>60.705100000000002</v>
      </c>
      <c r="I794">
        <v>-117.83971</v>
      </c>
      <c r="J794" s="1" t="str">
        <f t="shared" si="102"/>
        <v>Till</v>
      </c>
      <c r="K794" s="1" t="str">
        <f t="shared" si="94"/>
        <v>HMC separation (ODM standard)</v>
      </c>
      <c r="M794">
        <v>0</v>
      </c>
      <c r="T794">
        <v>3</v>
      </c>
      <c r="V794">
        <v>0</v>
      </c>
      <c r="X794">
        <v>15</v>
      </c>
      <c r="Z794">
        <v>0</v>
      </c>
      <c r="AS794">
        <v>0</v>
      </c>
      <c r="AV794">
        <v>0</v>
      </c>
      <c r="BE794">
        <v>0</v>
      </c>
      <c r="BF794">
        <v>10</v>
      </c>
      <c r="BI794">
        <v>0</v>
      </c>
      <c r="BJ794">
        <v>0</v>
      </c>
      <c r="BK794">
        <v>0</v>
      </c>
      <c r="BL794">
        <v>0</v>
      </c>
      <c r="BM794">
        <v>0</v>
      </c>
      <c r="BY794">
        <v>0</v>
      </c>
      <c r="BZ794">
        <v>0</v>
      </c>
      <c r="CA794">
        <v>0</v>
      </c>
      <c r="CB794">
        <v>0</v>
      </c>
      <c r="CC794">
        <v>10</v>
      </c>
      <c r="CD794">
        <v>0</v>
      </c>
    </row>
    <row r="795" spans="1:82" hidden="1" x14ac:dyDescent="0.3">
      <c r="A795" t="s">
        <v>3173</v>
      </c>
      <c r="B795" t="s">
        <v>3174</v>
      </c>
      <c r="C795" s="1" t="str">
        <f t="shared" si="100"/>
        <v>27:0012</v>
      </c>
      <c r="D795" s="1" t="str">
        <f t="shared" si="101"/>
        <v>27:0004</v>
      </c>
      <c r="E795" t="s">
        <v>3175</v>
      </c>
      <c r="F795" t="s">
        <v>3176</v>
      </c>
      <c r="H795">
        <v>61.018039999999999</v>
      </c>
      <c r="I795">
        <v>-118.03522</v>
      </c>
      <c r="J795" s="1" t="str">
        <f t="shared" si="102"/>
        <v>Till</v>
      </c>
      <c r="K795" s="1" t="str">
        <f t="shared" si="94"/>
        <v>HMC separation (ODM standard)</v>
      </c>
      <c r="M795">
        <v>0</v>
      </c>
      <c r="T795">
        <v>4</v>
      </c>
      <c r="V795">
        <v>1</v>
      </c>
      <c r="X795">
        <v>0</v>
      </c>
      <c r="Z795">
        <v>0</v>
      </c>
      <c r="AS795">
        <v>0</v>
      </c>
      <c r="AV795">
        <v>0</v>
      </c>
      <c r="BI795">
        <v>0</v>
      </c>
      <c r="BJ795">
        <v>0</v>
      </c>
      <c r="BL795">
        <v>0</v>
      </c>
      <c r="BY795">
        <v>0</v>
      </c>
      <c r="BZ795">
        <v>0</v>
      </c>
      <c r="CA795">
        <v>0</v>
      </c>
      <c r="CB795">
        <v>0</v>
      </c>
      <c r="CD795">
        <v>0</v>
      </c>
    </row>
    <row r="796" spans="1:82" hidden="1" x14ac:dyDescent="0.3">
      <c r="A796" t="s">
        <v>3177</v>
      </c>
      <c r="B796" t="s">
        <v>3178</v>
      </c>
      <c r="C796" s="1" t="str">
        <f t="shared" si="100"/>
        <v>27:0012</v>
      </c>
      <c r="D796" s="1" t="str">
        <f t="shared" si="101"/>
        <v>27:0004</v>
      </c>
      <c r="E796" t="s">
        <v>3179</v>
      </c>
      <c r="F796" t="s">
        <v>3180</v>
      </c>
      <c r="H796">
        <v>61.018079999999998</v>
      </c>
      <c r="I796">
        <v>-118.21630999999999</v>
      </c>
      <c r="J796" s="1" t="str">
        <f t="shared" si="102"/>
        <v>Till</v>
      </c>
      <c r="K796" s="1" t="str">
        <f t="shared" si="94"/>
        <v>HMC separation (ODM standard)</v>
      </c>
      <c r="M796">
        <v>1</v>
      </c>
      <c r="O796">
        <v>1</v>
      </c>
      <c r="V796">
        <v>1</v>
      </c>
      <c r="X796">
        <v>0</v>
      </c>
      <c r="Z796">
        <v>0</v>
      </c>
      <c r="AM796">
        <v>2</v>
      </c>
      <c r="AS796">
        <v>0</v>
      </c>
      <c r="BI796">
        <v>0</v>
      </c>
      <c r="BK796">
        <v>30</v>
      </c>
      <c r="BM796">
        <v>5</v>
      </c>
      <c r="BY796">
        <v>0</v>
      </c>
      <c r="BZ796">
        <v>0</v>
      </c>
      <c r="CA796">
        <v>0</v>
      </c>
      <c r="CB796">
        <v>0</v>
      </c>
      <c r="CC796">
        <v>5</v>
      </c>
    </row>
    <row r="797" spans="1:82" hidden="1" x14ac:dyDescent="0.3">
      <c r="A797" t="s">
        <v>3181</v>
      </c>
      <c r="B797" t="s">
        <v>3182</v>
      </c>
      <c r="C797" s="1" t="str">
        <f t="shared" si="100"/>
        <v>27:0012</v>
      </c>
      <c r="D797" s="1" t="str">
        <f t="shared" si="101"/>
        <v>27:0004</v>
      </c>
      <c r="E797" t="s">
        <v>3183</v>
      </c>
      <c r="F797" t="s">
        <v>3184</v>
      </c>
      <c r="H797">
        <v>61.104709999999997</v>
      </c>
      <c r="I797">
        <v>-117.91221</v>
      </c>
      <c r="J797" s="1" t="str">
        <f t="shared" si="102"/>
        <v>Till</v>
      </c>
      <c r="K797" s="1" t="str">
        <f t="shared" si="94"/>
        <v>HMC separation (ODM standard)</v>
      </c>
      <c r="M797">
        <v>1</v>
      </c>
      <c r="T797">
        <v>150</v>
      </c>
      <c r="V797">
        <v>1</v>
      </c>
      <c r="X797">
        <v>0</v>
      </c>
      <c r="Z797">
        <v>0</v>
      </c>
      <c r="AM797">
        <v>1</v>
      </c>
      <c r="AS797">
        <v>0</v>
      </c>
      <c r="BC797">
        <v>15</v>
      </c>
      <c r="BF797">
        <v>5</v>
      </c>
      <c r="BI797">
        <v>0</v>
      </c>
      <c r="BJ797">
        <v>0</v>
      </c>
      <c r="BK797">
        <v>0</v>
      </c>
      <c r="BL797">
        <v>0</v>
      </c>
      <c r="BY797">
        <v>0</v>
      </c>
      <c r="BZ797">
        <v>0</v>
      </c>
      <c r="CA797">
        <v>0</v>
      </c>
      <c r="CB797">
        <v>0</v>
      </c>
      <c r="CD797">
        <v>0</v>
      </c>
    </row>
    <row r="798" spans="1:82" hidden="1" x14ac:dyDescent="0.3">
      <c r="A798" t="s">
        <v>3185</v>
      </c>
      <c r="B798" t="s">
        <v>3186</v>
      </c>
      <c r="C798" s="1" t="str">
        <f t="shared" si="100"/>
        <v>27:0012</v>
      </c>
      <c r="D798" s="1" t="str">
        <f t="shared" si="101"/>
        <v>27:0004</v>
      </c>
      <c r="E798" t="s">
        <v>3187</v>
      </c>
      <c r="F798" t="s">
        <v>3188</v>
      </c>
      <c r="H798">
        <v>61.014679999999998</v>
      </c>
      <c r="I798">
        <v>-117.85389000000001</v>
      </c>
      <c r="J798" s="1" t="str">
        <f>HYPERLINK("https://geochem.nrcan.gc.ca/cdogs/content/kwd/kwd020050_e.htm", "Glaciofluvial")</f>
        <v>Glaciofluvial</v>
      </c>
      <c r="K798" s="1" t="str">
        <f t="shared" si="94"/>
        <v>HMC separation (ODM standard)</v>
      </c>
      <c r="M798">
        <v>1</v>
      </c>
      <c r="O798">
        <v>22</v>
      </c>
      <c r="V798">
        <v>0</v>
      </c>
      <c r="X798">
        <v>3</v>
      </c>
      <c r="Z798">
        <v>5</v>
      </c>
      <c r="AM798">
        <v>0</v>
      </c>
      <c r="AS798">
        <v>0</v>
      </c>
      <c r="BE798">
        <v>0</v>
      </c>
      <c r="BK798">
        <v>40</v>
      </c>
      <c r="BM798">
        <v>3</v>
      </c>
      <c r="BV798">
        <v>0</v>
      </c>
      <c r="BY798">
        <v>0</v>
      </c>
      <c r="BZ798">
        <v>0</v>
      </c>
      <c r="CA798">
        <v>0</v>
      </c>
      <c r="CB798">
        <v>0</v>
      </c>
    </row>
    <row r="799" spans="1:82" hidden="1" x14ac:dyDescent="0.3">
      <c r="A799" t="s">
        <v>3189</v>
      </c>
      <c r="B799" t="s">
        <v>3190</v>
      </c>
      <c r="C799" s="1" t="str">
        <f t="shared" si="100"/>
        <v>27:0012</v>
      </c>
      <c r="D799" s="1" t="str">
        <f t="shared" si="101"/>
        <v>27:0004</v>
      </c>
      <c r="E799" t="s">
        <v>3191</v>
      </c>
      <c r="F799" t="s">
        <v>3192</v>
      </c>
      <c r="H799">
        <v>61.101050000000001</v>
      </c>
      <c r="I799">
        <v>-117.44861</v>
      </c>
      <c r="J799" s="1" t="str">
        <f>HYPERLINK("https://geochem.nrcan.gc.ca/cdogs/content/kwd/kwd020050_e.htm", "Glaciofluvial")</f>
        <v>Glaciofluvial</v>
      </c>
      <c r="K799" s="1" t="str">
        <f t="shared" si="94"/>
        <v>HMC separation (ODM standard)</v>
      </c>
      <c r="M799">
        <v>5</v>
      </c>
      <c r="T799">
        <v>0</v>
      </c>
      <c r="V799">
        <v>0</v>
      </c>
      <c r="X799">
        <v>0</v>
      </c>
      <c r="Z799">
        <v>0</v>
      </c>
      <c r="AI799">
        <v>1</v>
      </c>
      <c r="AM799">
        <v>1</v>
      </c>
      <c r="AS799">
        <v>0</v>
      </c>
      <c r="BC799">
        <v>0</v>
      </c>
      <c r="BE799">
        <v>0</v>
      </c>
      <c r="BI799">
        <v>0</v>
      </c>
      <c r="BJ799">
        <v>0</v>
      </c>
      <c r="BY799">
        <v>0</v>
      </c>
      <c r="BZ799">
        <v>0</v>
      </c>
      <c r="CA799">
        <v>0</v>
      </c>
      <c r="CB799">
        <v>0</v>
      </c>
    </row>
    <row r="800" spans="1:82" hidden="1" x14ac:dyDescent="0.3">
      <c r="A800" t="s">
        <v>3193</v>
      </c>
      <c r="B800" t="s">
        <v>3194</v>
      </c>
      <c r="C800" s="1" t="str">
        <f t="shared" si="100"/>
        <v>27:0012</v>
      </c>
      <c r="D800" s="1" t="str">
        <f t="shared" si="101"/>
        <v>27:0004</v>
      </c>
      <c r="E800" t="s">
        <v>3195</v>
      </c>
      <c r="F800" t="s">
        <v>3196</v>
      </c>
      <c r="H800">
        <v>61.161079999999998</v>
      </c>
      <c r="I800">
        <v>-117.44862000000001</v>
      </c>
      <c r="J800" s="1" t="str">
        <f>HYPERLINK("https://geochem.nrcan.gc.ca/cdogs/content/kwd/kwd020044_e.htm", "Till")</f>
        <v>Till</v>
      </c>
      <c r="K800" s="1" t="str">
        <f t="shared" si="94"/>
        <v>HMC separation (ODM standard)</v>
      </c>
      <c r="M800">
        <v>0</v>
      </c>
      <c r="T800">
        <v>0</v>
      </c>
      <c r="V800">
        <v>0</v>
      </c>
      <c r="X800">
        <v>0</v>
      </c>
      <c r="Z800">
        <v>0</v>
      </c>
      <c r="AS800">
        <v>0</v>
      </c>
      <c r="AV800">
        <v>0</v>
      </c>
      <c r="BC800">
        <v>0</v>
      </c>
      <c r="BE800">
        <v>0</v>
      </c>
      <c r="BI800">
        <v>0</v>
      </c>
      <c r="BK800">
        <v>2</v>
      </c>
      <c r="BM800">
        <v>4</v>
      </c>
      <c r="BY800">
        <v>0</v>
      </c>
      <c r="BZ800">
        <v>0</v>
      </c>
      <c r="CB800">
        <v>0</v>
      </c>
    </row>
    <row r="801" spans="1:82" hidden="1" x14ac:dyDescent="0.3">
      <c r="A801" t="s">
        <v>3197</v>
      </c>
      <c r="B801" t="s">
        <v>3198</v>
      </c>
      <c r="C801" s="1" t="str">
        <f t="shared" si="100"/>
        <v>27:0012</v>
      </c>
      <c r="D801" s="1" t="str">
        <f t="shared" si="101"/>
        <v>27:0004</v>
      </c>
      <c r="E801" t="s">
        <v>3199</v>
      </c>
      <c r="F801" t="s">
        <v>3200</v>
      </c>
      <c r="H801">
        <v>61.119790000000002</v>
      </c>
      <c r="I801">
        <v>-117.2962</v>
      </c>
      <c r="J801" s="1" t="str">
        <f>HYPERLINK("https://geochem.nrcan.gc.ca/cdogs/content/kwd/kwd020044_e.htm", "Till")</f>
        <v>Till</v>
      </c>
      <c r="K801" s="1" t="str">
        <f t="shared" si="94"/>
        <v>HMC separation (ODM standard)</v>
      </c>
      <c r="M801">
        <v>4</v>
      </c>
      <c r="O801">
        <v>4</v>
      </c>
      <c r="T801">
        <v>3000</v>
      </c>
      <c r="V801">
        <v>600</v>
      </c>
      <c r="X801">
        <v>0</v>
      </c>
      <c r="Z801">
        <v>0</v>
      </c>
      <c r="AS801">
        <v>0</v>
      </c>
      <c r="AV801">
        <v>0.1</v>
      </c>
      <c r="BC801">
        <v>80</v>
      </c>
      <c r="BE801">
        <v>15</v>
      </c>
      <c r="BI801">
        <v>0</v>
      </c>
      <c r="BJ801">
        <v>0</v>
      </c>
      <c r="BK801">
        <v>0</v>
      </c>
      <c r="BL801">
        <v>0</v>
      </c>
      <c r="CA801">
        <v>0</v>
      </c>
      <c r="CB801">
        <v>0</v>
      </c>
      <c r="CD801">
        <v>0</v>
      </c>
    </row>
    <row r="802" spans="1:82" hidden="1" x14ac:dyDescent="0.3">
      <c r="A802" t="s">
        <v>3201</v>
      </c>
      <c r="B802" t="s">
        <v>3202</v>
      </c>
      <c r="C802" s="1" t="str">
        <f t="shared" si="100"/>
        <v>27:0012</v>
      </c>
      <c r="D802" s="1" t="str">
        <f t="shared" si="101"/>
        <v>27:0004</v>
      </c>
      <c r="E802" t="s">
        <v>3203</v>
      </c>
      <c r="F802" t="s">
        <v>3204</v>
      </c>
      <c r="H802">
        <v>61.06185</v>
      </c>
      <c r="I802">
        <v>-117.09231</v>
      </c>
      <c r="J802" s="1" t="str">
        <f>HYPERLINK("https://geochem.nrcan.gc.ca/cdogs/content/kwd/kwd020044_e.htm", "Till")</f>
        <v>Till</v>
      </c>
      <c r="K802" s="1" t="str">
        <f t="shared" si="94"/>
        <v>HMC separation (ODM standard)</v>
      </c>
      <c r="M802">
        <v>2</v>
      </c>
      <c r="N802">
        <v>1</v>
      </c>
      <c r="O802">
        <v>11</v>
      </c>
      <c r="T802">
        <v>100</v>
      </c>
      <c r="V802">
        <v>10000</v>
      </c>
      <c r="X802">
        <v>0</v>
      </c>
      <c r="Z802">
        <v>0</v>
      </c>
      <c r="AS802">
        <v>0</v>
      </c>
      <c r="BC802">
        <v>1</v>
      </c>
      <c r="BE802">
        <v>95</v>
      </c>
      <c r="BI802">
        <v>0</v>
      </c>
      <c r="BJ802">
        <v>0</v>
      </c>
      <c r="BK802">
        <v>0</v>
      </c>
      <c r="BL802">
        <v>0</v>
      </c>
      <c r="BY802">
        <v>0</v>
      </c>
      <c r="BZ802">
        <v>0</v>
      </c>
      <c r="CA802">
        <v>0</v>
      </c>
      <c r="CB802">
        <v>0</v>
      </c>
      <c r="CD802">
        <v>0</v>
      </c>
    </row>
    <row r="803" spans="1:82" hidden="1" x14ac:dyDescent="0.3">
      <c r="A803" t="s">
        <v>3205</v>
      </c>
      <c r="B803" t="s">
        <v>3206</v>
      </c>
      <c r="C803" s="1" t="str">
        <f t="shared" si="100"/>
        <v>27:0012</v>
      </c>
      <c r="D803" s="1" t="str">
        <f t="shared" si="101"/>
        <v>27:0004</v>
      </c>
      <c r="E803" t="s">
        <v>3207</v>
      </c>
      <c r="F803" t="s">
        <v>3208</v>
      </c>
      <c r="H803">
        <v>61.117640000000002</v>
      </c>
      <c r="I803">
        <v>-118.38462</v>
      </c>
      <c r="J803" s="1" t="str">
        <f>HYPERLINK("https://geochem.nrcan.gc.ca/cdogs/content/kwd/kwd020044_e.htm", "Till")</f>
        <v>Till</v>
      </c>
      <c r="K803" s="1" t="str">
        <f t="shared" ref="K803:K866" si="103">HYPERLINK("https://geochem.nrcan.gc.ca/cdogs/content/kwd/kwd080035_e.htm", "HMC separation (ODM standard)")</f>
        <v>HMC separation (ODM standard)</v>
      </c>
      <c r="M803">
        <v>0</v>
      </c>
      <c r="T803">
        <v>13</v>
      </c>
      <c r="V803">
        <v>1</v>
      </c>
      <c r="X803">
        <v>0</v>
      </c>
      <c r="Z803">
        <v>0</v>
      </c>
      <c r="AS803">
        <v>1</v>
      </c>
      <c r="AV803">
        <v>0</v>
      </c>
      <c r="BC803">
        <v>2</v>
      </c>
      <c r="BF803">
        <v>7</v>
      </c>
      <c r="BI803">
        <v>0</v>
      </c>
      <c r="BK803">
        <v>1</v>
      </c>
      <c r="BL803">
        <v>0</v>
      </c>
      <c r="BM803">
        <v>2</v>
      </c>
      <c r="BY803">
        <v>0</v>
      </c>
      <c r="BZ803">
        <v>0</v>
      </c>
      <c r="CC803">
        <v>1</v>
      </c>
    </row>
    <row r="804" spans="1:82" hidden="1" x14ac:dyDescent="0.3">
      <c r="A804" t="s">
        <v>3209</v>
      </c>
      <c r="B804" t="s">
        <v>3210</v>
      </c>
      <c r="C804" s="1" t="str">
        <f t="shared" si="100"/>
        <v>27:0012</v>
      </c>
      <c r="D804" s="1" t="str">
        <f t="shared" si="101"/>
        <v>27:0004</v>
      </c>
      <c r="E804" t="s">
        <v>3211</v>
      </c>
      <c r="F804" t="s">
        <v>3212</v>
      </c>
      <c r="H804">
        <v>60.929380000000002</v>
      </c>
      <c r="I804">
        <v>-118.44287</v>
      </c>
      <c r="J804" s="1" t="str">
        <f>HYPERLINK("https://geochem.nrcan.gc.ca/cdogs/content/kwd/kwd020000_e.htm", "Null")</f>
        <v>Null</v>
      </c>
      <c r="K804" s="1" t="str">
        <f t="shared" si="103"/>
        <v>HMC separation (ODM standard)</v>
      </c>
      <c r="M804">
        <v>0</v>
      </c>
      <c r="O804">
        <v>19</v>
      </c>
      <c r="V804">
        <v>3</v>
      </c>
      <c r="X804">
        <v>0</v>
      </c>
      <c r="Z804">
        <v>0</v>
      </c>
      <c r="AS804">
        <v>0</v>
      </c>
      <c r="AV804">
        <v>0</v>
      </c>
      <c r="AX804">
        <v>60</v>
      </c>
      <c r="BE804">
        <v>9</v>
      </c>
      <c r="BF804">
        <v>10</v>
      </c>
      <c r="BI804">
        <v>0</v>
      </c>
      <c r="BJ804">
        <v>0</v>
      </c>
      <c r="BK804">
        <v>0</v>
      </c>
      <c r="BL804">
        <v>0</v>
      </c>
      <c r="BM804">
        <v>3</v>
      </c>
      <c r="BY804">
        <v>0</v>
      </c>
      <c r="BZ804">
        <v>0</v>
      </c>
      <c r="CA804">
        <v>0</v>
      </c>
      <c r="CB804">
        <v>0</v>
      </c>
      <c r="CC804">
        <v>0</v>
      </c>
      <c r="CD804">
        <v>0</v>
      </c>
    </row>
    <row r="805" spans="1:82" hidden="1" x14ac:dyDescent="0.3">
      <c r="A805" t="s">
        <v>3213</v>
      </c>
      <c r="B805" t="s">
        <v>3214</v>
      </c>
      <c r="C805" s="1" t="str">
        <f t="shared" si="100"/>
        <v>27:0012</v>
      </c>
      <c r="D805" s="1" t="str">
        <f t="shared" si="101"/>
        <v>27:0004</v>
      </c>
      <c r="E805" t="s">
        <v>3215</v>
      </c>
      <c r="F805" t="s">
        <v>3216</v>
      </c>
      <c r="H805">
        <v>60.825850000000003</v>
      </c>
      <c r="I805">
        <v>-118.57456000000001</v>
      </c>
      <c r="J805" s="1" t="str">
        <f>HYPERLINK("https://geochem.nrcan.gc.ca/cdogs/content/kwd/kwd020044_e.htm", "Till")</f>
        <v>Till</v>
      </c>
      <c r="K805" s="1" t="str">
        <f t="shared" si="103"/>
        <v>HMC separation (ODM standard)</v>
      </c>
      <c r="M805">
        <v>0</v>
      </c>
      <c r="T805">
        <v>0</v>
      </c>
      <c r="V805">
        <v>8</v>
      </c>
      <c r="X805">
        <v>0</v>
      </c>
      <c r="Z805">
        <v>0</v>
      </c>
      <c r="AS805">
        <v>0</v>
      </c>
      <c r="AV805">
        <v>0</v>
      </c>
      <c r="BC805">
        <v>0</v>
      </c>
      <c r="BF805">
        <v>5</v>
      </c>
      <c r="BI805">
        <v>0</v>
      </c>
      <c r="BJ805">
        <v>0</v>
      </c>
      <c r="BL805">
        <v>0</v>
      </c>
      <c r="BY805">
        <v>0</v>
      </c>
      <c r="BZ805">
        <v>0</v>
      </c>
      <c r="CB805">
        <v>0</v>
      </c>
      <c r="CC805">
        <v>0</v>
      </c>
      <c r="CD805">
        <v>0</v>
      </c>
    </row>
    <row r="806" spans="1:82" hidden="1" x14ac:dyDescent="0.3">
      <c r="A806" t="s">
        <v>3217</v>
      </c>
      <c r="B806" t="s">
        <v>3218</v>
      </c>
      <c r="C806" s="1" t="str">
        <f t="shared" si="100"/>
        <v>27:0012</v>
      </c>
      <c r="D806" s="1" t="str">
        <f t="shared" si="101"/>
        <v>27:0004</v>
      </c>
      <c r="E806" t="s">
        <v>3219</v>
      </c>
      <c r="F806" t="s">
        <v>3220</v>
      </c>
      <c r="H806">
        <v>60.921190000000003</v>
      </c>
      <c r="I806">
        <v>-118.34323000000001</v>
      </c>
      <c r="J806" s="1" t="str">
        <f>HYPERLINK("https://geochem.nrcan.gc.ca/cdogs/content/kwd/kwd020044_e.htm", "Till")</f>
        <v>Till</v>
      </c>
      <c r="K806" s="1" t="str">
        <f t="shared" si="103"/>
        <v>HMC separation (ODM standard)</v>
      </c>
      <c r="M806">
        <v>0</v>
      </c>
      <c r="O806">
        <v>1</v>
      </c>
      <c r="V806">
        <v>5</v>
      </c>
      <c r="X806">
        <v>0</v>
      </c>
      <c r="Z806">
        <v>0</v>
      </c>
      <c r="AS806">
        <v>0</v>
      </c>
      <c r="AV806">
        <v>0</v>
      </c>
      <c r="BI806">
        <v>0</v>
      </c>
      <c r="BJ806">
        <v>0</v>
      </c>
      <c r="BK806">
        <v>5</v>
      </c>
      <c r="BL806">
        <v>0</v>
      </c>
      <c r="BY806">
        <v>0</v>
      </c>
      <c r="BZ806">
        <v>0</v>
      </c>
      <c r="CB806">
        <v>0</v>
      </c>
      <c r="CC806">
        <v>15</v>
      </c>
    </row>
    <row r="807" spans="1:82" hidden="1" x14ac:dyDescent="0.3">
      <c r="A807" t="s">
        <v>3221</v>
      </c>
      <c r="B807" t="s">
        <v>3222</v>
      </c>
      <c r="C807" s="1" t="str">
        <f t="shared" si="100"/>
        <v>27:0012</v>
      </c>
      <c r="D807" s="1" t="str">
        <f t="shared" si="101"/>
        <v>27:0004</v>
      </c>
      <c r="E807" t="s">
        <v>3223</v>
      </c>
      <c r="F807" t="s">
        <v>3224</v>
      </c>
      <c r="H807">
        <v>61.144269999999999</v>
      </c>
      <c r="I807">
        <v>-116.86790999999999</v>
      </c>
      <c r="J807" s="1" t="str">
        <f>HYPERLINK("https://geochem.nrcan.gc.ca/cdogs/content/kwd/kwd020044_e.htm", "Till")</f>
        <v>Till</v>
      </c>
      <c r="K807" s="1" t="str">
        <f t="shared" si="103"/>
        <v>HMC separation (ODM standard)</v>
      </c>
      <c r="M807">
        <v>0</v>
      </c>
      <c r="O807">
        <v>4</v>
      </c>
      <c r="V807">
        <v>8</v>
      </c>
      <c r="X807">
        <v>0</v>
      </c>
      <c r="Z807">
        <v>0</v>
      </c>
      <c r="AS807">
        <v>0</v>
      </c>
      <c r="AV807">
        <v>0</v>
      </c>
      <c r="AX807">
        <v>0.5</v>
      </c>
      <c r="BE807">
        <v>1</v>
      </c>
      <c r="BI807">
        <v>0</v>
      </c>
      <c r="BJ807">
        <v>0</v>
      </c>
      <c r="BK807">
        <v>3</v>
      </c>
      <c r="BL807">
        <v>0</v>
      </c>
      <c r="BM807">
        <v>0</v>
      </c>
      <c r="BY807">
        <v>0</v>
      </c>
      <c r="BZ807">
        <v>0</v>
      </c>
      <c r="CA807">
        <v>0</v>
      </c>
      <c r="CB807">
        <v>0</v>
      </c>
      <c r="CC807">
        <v>0</v>
      </c>
      <c r="CD807">
        <v>0</v>
      </c>
    </row>
    <row r="808" spans="1:82" hidden="1" x14ac:dyDescent="0.3">
      <c r="A808" t="s">
        <v>3225</v>
      </c>
      <c r="B808" t="s">
        <v>3226</v>
      </c>
      <c r="C808" s="1" t="str">
        <f t="shared" si="100"/>
        <v>27:0012</v>
      </c>
      <c r="D808" s="1" t="str">
        <f t="shared" si="101"/>
        <v>27:0004</v>
      </c>
      <c r="E808" t="s">
        <v>3227</v>
      </c>
      <c r="F808" t="s">
        <v>3228</v>
      </c>
      <c r="H808">
        <v>60.492690000000003</v>
      </c>
      <c r="I808">
        <v>-119.04170999999999</v>
      </c>
      <c r="J808" s="1" t="str">
        <f>HYPERLINK("https://geochem.nrcan.gc.ca/cdogs/content/kwd/kwd020050_e.htm", "Glaciofluvial")</f>
        <v>Glaciofluvial</v>
      </c>
      <c r="K808" s="1" t="str">
        <f t="shared" si="103"/>
        <v>HMC separation (ODM standard)</v>
      </c>
      <c r="M808">
        <v>0</v>
      </c>
      <c r="T808">
        <v>0</v>
      </c>
      <c r="V808">
        <v>0</v>
      </c>
      <c r="X808">
        <v>2</v>
      </c>
      <c r="Z808">
        <v>0</v>
      </c>
      <c r="AS808">
        <v>0</v>
      </c>
      <c r="AV808">
        <v>0</v>
      </c>
      <c r="BC808">
        <v>0</v>
      </c>
      <c r="BE808">
        <v>0</v>
      </c>
      <c r="BI808">
        <v>0</v>
      </c>
      <c r="BJ808">
        <v>0</v>
      </c>
      <c r="BY808">
        <v>0</v>
      </c>
      <c r="BZ808">
        <v>0</v>
      </c>
      <c r="CB808">
        <v>0</v>
      </c>
      <c r="CC808">
        <v>5</v>
      </c>
    </row>
    <row r="809" spans="1:82" hidden="1" x14ac:dyDescent="0.3">
      <c r="A809" t="s">
        <v>3229</v>
      </c>
      <c r="B809" t="s">
        <v>3230</v>
      </c>
      <c r="C809" s="1" t="str">
        <f t="shared" si="100"/>
        <v>27:0012</v>
      </c>
      <c r="D809" s="1" t="str">
        <f t="shared" si="101"/>
        <v>27:0004</v>
      </c>
      <c r="E809" t="s">
        <v>3231</v>
      </c>
      <c r="F809" t="s">
        <v>3232</v>
      </c>
      <c r="H809">
        <v>60.319589999999998</v>
      </c>
      <c r="I809">
        <v>-119.05276000000001</v>
      </c>
      <c r="J809" s="1" t="str">
        <f>HYPERLINK("https://geochem.nrcan.gc.ca/cdogs/content/kwd/kwd020050_e.htm", "Glaciofluvial")</f>
        <v>Glaciofluvial</v>
      </c>
      <c r="K809" s="1" t="str">
        <f t="shared" si="103"/>
        <v>HMC separation (ODM standard)</v>
      </c>
      <c r="M809">
        <v>0</v>
      </c>
      <c r="T809">
        <v>0</v>
      </c>
      <c r="V809">
        <v>0</v>
      </c>
      <c r="X809">
        <v>30</v>
      </c>
      <c r="Z809">
        <v>0</v>
      </c>
      <c r="AS809">
        <v>0</v>
      </c>
      <c r="AV809">
        <v>0</v>
      </c>
      <c r="BC809">
        <v>0</v>
      </c>
      <c r="BE809">
        <v>0</v>
      </c>
      <c r="BI809">
        <v>0</v>
      </c>
      <c r="BJ809">
        <v>0</v>
      </c>
      <c r="BY809">
        <v>0</v>
      </c>
      <c r="BZ809">
        <v>0</v>
      </c>
      <c r="CB809">
        <v>0</v>
      </c>
    </row>
    <row r="810" spans="1:82" hidden="1" x14ac:dyDescent="0.3">
      <c r="A810" t="s">
        <v>3233</v>
      </c>
      <c r="B810" t="s">
        <v>3234</v>
      </c>
      <c r="C810" s="1" t="str">
        <f t="shared" si="100"/>
        <v>27:0012</v>
      </c>
      <c r="D810" s="1" t="str">
        <f t="shared" si="101"/>
        <v>27:0004</v>
      </c>
      <c r="E810" t="s">
        <v>3235</v>
      </c>
      <c r="F810" t="s">
        <v>3236</v>
      </c>
      <c r="H810">
        <v>61.035809999999998</v>
      </c>
      <c r="I810">
        <v>-117.18453</v>
      </c>
      <c r="J810" s="1" t="str">
        <f>HYPERLINK("https://geochem.nrcan.gc.ca/cdogs/content/kwd/kwd020044_e.htm", "Till")</f>
        <v>Till</v>
      </c>
      <c r="K810" s="1" t="str">
        <f t="shared" si="103"/>
        <v>HMC separation (ODM standard)</v>
      </c>
      <c r="M810">
        <v>0</v>
      </c>
      <c r="T810">
        <v>200</v>
      </c>
      <c r="V810">
        <v>2000</v>
      </c>
      <c r="X810">
        <v>1</v>
      </c>
      <c r="Z810">
        <v>0</v>
      </c>
      <c r="AS810">
        <v>0</v>
      </c>
      <c r="AV810">
        <v>0</v>
      </c>
      <c r="BC810">
        <v>10</v>
      </c>
      <c r="BE810">
        <v>85</v>
      </c>
      <c r="BI810">
        <v>0</v>
      </c>
      <c r="BJ810">
        <v>0</v>
      </c>
      <c r="BY810">
        <v>0</v>
      </c>
      <c r="BZ810">
        <v>0</v>
      </c>
      <c r="CB810">
        <v>0</v>
      </c>
    </row>
    <row r="811" spans="1:82" hidden="1" x14ac:dyDescent="0.3">
      <c r="A811" t="s">
        <v>3237</v>
      </c>
      <c r="B811" t="s">
        <v>3238</v>
      </c>
      <c r="C811" s="1" t="str">
        <f t="shared" si="100"/>
        <v>27:0012</v>
      </c>
      <c r="D811" s="1" t="str">
        <f t="shared" si="101"/>
        <v>27:0004</v>
      </c>
      <c r="E811" t="s">
        <v>3235</v>
      </c>
      <c r="F811" t="s">
        <v>3239</v>
      </c>
      <c r="H811">
        <v>61.035809999999998</v>
      </c>
      <c r="I811">
        <v>-117.18453</v>
      </c>
      <c r="J811" s="1" t="str">
        <f>HYPERLINK("https://geochem.nrcan.gc.ca/cdogs/content/kwd/kwd020044_e.htm", "Till")</f>
        <v>Till</v>
      </c>
      <c r="K811" s="1" t="str">
        <f t="shared" si="103"/>
        <v>HMC separation (ODM standard)</v>
      </c>
      <c r="M811">
        <v>0</v>
      </c>
      <c r="T811">
        <v>250</v>
      </c>
      <c r="V811">
        <v>5000</v>
      </c>
      <c r="X811">
        <v>0</v>
      </c>
      <c r="Z811">
        <v>0</v>
      </c>
      <c r="AS811">
        <v>0</v>
      </c>
      <c r="AV811">
        <v>0</v>
      </c>
      <c r="BC811">
        <v>5</v>
      </c>
      <c r="BE811">
        <v>95</v>
      </c>
      <c r="BI811">
        <v>0</v>
      </c>
      <c r="BJ811">
        <v>0</v>
      </c>
      <c r="BL811">
        <v>0</v>
      </c>
      <c r="BY811">
        <v>0</v>
      </c>
      <c r="BZ811">
        <v>0</v>
      </c>
      <c r="CB811">
        <v>0</v>
      </c>
      <c r="CD811">
        <v>0</v>
      </c>
    </row>
    <row r="812" spans="1:82" hidden="1" x14ac:dyDescent="0.3">
      <c r="A812" t="s">
        <v>3240</v>
      </c>
      <c r="B812" t="s">
        <v>3241</v>
      </c>
      <c r="C812" s="1" t="str">
        <f t="shared" si="100"/>
        <v>27:0012</v>
      </c>
      <c r="D812" s="1" t="str">
        <f t="shared" si="101"/>
        <v>27:0004</v>
      </c>
      <c r="E812" t="s">
        <v>3242</v>
      </c>
      <c r="F812" t="s">
        <v>3243</v>
      </c>
      <c r="H812">
        <v>61.042639999999999</v>
      </c>
      <c r="I812">
        <v>-116.87624</v>
      </c>
      <c r="J812" s="1" t="str">
        <f>HYPERLINK("https://geochem.nrcan.gc.ca/cdogs/content/kwd/kwd020044_e.htm", "Till")</f>
        <v>Till</v>
      </c>
      <c r="K812" s="1" t="str">
        <f t="shared" si="103"/>
        <v>HMC separation (ODM standard)</v>
      </c>
      <c r="M812">
        <v>1</v>
      </c>
      <c r="O812">
        <v>5</v>
      </c>
      <c r="T812">
        <v>100</v>
      </c>
      <c r="V812">
        <v>6</v>
      </c>
      <c r="X812">
        <v>2</v>
      </c>
      <c r="Z812">
        <v>0</v>
      </c>
      <c r="AS812">
        <v>0</v>
      </c>
      <c r="BC812">
        <v>15</v>
      </c>
      <c r="BE812">
        <v>0.2</v>
      </c>
      <c r="BI812">
        <v>0</v>
      </c>
      <c r="BJ812">
        <v>0</v>
      </c>
      <c r="BK812">
        <v>1</v>
      </c>
      <c r="BM812">
        <v>4</v>
      </c>
      <c r="BY812">
        <v>0</v>
      </c>
      <c r="BZ812">
        <v>0</v>
      </c>
      <c r="CB812">
        <v>0</v>
      </c>
      <c r="CD812">
        <v>0</v>
      </c>
    </row>
    <row r="813" spans="1:82" hidden="1" x14ac:dyDescent="0.3">
      <c r="A813" t="s">
        <v>3244</v>
      </c>
      <c r="B813" t="s">
        <v>3245</v>
      </c>
      <c r="C813" s="1" t="str">
        <f t="shared" si="100"/>
        <v>27:0012</v>
      </c>
      <c r="D813" s="1" t="str">
        <f t="shared" si="101"/>
        <v>27:0004</v>
      </c>
      <c r="E813" t="s">
        <v>3246</v>
      </c>
      <c r="F813" t="s">
        <v>3247</v>
      </c>
      <c r="H813">
        <v>61.018349999999998</v>
      </c>
      <c r="I813">
        <v>-116.6643</v>
      </c>
      <c r="J813" s="1" t="str">
        <f>HYPERLINK("https://geochem.nrcan.gc.ca/cdogs/content/kwd/kwd020044_e.htm", "Till")</f>
        <v>Till</v>
      </c>
      <c r="K813" s="1" t="str">
        <f t="shared" si="103"/>
        <v>HMC separation (ODM standard)</v>
      </c>
      <c r="M813">
        <v>3</v>
      </c>
      <c r="N813">
        <v>1</v>
      </c>
      <c r="O813">
        <v>2</v>
      </c>
      <c r="V813">
        <v>300</v>
      </c>
      <c r="X813">
        <v>0</v>
      </c>
      <c r="Z813">
        <v>0</v>
      </c>
      <c r="AS813">
        <v>0</v>
      </c>
      <c r="BE813">
        <v>30</v>
      </c>
      <c r="BI813">
        <v>0</v>
      </c>
      <c r="BJ813">
        <v>0</v>
      </c>
      <c r="BK813">
        <v>2</v>
      </c>
      <c r="BL813">
        <v>0</v>
      </c>
      <c r="BY813">
        <v>0</v>
      </c>
      <c r="BZ813">
        <v>0</v>
      </c>
      <c r="CA813">
        <v>0</v>
      </c>
      <c r="CB813">
        <v>0</v>
      </c>
      <c r="CD813">
        <v>0</v>
      </c>
    </row>
    <row r="814" spans="1:82" hidden="1" x14ac:dyDescent="0.3">
      <c r="A814" t="s">
        <v>3248</v>
      </c>
      <c r="B814" t="s">
        <v>3249</v>
      </c>
      <c r="C814" s="1" t="str">
        <f t="shared" si="100"/>
        <v>27:0012</v>
      </c>
      <c r="D814" s="1" t="str">
        <f t="shared" si="101"/>
        <v>27:0004</v>
      </c>
      <c r="E814" t="s">
        <v>3250</v>
      </c>
      <c r="F814" t="s">
        <v>3251</v>
      </c>
      <c r="H814">
        <v>60.930759999999999</v>
      </c>
      <c r="I814">
        <v>-117.27996</v>
      </c>
      <c r="J814" s="1" t="str">
        <f>HYPERLINK("https://geochem.nrcan.gc.ca/cdogs/content/kwd/kwd020044_e.htm", "Till")</f>
        <v>Till</v>
      </c>
      <c r="K814" s="1" t="str">
        <f t="shared" si="103"/>
        <v>HMC separation (ODM standard)</v>
      </c>
      <c r="M814">
        <v>1</v>
      </c>
      <c r="T814">
        <v>1000</v>
      </c>
      <c r="V814">
        <v>50</v>
      </c>
      <c r="X814">
        <v>0</v>
      </c>
      <c r="Z814">
        <v>1</v>
      </c>
      <c r="AM814">
        <v>2</v>
      </c>
      <c r="AS814">
        <v>0</v>
      </c>
      <c r="BC814">
        <v>60</v>
      </c>
      <c r="BE814">
        <v>3</v>
      </c>
      <c r="BJ814">
        <v>0</v>
      </c>
      <c r="BL814">
        <v>0</v>
      </c>
      <c r="BY814">
        <v>0</v>
      </c>
      <c r="BZ814">
        <v>0</v>
      </c>
      <c r="CA814">
        <v>0</v>
      </c>
      <c r="CB814">
        <v>0</v>
      </c>
      <c r="CD814">
        <v>0</v>
      </c>
    </row>
    <row r="815" spans="1:82" hidden="1" x14ac:dyDescent="0.3">
      <c r="A815" t="s">
        <v>3252</v>
      </c>
      <c r="B815" t="s">
        <v>3253</v>
      </c>
      <c r="C815" s="1" t="str">
        <f t="shared" si="100"/>
        <v>27:0012</v>
      </c>
      <c r="D815" s="1" t="str">
        <f t="shared" si="101"/>
        <v>27:0004</v>
      </c>
      <c r="E815" t="s">
        <v>3254</v>
      </c>
      <c r="F815" t="s">
        <v>3255</v>
      </c>
      <c r="H815">
        <v>60.940559999999998</v>
      </c>
      <c r="I815">
        <v>-117.09903</v>
      </c>
      <c r="J815" s="1" t="str">
        <f>HYPERLINK("https://geochem.nrcan.gc.ca/cdogs/content/kwd/kwd020050_e.htm", "Glaciofluvial")</f>
        <v>Glaciofluvial</v>
      </c>
      <c r="K815" s="1" t="str">
        <f t="shared" si="103"/>
        <v>HMC separation (ODM standard)</v>
      </c>
      <c r="M815">
        <v>1</v>
      </c>
      <c r="O815">
        <v>1</v>
      </c>
      <c r="T815">
        <v>30</v>
      </c>
      <c r="V815">
        <v>10</v>
      </c>
      <c r="X815">
        <v>0</v>
      </c>
      <c r="Z815">
        <v>1</v>
      </c>
      <c r="AS815">
        <v>0</v>
      </c>
      <c r="BF815">
        <v>5</v>
      </c>
      <c r="BJ815">
        <v>0</v>
      </c>
      <c r="BL815">
        <v>0</v>
      </c>
      <c r="BM815">
        <v>3</v>
      </c>
      <c r="BY815">
        <v>0</v>
      </c>
      <c r="BZ815">
        <v>0</v>
      </c>
      <c r="CA815">
        <v>0</v>
      </c>
      <c r="CB815">
        <v>0</v>
      </c>
      <c r="CD815">
        <v>0</v>
      </c>
    </row>
    <row r="816" spans="1:82" hidden="1" x14ac:dyDescent="0.3">
      <c r="A816" t="s">
        <v>3256</v>
      </c>
      <c r="B816" t="s">
        <v>3257</v>
      </c>
      <c r="C816" s="1" t="str">
        <f t="shared" si="100"/>
        <v>27:0012</v>
      </c>
      <c r="D816" s="1" t="str">
        <f t="shared" si="101"/>
        <v>27:0004</v>
      </c>
      <c r="E816" t="s">
        <v>3258</v>
      </c>
      <c r="F816" t="s">
        <v>3259</v>
      </c>
      <c r="H816">
        <v>60.937080000000002</v>
      </c>
      <c r="I816">
        <v>-116.89552</v>
      </c>
      <c r="J816" s="1" t="str">
        <f>HYPERLINK("https://geochem.nrcan.gc.ca/cdogs/content/kwd/kwd020044_e.htm", "Till")</f>
        <v>Till</v>
      </c>
      <c r="K816" s="1" t="str">
        <f t="shared" si="103"/>
        <v>HMC separation (ODM standard)</v>
      </c>
      <c r="M816">
        <v>0</v>
      </c>
      <c r="T816">
        <v>0</v>
      </c>
      <c r="V816">
        <v>0</v>
      </c>
      <c r="X816">
        <v>0</v>
      </c>
      <c r="Z816">
        <v>0</v>
      </c>
      <c r="AS816">
        <v>0</v>
      </c>
      <c r="AV816">
        <v>0</v>
      </c>
      <c r="BC816">
        <v>0</v>
      </c>
      <c r="BE816">
        <v>0</v>
      </c>
      <c r="BI816">
        <v>0</v>
      </c>
      <c r="BJ816">
        <v>0</v>
      </c>
      <c r="BK816">
        <v>0</v>
      </c>
      <c r="BL816">
        <v>0</v>
      </c>
      <c r="BM816">
        <v>0</v>
      </c>
      <c r="BY816">
        <v>0</v>
      </c>
      <c r="BZ816">
        <v>0</v>
      </c>
      <c r="CA816">
        <v>0</v>
      </c>
      <c r="CB816">
        <v>0</v>
      </c>
      <c r="CD816">
        <v>0</v>
      </c>
    </row>
    <row r="817" spans="1:82" hidden="1" x14ac:dyDescent="0.3">
      <c r="A817" t="s">
        <v>3260</v>
      </c>
      <c r="B817" t="s">
        <v>3261</v>
      </c>
      <c r="C817" s="1" t="str">
        <f t="shared" si="100"/>
        <v>27:0012</v>
      </c>
      <c r="D817" s="1" t="str">
        <f t="shared" si="101"/>
        <v>27:0004</v>
      </c>
      <c r="E817" t="s">
        <v>3262</v>
      </c>
      <c r="F817" t="s">
        <v>3263</v>
      </c>
      <c r="H817">
        <v>60.940620000000003</v>
      </c>
      <c r="I817">
        <v>-116.71964</v>
      </c>
      <c r="J817" s="1" t="str">
        <f>HYPERLINK("https://geochem.nrcan.gc.ca/cdogs/content/kwd/kwd020044_e.htm", "Till")</f>
        <v>Till</v>
      </c>
      <c r="K817" s="1" t="str">
        <f t="shared" si="103"/>
        <v>HMC separation (ODM standard)</v>
      </c>
      <c r="M817">
        <v>0</v>
      </c>
      <c r="T817">
        <v>0</v>
      </c>
      <c r="V817">
        <v>3</v>
      </c>
      <c r="X817">
        <v>0</v>
      </c>
      <c r="Z817">
        <v>0</v>
      </c>
      <c r="AS817">
        <v>0</v>
      </c>
      <c r="AV817">
        <v>0</v>
      </c>
      <c r="BC817">
        <v>0</v>
      </c>
      <c r="BI817">
        <v>0</v>
      </c>
      <c r="BJ817">
        <v>0</v>
      </c>
      <c r="BL817">
        <v>0</v>
      </c>
      <c r="BY817">
        <v>0</v>
      </c>
      <c r="BZ817">
        <v>2</v>
      </c>
      <c r="CA817">
        <v>0</v>
      </c>
      <c r="CB817">
        <v>0</v>
      </c>
      <c r="CD817">
        <v>0</v>
      </c>
    </row>
    <row r="818" spans="1:82" hidden="1" x14ac:dyDescent="0.3">
      <c r="A818" t="s">
        <v>3264</v>
      </c>
      <c r="B818" t="s">
        <v>3265</v>
      </c>
      <c r="C818" s="1" t="str">
        <f t="shared" si="100"/>
        <v>27:0012</v>
      </c>
      <c r="D818" s="1" t="str">
        <f t="shared" si="101"/>
        <v>27:0004</v>
      </c>
      <c r="E818" t="s">
        <v>3266</v>
      </c>
      <c r="F818" t="s">
        <v>3267</v>
      </c>
      <c r="H818">
        <v>60.848039999999997</v>
      </c>
      <c r="I818">
        <v>-116.55688000000001</v>
      </c>
      <c r="J818" s="1" t="str">
        <f>HYPERLINK("https://geochem.nrcan.gc.ca/cdogs/content/kwd/kwd020050_e.htm", "Glaciofluvial")</f>
        <v>Glaciofluvial</v>
      </c>
      <c r="K818" s="1" t="str">
        <f t="shared" si="103"/>
        <v>HMC separation (ODM standard)</v>
      </c>
      <c r="M818">
        <v>0</v>
      </c>
      <c r="O818">
        <v>2</v>
      </c>
      <c r="V818">
        <v>0</v>
      </c>
      <c r="X818">
        <v>0</v>
      </c>
      <c r="Z818">
        <v>0</v>
      </c>
      <c r="AS818">
        <v>0</v>
      </c>
      <c r="AV818">
        <v>0</v>
      </c>
      <c r="BE818">
        <v>0</v>
      </c>
      <c r="BF818">
        <v>3</v>
      </c>
      <c r="BI818">
        <v>0</v>
      </c>
      <c r="BY818">
        <v>0</v>
      </c>
      <c r="BZ818">
        <v>0</v>
      </c>
      <c r="CA818">
        <v>0</v>
      </c>
      <c r="CB818">
        <v>0</v>
      </c>
    </row>
    <row r="819" spans="1:82" hidden="1" x14ac:dyDescent="0.3">
      <c r="A819" t="s">
        <v>3268</v>
      </c>
      <c r="B819" t="s">
        <v>3269</v>
      </c>
      <c r="C819" s="1" t="str">
        <f t="shared" si="100"/>
        <v>27:0012</v>
      </c>
      <c r="D819" s="1" t="str">
        <f t="shared" si="101"/>
        <v>27:0004</v>
      </c>
      <c r="E819" t="s">
        <v>3270</v>
      </c>
      <c r="F819" t="s">
        <v>3271</v>
      </c>
      <c r="H819">
        <v>60.840400000000002</v>
      </c>
      <c r="I819">
        <v>-116.64753</v>
      </c>
      <c r="J819" s="1" t="str">
        <f>HYPERLINK("https://geochem.nrcan.gc.ca/cdogs/content/kwd/kwd020050_e.htm", "Glaciofluvial")</f>
        <v>Glaciofluvial</v>
      </c>
      <c r="K819" s="1" t="str">
        <f t="shared" si="103"/>
        <v>HMC separation (ODM standard)</v>
      </c>
      <c r="M819">
        <v>0</v>
      </c>
      <c r="O819">
        <v>24</v>
      </c>
      <c r="V819">
        <v>4</v>
      </c>
      <c r="X819">
        <v>0</v>
      </c>
      <c r="Z819">
        <v>0</v>
      </c>
      <c r="AM819">
        <v>1</v>
      </c>
      <c r="AS819">
        <v>0</v>
      </c>
      <c r="AV819">
        <v>0</v>
      </c>
      <c r="BE819">
        <v>4</v>
      </c>
      <c r="BF819">
        <v>1</v>
      </c>
      <c r="BI819">
        <v>0</v>
      </c>
      <c r="BJ819">
        <v>0</v>
      </c>
      <c r="BL819">
        <v>0</v>
      </c>
      <c r="BY819">
        <v>0</v>
      </c>
      <c r="BZ819">
        <v>0</v>
      </c>
      <c r="CB819">
        <v>0</v>
      </c>
      <c r="CD819">
        <v>0</v>
      </c>
    </row>
    <row r="820" spans="1:82" hidden="1" x14ac:dyDescent="0.3">
      <c r="A820" t="s">
        <v>3272</v>
      </c>
      <c r="B820" t="s">
        <v>3273</v>
      </c>
      <c r="C820" s="1" t="str">
        <f t="shared" ref="C820:C851" si="104">HYPERLINK("https://geochem.nrcan.gc.ca/cdogs/content/bdl/bdl270012_e.htm", "27:0012")</f>
        <v>27:0012</v>
      </c>
      <c r="D820" s="1" t="str">
        <f t="shared" ref="D820:D851" si="105">HYPERLINK("https://geochem.nrcan.gc.ca/cdogs/content/svy/svy270004_e.htm", "27:0004")</f>
        <v>27:0004</v>
      </c>
      <c r="E820" t="s">
        <v>3274</v>
      </c>
      <c r="F820" t="s">
        <v>3275</v>
      </c>
      <c r="H820">
        <v>60.853619999999999</v>
      </c>
      <c r="I820">
        <v>-116.89870999999999</v>
      </c>
      <c r="J820" s="1" t="str">
        <f>HYPERLINK("https://geochem.nrcan.gc.ca/cdogs/content/kwd/kwd020044_e.htm", "Till")</f>
        <v>Till</v>
      </c>
      <c r="K820" s="1" t="str">
        <f t="shared" si="103"/>
        <v>HMC separation (ODM standard)</v>
      </c>
      <c r="M820">
        <v>0</v>
      </c>
      <c r="O820">
        <v>1</v>
      </c>
      <c r="T820">
        <v>500</v>
      </c>
      <c r="V820">
        <v>0</v>
      </c>
      <c r="X820">
        <v>0</v>
      </c>
      <c r="Z820">
        <v>0</v>
      </c>
      <c r="AS820">
        <v>0</v>
      </c>
      <c r="AV820">
        <v>0</v>
      </c>
      <c r="BC820">
        <v>40</v>
      </c>
      <c r="BE820">
        <v>0</v>
      </c>
      <c r="BF820">
        <v>2</v>
      </c>
      <c r="BI820">
        <v>0</v>
      </c>
      <c r="BJ820">
        <v>0</v>
      </c>
      <c r="BK820">
        <v>0</v>
      </c>
      <c r="BL820">
        <v>0</v>
      </c>
      <c r="BY820">
        <v>0</v>
      </c>
      <c r="BZ820">
        <v>0</v>
      </c>
      <c r="CA820">
        <v>0</v>
      </c>
      <c r="CB820">
        <v>0</v>
      </c>
      <c r="CC820">
        <v>0</v>
      </c>
      <c r="CD820">
        <v>0</v>
      </c>
    </row>
    <row r="821" spans="1:82" hidden="1" x14ac:dyDescent="0.3">
      <c r="A821" t="s">
        <v>3276</v>
      </c>
      <c r="B821" t="s">
        <v>3277</v>
      </c>
      <c r="C821" s="1" t="str">
        <f t="shared" si="104"/>
        <v>27:0012</v>
      </c>
      <c r="D821" s="1" t="str">
        <f t="shared" si="105"/>
        <v>27:0004</v>
      </c>
      <c r="E821" t="s">
        <v>3278</v>
      </c>
      <c r="F821" t="s">
        <v>3279</v>
      </c>
      <c r="H821">
        <v>60.8491</v>
      </c>
      <c r="I821">
        <v>-117.09603</v>
      </c>
      <c r="J821" s="1" t="str">
        <f>HYPERLINK("https://geochem.nrcan.gc.ca/cdogs/content/kwd/kwd020044_e.htm", "Till")</f>
        <v>Till</v>
      </c>
      <c r="K821" s="1" t="str">
        <f t="shared" si="103"/>
        <v>HMC separation (ODM standard)</v>
      </c>
      <c r="M821">
        <v>0</v>
      </c>
      <c r="T821">
        <v>30</v>
      </c>
      <c r="V821">
        <v>0</v>
      </c>
      <c r="X821">
        <v>0</v>
      </c>
      <c r="Z821">
        <v>0</v>
      </c>
      <c r="AS821">
        <v>0</v>
      </c>
      <c r="AV821">
        <v>0</v>
      </c>
      <c r="BC821">
        <v>10</v>
      </c>
      <c r="BE821">
        <v>0</v>
      </c>
      <c r="BI821">
        <v>0</v>
      </c>
      <c r="BL821">
        <v>0</v>
      </c>
      <c r="BY821">
        <v>0</v>
      </c>
      <c r="BZ821">
        <v>0</v>
      </c>
      <c r="CA821">
        <v>0</v>
      </c>
      <c r="CB821">
        <v>0</v>
      </c>
      <c r="CC821">
        <v>0</v>
      </c>
      <c r="CD821">
        <v>0</v>
      </c>
    </row>
    <row r="822" spans="1:82" hidden="1" x14ac:dyDescent="0.3">
      <c r="A822" t="s">
        <v>3280</v>
      </c>
      <c r="B822" t="s">
        <v>3281</v>
      </c>
      <c r="C822" s="1" t="str">
        <f t="shared" si="104"/>
        <v>27:0012</v>
      </c>
      <c r="D822" s="1" t="str">
        <f t="shared" si="105"/>
        <v>27:0004</v>
      </c>
      <c r="E822" t="s">
        <v>3282</v>
      </c>
      <c r="F822" t="s">
        <v>3283</v>
      </c>
      <c r="J822" s="1" t="str">
        <f>HYPERLINK("https://geochem.nrcan.gc.ca/cdogs/content/kwd/kwd020000_e.htm", "Null")</f>
        <v>Null</v>
      </c>
      <c r="K822" s="1" t="str">
        <f t="shared" si="103"/>
        <v>HMC separation (ODM standard)</v>
      </c>
      <c r="M822">
        <v>0</v>
      </c>
      <c r="T822">
        <v>0</v>
      </c>
      <c r="V822">
        <v>0</v>
      </c>
      <c r="X822">
        <v>0</v>
      </c>
      <c r="Z822">
        <v>0</v>
      </c>
      <c r="AS822">
        <v>0</v>
      </c>
      <c r="AV822">
        <v>0</v>
      </c>
      <c r="BC822">
        <v>0</v>
      </c>
      <c r="BE822">
        <v>0</v>
      </c>
      <c r="BI822">
        <v>0</v>
      </c>
      <c r="BJ822">
        <v>0</v>
      </c>
      <c r="BL822">
        <v>0</v>
      </c>
      <c r="BY822">
        <v>0</v>
      </c>
      <c r="BZ822">
        <v>0</v>
      </c>
      <c r="CA822">
        <v>0</v>
      </c>
      <c r="CB822">
        <v>0</v>
      </c>
      <c r="CD822">
        <v>0</v>
      </c>
    </row>
    <row r="823" spans="1:82" hidden="1" x14ac:dyDescent="0.3">
      <c r="A823" t="s">
        <v>3284</v>
      </c>
      <c r="B823" t="s">
        <v>3285</v>
      </c>
      <c r="C823" s="1" t="str">
        <f t="shared" si="104"/>
        <v>27:0012</v>
      </c>
      <c r="D823" s="1" t="str">
        <f t="shared" si="105"/>
        <v>27:0004</v>
      </c>
      <c r="E823" t="s">
        <v>3286</v>
      </c>
      <c r="F823" t="s">
        <v>3287</v>
      </c>
      <c r="H823">
        <v>60.847580000000001</v>
      </c>
      <c r="I823">
        <v>-117.27822</v>
      </c>
      <c r="J823" s="1" t="str">
        <f>HYPERLINK("https://geochem.nrcan.gc.ca/cdogs/content/kwd/kwd020044_e.htm", "Till")</f>
        <v>Till</v>
      </c>
      <c r="K823" s="1" t="str">
        <f t="shared" si="103"/>
        <v>HMC separation (ODM standard)</v>
      </c>
      <c r="M823">
        <v>0</v>
      </c>
      <c r="T823">
        <v>40</v>
      </c>
      <c r="V823">
        <v>0</v>
      </c>
      <c r="X823">
        <v>0</v>
      </c>
      <c r="Z823">
        <v>0</v>
      </c>
      <c r="AS823">
        <v>0</v>
      </c>
      <c r="AV823">
        <v>0</v>
      </c>
      <c r="BC823">
        <v>10</v>
      </c>
      <c r="BE823">
        <v>0</v>
      </c>
      <c r="BF823">
        <v>1</v>
      </c>
      <c r="BI823">
        <v>0</v>
      </c>
      <c r="BL823">
        <v>0</v>
      </c>
      <c r="BY823">
        <v>0</v>
      </c>
      <c r="BZ823">
        <v>0</v>
      </c>
      <c r="CA823">
        <v>0</v>
      </c>
      <c r="CB823">
        <v>0</v>
      </c>
      <c r="CD823">
        <v>0</v>
      </c>
    </row>
    <row r="824" spans="1:82" hidden="1" x14ac:dyDescent="0.3">
      <c r="A824" t="s">
        <v>3288</v>
      </c>
      <c r="B824" t="s">
        <v>3289</v>
      </c>
      <c r="C824" s="1" t="str">
        <f t="shared" si="104"/>
        <v>27:0012</v>
      </c>
      <c r="D824" s="1" t="str">
        <f t="shared" si="105"/>
        <v>27:0004</v>
      </c>
      <c r="E824" t="s">
        <v>3290</v>
      </c>
      <c r="F824" t="s">
        <v>3291</v>
      </c>
      <c r="H824">
        <v>60.757750000000001</v>
      </c>
      <c r="I824">
        <v>-116.91551</v>
      </c>
      <c r="J824" s="1" t="str">
        <f>HYPERLINK("https://geochem.nrcan.gc.ca/cdogs/content/kwd/kwd020044_e.htm", "Till")</f>
        <v>Till</v>
      </c>
      <c r="K824" s="1" t="str">
        <f t="shared" si="103"/>
        <v>HMC separation (ODM standard)</v>
      </c>
      <c r="M824">
        <v>0</v>
      </c>
      <c r="T824">
        <v>20</v>
      </c>
      <c r="V824">
        <v>5</v>
      </c>
      <c r="X824">
        <v>5</v>
      </c>
      <c r="Z824">
        <v>0</v>
      </c>
      <c r="AK824">
        <v>1</v>
      </c>
      <c r="AS824">
        <v>0</v>
      </c>
      <c r="AV824">
        <v>0</v>
      </c>
      <c r="BC824">
        <v>2</v>
      </c>
      <c r="BF824">
        <v>1</v>
      </c>
      <c r="BI824">
        <v>0</v>
      </c>
      <c r="BJ824">
        <v>0</v>
      </c>
      <c r="BK824">
        <v>1</v>
      </c>
      <c r="BL824">
        <v>0</v>
      </c>
      <c r="BY824">
        <v>0</v>
      </c>
      <c r="BZ824">
        <v>0</v>
      </c>
      <c r="CA824">
        <v>0</v>
      </c>
      <c r="CB824">
        <v>0</v>
      </c>
      <c r="CC824">
        <v>5</v>
      </c>
      <c r="CD824">
        <v>0</v>
      </c>
    </row>
    <row r="825" spans="1:82" hidden="1" x14ac:dyDescent="0.3">
      <c r="A825" t="s">
        <v>3292</v>
      </c>
      <c r="B825" t="s">
        <v>3293</v>
      </c>
      <c r="C825" s="1" t="str">
        <f t="shared" si="104"/>
        <v>27:0012</v>
      </c>
      <c r="D825" s="1" t="str">
        <f t="shared" si="105"/>
        <v>27:0004</v>
      </c>
      <c r="E825" t="s">
        <v>3294</v>
      </c>
      <c r="F825" t="s">
        <v>3295</v>
      </c>
      <c r="H825">
        <v>60.763820000000003</v>
      </c>
      <c r="I825">
        <v>-117.12578000000001</v>
      </c>
      <c r="J825" s="1" t="str">
        <f>HYPERLINK("https://geochem.nrcan.gc.ca/cdogs/content/kwd/kwd020050_e.htm", "Glaciofluvial")</f>
        <v>Glaciofluvial</v>
      </c>
      <c r="K825" s="1" t="str">
        <f t="shared" si="103"/>
        <v>HMC separation (ODM standard)</v>
      </c>
      <c r="M825">
        <v>0</v>
      </c>
      <c r="T825">
        <v>0</v>
      </c>
      <c r="V825">
        <v>0</v>
      </c>
      <c r="X825">
        <v>0</v>
      </c>
      <c r="Z825">
        <v>0</v>
      </c>
      <c r="AS825">
        <v>0</v>
      </c>
      <c r="AV825">
        <v>0</v>
      </c>
      <c r="BC825">
        <v>0</v>
      </c>
      <c r="BE825">
        <v>0</v>
      </c>
      <c r="BF825">
        <v>0</v>
      </c>
      <c r="BI825">
        <v>0</v>
      </c>
      <c r="BJ825">
        <v>0</v>
      </c>
      <c r="BK825">
        <v>0</v>
      </c>
      <c r="BL825">
        <v>0</v>
      </c>
      <c r="BM825">
        <v>1</v>
      </c>
      <c r="BY825">
        <v>0</v>
      </c>
      <c r="BZ825">
        <v>0</v>
      </c>
      <c r="CA825">
        <v>0</v>
      </c>
      <c r="CB825">
        <v>0</v>
      </c>
      <c r="CC825">
        <v>0</v>
      </c>
      <c r="CD825">
        <v>0</v>
      </c>
    </row>
    <row r="826" spans="1:82" hidden="1" x14ac:dyDescent="0.3">
      <c r="A826" t="s">
        <v>3296</v>
      </c>
      <c r="B826" t="s">
        <v>3297</v>
      </c>
      <c r="C826" s="1" t="str">
        <f t="shared" si="104"/>
        <v>27:0012</v>
      </c>
      <c r="D826" s="1" t="str">
        <f t="shared" si="105"/>
        <v>27:0004</v>
      </c>
      <c r="E826" t="s">
        <v>3298</v>
      </c>
      <c r="F826" t="s">
        <v>3299</v>
      </c>
      <c r="H826">
        <v>60.351579999999998</v>
      </c>
      <c r="I826">
        <v>-116.93437</v>
      </c>
      <c r="J826" s="1" t="str">
        <f>HYPERLINK("https://geochem.nrcan.gc.ca/cdogs/content/kwd/kwd020050_e.htm", "Glaciofluvial")</f>
        <v>Glaciofluvial</v>
      </c>
      <c r="K826" s="1" t="str">
        <f t="shared" si="103"/>
        <v>HMC separation (ODM standard)</v>
      </c>
      <c r="M826">
        <v>0</v>
      </c>
      <c r="T826">
        <v>0</v>
      </c>
      <c r="V826">
        <v>2</v>
      </c>
      <c r="X826">
        <v>20</v>
      </c>
      <c r="Z826">
        <v>0</v>
      </c>
      <c r="AS826">
        <v>0</v>
      </c>
      <c r="AV826">
        <v>0</v>
      </c>
      <c r="BC826">
        <v>0</v>
      </c>
      <c r="BF826">
        <v>50</v>
      </c>
      <c r="BI826">
        <v>0</v>
      </c>
      <c r="BK826">
        <v>5</v>
      </c>
      <c r="BM826">
        <v>2</v>
      </c>
      <c r="BY826">
        <v>0</v>
      </c>
      <c r="BZ826">
        <v>0</v>
      </c>
      <c r="CB826">
        <v>0</v>
      </c>
    </row>
    <row r="827" spans="1:82" hidden="1" x14ac:dyDescent="0.3">
      <c r="A827" t="s">
        <v>3300</v>
      </c>
      <c r="B827" t="s">
        <v>3301</v>
      </c>
      <c r="C827" s="1" t="str">
        <f t="shared" si="104"/>
        <v>27:0012</v>
      </c>
      <c r="D827" s="1" t="str">
        <f t="shared" si="105"/>
        <v>27:0004</v>
      </c>
      <c r="E827" t="s">
        <v>3302</v>
      </c>
      <c r="F827" t="s">
        <v>3303</v>
      </c>
      <c r="H827">
        <v>60.466169999999998</v>
      </c>
      <c r="I827">
        <v>-116.90894</v>
      </c>
      <c r="J827" s="1" t="str">
        <f>HYPERLINK("https://geochem.nrcan.gc.ca/cdogs/content/kwd/kwd020044_e.htm", "Till")</f>
        <v>Till</v>
      </c>
      <c r="K827" s="1" t="str">
        <f t="shared" si="103"/>
        <v>HMC separation (ODM standard)</v>
      </c>
      <c r="M827">
        <v>0</v>
      </c>
      <c r="T827">
        <v>12</v>
      </c>
      <c r="V827">
        <v>50</v>
      </c>
      <c r="X827">
        <v>7</v>
      </c>
      <c r="Z827">
        <v>0</v>
      </c>
      <c r="AS827">
        <v>0</v>
      </c>
      <c r="AV827">
        <v>0</v>
      </c>
      <c r="BC827">
        <v>2</v>
      </c>
      <c r="BE827">
        <v>15</v>
      </c>
      <c r="BF827">
        <v>5</v>
      </c>
      <c r="BI827">
        <v>0</v>
      </c>
      <c r="BL827">
        <v>0</v>
      </c>
      <c r="BY827">
        <v>0</v>
      </c>
      <c r="BZ827">
        <v>0</v>
      </c>
      <c r="CA827">
        <v>0</v>
      </c>
      <c r="CB827">
        <v>0</v>
      </c>
      <c r="CD827">
        <v>0</v>
      </c>
    </row>
    <row r="828" spans="1:82" hidden="1" x14ac:dyDescent="0.3">
      <c r="A828" t="s">
        <v>3304</v>
      </c>
      <c r="B828" t="s">
        <v>3305</v>
      </c>
      <c r="C828" s="1" t="str">
        <f t="shared" si="104"/>
        <v>27:0012</v>
      </c>
      <c r="D828" s="1" t="str">
        <f t="shared" si="105"/>
        <v>27:0004</v>
      </c>
      <c r="E828" t="s">
        <v>3306</v>
      </c>
      <c r="F828" t="s">
        <v>3307</v>
      </c>
      <c r="H828">
        <v>60.566249999999997</v>
      </c>
      <c r="I828">
        <v>-116.89064999999999</v>
      </c>
      <c r="J828" s="1" t="str">
        <f>HYPERLINK("https://geochem.nrcan.gc.ca/cdogs/content/kwd/kwd020044_e.htm", "Till")</f>
        <v>Till</v>
      </c>
      <c r="K828" s="1" t="str">
        <f t="shared" si="103"/>
        <v>HMC separation (ODM standard)</v>
      </c>
      <c r="M828">
        <v>0</v>
      </c>
      <c r="T828">
        <v>50</v>
      </c>
      <c r="V828">
        <v>3</v>
      </c>
      <c r="X828">
        <v>3</v>
      </c>
      <c r="Z828">
        <v>0</v>
      </c>
      <c r="AS828">
        <v>0</v>
      </c>
      <c r="AV828">
        <v>0</v>
      </c>
      <c r="BC828">
        <v>2</v>
      </c>
      <c r="BF828">
        <v>15</v>
      </c>
      <c r="BI828">
        <v>0</v>
      </c>
      <c r="BY828">
        <v>0</v>
      </c>
      <c r="BZ828">
        <v>0</v>
      </c>
      <c r="CA828">
        <v>0</v>
      </c>
      <c r="CB828">
        <v>0</v>
      </c>
      <c r="CC828">
        <v>0</v>
      </c>
      <c r="CD828">
        <v>0</v>
      </c>
    </row>
    <row r="829" spans="1:82" hidden="1" x14ac:dyDescent="0.3">
      <c r="A829" t="s">
        <v>3308</v>
      </c>
      <c r="B829" t="s">
        <v>3309</v>
      </c>
      <c r="C829" s="1" t="str">
        <f t="shared" si="104"/>
        <v>27:0012</v>
      </c>
      <c r="D829" s="1" t="str">
        <f t="shared" si="105"/>
        <v>27:0004</v>
      </c>
      <c r="E829" t="s">
        <v>3310</v>
      </c>
      <c r="F829" t="s">
        <v>3311</v>
      </c>
      <c r="H829">
        <v>60.666260000000001</v>
      </c>
      <c r="I829">
        <v>-116.88637</v>
      </c>
      <c r="J829" s="1" t="str">
        <f>HYPERLINK("https://geochem.nrcan.gc.ca/cdogs/content/kwd/kwd020044_e.htm", "Till")</f>
        <v>Till</v>
      </c>
      <c r="K829" s="1" t="str">
        <f t="shared" si="103"/>
        <v>HMC separation (ODM standard)</v>
      </c>
      <c r="M829">
        <v>0</v>
      </c>
      <c r="T829">
        <v>0</v>
      </c>
      <c r="V829">
        <v>0</v>
      </c>
      <c r="X829">
        <v>1</v>
      </c>
      <c r="Z829">
        <v>0</v>
      </c>
      <c r="AS829">
        <v>0</v>
      </c>
      <c r="AV829">
        <v>0</v>
      </c>
      <c r="BC829">
        <v>0</v>
      </c>
      <c r="BE829">
        <v>0</v>
      </c>
      <c r="BF829">
        <v>25</v>
      </c>
      <c r="BI829">
        <v>0</v>
      </c>
      <c r="BL829">
        <v>1</v>
      </c>
      <c r="BM829">
        <v>0</v>
      </c>
      <c r="BY829">
        <v>0</v>
      </c>
      <c r="BZ829">
        <v>0</v>
      </c>
      <c r="CA829">
        <v>0</v>
      </c>
      <c r="CB829">
        <v>0</v>
      </c>
      <c r="CC829">
        <v>0</v>
      </c>
      <c r="CD829">
        <v>0</v>
      </c>
    </row>
    <row r="830" spans="1:82" hidden="1" x14ac:dyDescent="0.3">
      <c r="A830" t="s">
        <v>3312</v>
      </c>
      <c r="B830" t="s">
        <v>3313</v>
      </c>
      <c r="C830" s="1" t="str">
        <f t="shared" si="104"/>
        <v>27:0012</v>
      </c>
      <c r="D830" s="1" t="str">
        <f t="shared" si="105"/>
        <v>27:0004</v>
      </c>
      <c r="E830" t="s">
        <v>3314</v>
      </c>
      <c r="F830" t="s">
        <v>3315</v>
      </c>
      <c r="J830" s="1" t="str">
        <f>HYPERLINK("https://geochem.nrcan.gc.ca/cdogs/content/kwd/kwd020000_e.htm", "Null")</f>
        <v>Null</v>
      </c>
      <c r="K830" s="1" t="str">
        <f t="shared" si="103"/>
        <v>HMC separation (ODM standard)</v>
      </c>
      <c r="M830">
        <v>0</v>
      </c>
      <c r="T830">
        <v>30</v>
      </c>
      <c r="V830">
        <v>1</v>
      </c>
      <c r="X830">
        <v>0</v>
      </c>
      <c r="Z830">
        <v>0</v>
      </c>
      <c r="AS830">
        <v>0</v>
      </c>
      <c r="AV830">
        <v>0</v>
      </c>
      <c r="BC830">
        <v>1</v>
      </c>
      <c r="BI830">
        <v>0</v>
      </c>
      <c r="BJ830">
        <v>0</v>
      </c>
      <c r="BK830">
        <v>0</v>
      </c>
      <c r="BM830">
        <v>0</v>
      </c>
      <c r="BY830">
        <v>0</v>
      </c>
      <c r="BZ830">
        <v>0</v>
      </c>
      <c r="CA830">
        <v>0</v>
      </c>
      <c r="CB830">
        <v>0</v>
      </c>
      <c r="CC830">
        <v>0</v>
      </c>
      <c r="CD830">
        <v>0</v>
      </c>
    </row>
    <row r="831" spans="1:82" hidden="1" x14ac:dyDescent="0.3">
      <c r="A831" t="s">
        <v>3316</v>
      </c>
      <c r="B831" t="s">
        <v>3317</v>
      </c>
      <c r="C831" s="1" t="str">
        <f t="shared" si="104"/>
        <v>27:0012</v>
      </c>
      <c r="D831" s="1" t="str">
        <f t="shared" si="105"/>
        <v>27:0004</v>
      </c>
      <c r="E831" t="s">
        <v>3318</v>
      </c>
      <c r="F831" t="s">
        <v>3319</v>
      </c>
      <c r="H831">
        <v>60.553750000000001</v>
      </c>
      <c r="I831">
        <v>-117.77874</v>
      </c>
      <c r="J831" s="1" t="str">
        <f>HYPERLINK("https://geochem.nrcan.gc.ca/cdogs/content/kwd/kwd020044_e.htm", "Till")</f>
        <v>Till</v>
      </c>
      <c r="K831" s="1" t="str">
        <f t="shared" si="103"/>
        <v>HMC separation (ODM standard)</v>
      </c>
      <c r="M831">
        <v>0</v>
      </c>
      <c r="T831">
        <v>0</v>
      </c>
      <c r="V831">
        <v>0</v>
      </c>
      <c r="X831">
        <v>0</v>
      </c>
      <c r="Z831">
        <v>0</v>
      </c>
      <c r="AS831">
        <v>0</v>
      </c>
      <c r="AV831">
        <v>0</v>
      </c>
      <c r="BC831">
        <v>0</v>
      </c>
      <c r="BE831">
        <v>0</v>
      </c>
      <c r="BI831">
        <v>0</v>
      </c>
      <c r="BJ831">
        <v>0</v>
      </c>
      <c r="BK831">
        <v>0</v>
      </c>
      <c r="BY831">
        <v>0</v>
      </c>
      <c r="BZ831">
        <v>0</v>
      </c>
      <c r="CA831">
        <v>0</v>
      </c>
      <c r="CB831">
        <v>0</v>
      </c>
      <c r="CC831">
        <v>0</v>
      </c>
      <c r="CD831">
        <v>0</v>
      </c>
    </row>
    <row r="832" spans="1:82" hidden="1" x14ac:dyDescent="0.3">
      <c r="A832" t="s">
        <v>3320</v>
      </c>
      <c r="B832" t="s">
        <v>3321</v>
      </c>
      <c r="C832" s="1" t="str">
        <f t="shared" si="104"/>
        <v>27:0012</v>
      </c>
      <c r="D832" s="1" t="str">
        <f t="shared" si="105"/>
        <v>27:0004</v>
      </c>
      <c r="E832" t="s">
        <v>3322</v>
      </c>
      <c r="F832" t="s">
        <v>3323</v>
      </c>
      <c r="H832">
        <v>60.646340000000002</v>
      </c>
      <c r="I832">
        <v>-117.57543</v>
      </c>
      <c r="J832" s="1" t="str">
        <f>HYPERLINK("https://geochem.nrcan.gc.ca/cdogs/content/kwd/kwd020053_e.htm", "Glaciolacustrine")</f>
        <v>Glaciolacustrine</v>
      </c>
      <c r="K832" s="1" t="str">
        <f t="shared" si="103"/>
        <v>HMC separation (ODM standard)</v>
      </c>
      <c r="M832">
        <v>0</v>
      </c>
      <c r="T832">
        <v>2</v>
      </c>
      <c r="V832">
        <v>2</v>
      </c>
      <c r="X832">
        <v>0</v>
      </c>
      <c r="Z832">
        <v>0</v>
      </c>
      <c r="AS832">
        <v>0</v>
      </c>
      <c r="AV832">
        <v>0</v>
      </c>
      <c r="BC832">
        <v>0.2</v>
      </c>
      <c r="BE832">
        <v>0.2</v>
      </c>
      <c r="BI832">
        <v>0</v>
      </c>
      <c r="BJ832">
        <v>0</v>
      </c>
      <c r="BK832">
        <v>0</v>
      </c>
      <c r="BY832">
        <v>0</v>
      </c>
      <c r="BZ832">
        <v>0</v>
      </c>
      <c r="CA832">
        <v>0</v>
      </c>
      <c r="CB832">
        <v>0</v>
      </c>
      <c r="CC832">
        <v>0</v>
      </c>
      <c r="CD832">
        <v>0</v>
      </c>
    </row>
    <row r="833" spans="1:82" hidden="1" x14ac:dyDescent="0.3">
      <c r="A833" t="s">
        <v>3324</v>
      </c>
      <c r="B833" t="s">
        <v>3325</v>
      </c>
      <c r="C833" s="1" t="str">
        <f t="shared" si="104"/>
        <v>27:0012</v>
      </c>
      <c r="D833" s="1" t="str">
        <f t="shared" si="105"/>
        <v>27:0004</v>
      </c>
      <c r="E833" t="s">
        <v>3326</v>
      </c>
      <c r="F833" t="s">
        <v>3327</v>
      </c>
      <c r="H833">
        <v>60.648180000000004</v>
      </c>
      <c r="I833">
        <v>-117.47928</v>
      </c>
      <c r="J833" s="1" t="str">
        <f>HYPERLINK("https://geochem.nrcan.gc.ca/cdogs/content/kwd/kwd020044_e.htm", "Till")</f>
        <v>Till</v>
      </c>
      <c r="K833" s="1" t="str">
        <f t="shared" si="103"/>
        <v>HMC separation (ODM standard)</v>
      </c>
      <c r="M833">
        <v>0</v>
      </c>
      <c r="O833">
        <v>1</v>
      </c>
      <c r="T833">
        <v>300</v>
      </c>
      <c r="V833">
        <v>0</v>
      </c>
      <c r="X833">
        <v>1</v>
      </c>
      <c r="Z833">
        <v>2</v>
      </c>
      <c r="AS833">
        <v>0</v>
      </c>
      <c r="AV833">
        <v>0</v>
      </c>
      <c r="BC833">
        <v>60</v>
      </c>
      <c r="BE833">
        <v>0</v>
      </c>
      <c r="BF833">
        <v>5</v>
      </c>
      <c r="BJ833">
        <v>0</v>
      </c>
      <c r="BK833">
        <v>0</v>
      </c>
      <c r="BL833">
        <v>0</v>
      </c>
      <c r="BY833">
        <v>0</v>
      </c>
      <c r="BZ833">
        <v>0</v>
      </c>
      <c r="CA833">
        <v>0</v>
      </c>
      <c r="CB833">
        <v>0</v>
      </c>
      <c r="CC833">
        <v>5</v>
      </c>
      <c r="CD833">
        <v>0</v>
      </c>
    </row>
    <row r="834" spans="1:82" hidden="1" x14ac:dyDescent="0.3">
      <c r="A834" t="s">
        <v>3328</v>
      </c>
      <c r="B834" t="s">
        <v>3329</v>
      </c>
      <c r="C834" s="1" t="str">
        <f t="shared" si="104"/>
        <v>27:0012</v>
      </c>
      <c r="D834" s="1" t="str">
        <f t="shared" si="105"/>
        <v>27:0004</v>
      </c>
      <c r="E834" t="s">
        <v>3326</v>
      </c>
      <c r="F834" t="s">
        <v>3330</v>
      </c>
      <c r="H834">
        <v>60.648180000000004</v>
      </c>
      <c r="I834">
        <v>-117.47928</v>
      </c>
      <c r="J834" s="1" t="str">
        <f>HYPERLINK("https://geochem.nrcan.gc.ca/cdogs/content/kwd/kwd020044_e.htm", "Till")</f>
        <v>Till</v>
      </c>
      <c r="K834" s="1" t="str">
        <f t="shared" si="103"/>
        <v>HMC separation (ODM standard)</v>
      </c>
      <c r="M834">
        <v>0</v>
      </c>
      <c r="O834">
        <v>4</v>
      </c>
      <c r="T834">
        <v>60</v>
      </c>
      <c r="V834">
        <v>0</v>
      </c>
      <c r="X834">
        <v>1</v>
      </c>
      <c r="Z834">
        <v>0</v>
      </c>
      <c r="AS834">
        <v>0</v>
      </c>
      <c r="AV834">
        <v>0</v>
      </c>
      <c r="AX834">
        <v>2</v>
      </c>
      <c r="BC834">
        <v>25</v>
      </c>
      <c r="BE834">
        <v>0</v>
      </c>
      <c r="BF834">
        <v>5</v>
      </c>
      <c r="BI834">
        <v>0</v>
      </c>
      <c r="BJ834">
        <v>0</v>
      </c>
      <c r="BL834">
        <v>0</v>
      </c>
      <c r="BY834">
        <v>0</v>
      </c>
      <c r="BZ834">
        <v>0</v>
      </c>
      <c r="CA834">
        <v>0</v>
      </c>
      <c r="CB834">
        <v>0</v>
      </c>
      <c r="CC834">
        <v>0</v>
      </c>
      <c r="CD834">
        <v>0</v>
      </c>
    </row>
    <row r="835" spans="1:82" hidden="1" x14ac:dyDescent="0.3">
      <c r="A835" t="s">
        <v>3331</v>
      </c>
      <c r="B835" t="s">
        <v>3332</v>
      </c>
      <c r="C835" s="1" t="str">
        <f t="shared" si="104"/>
        <v>27:0012</v>
      </c>
      <c r="D835" s="1" t="str">
        <f t="shared" si="105"/>
        <v>27:0004</v>
      </c>
      <c r="E835" t="s">
        <v>3333</v>
      </c>
      <c r="F835" t="s">
        <v>3334</v>
      </c>
      <c r="H835">
        <v>60.377330000000001</v>
      </c>
      <c r="I835">
        <v>-118.90927000000001</v>
      </c>
      <c r="J835" s="1" t="str">
        <f>HYPERLINK("https://geochem.nrcan.gc.ca/cdogs/content/kwd/kwd020024_e.htm", "Stream sediments")</f>
        <v>Stream sediments</v>
      </c>
      <c r="K835" s="1" t="str">
        <f t="shared" si="103"/>
        <v>HMC separation (ODM standard)</v>
      </c>
      <c r="M835">
        <v>2</v>
      </c>
      <c r="O835">
        <v>5</v>
      </c>
      <c r="T835">
        <v>1500</v>
      </c>
      <c r="V835">
        <v>0</v>
      </c>
      <c r="X835">
        <v>5</v>
      </c>
      <c r="Z835">
        <v>2</v>
      </c>
      <c r="AS835">
        <v>0</v>
      </c>
      <c r="BC835">
        <v>15</v>
      </c>
      <c r="BE835">
        <v>0</v>
      </c>
      <c r="BJ835">
        <v>0</v>
      </c>
      <c r="BY835">
        <v>0</v>
      </c>
      <c r="BZ835">
        <v>0</v>
      </c>
      <c r="CA835">
        <v>0</v>
      </c>
      <c r="CB835">
        <v>0</v>
      </c>
      <c r="CD835">
        <v>0</v>
      </c>
    </row>
    <row r="836" spans="1:82" hidden="1" x14ac:dyDescent="0.3">
      <c r="A836" t="s">
        <v>3335</v>
      </c>
      <c r="B836" t="s">
        <v>3336</v>
      </c>
      <c r="C836" s="1" t="str">
        <f t="shared" si="104"/>
        <v>27:0012</v>
      </c>
      <c r="D836" s="1" t="str">
        <f t="shared" si="105"/>
        <v>27:0004</v>
      </c>
      <c r="E836" t="s">
        <v>3337</v>
      </c>
      <c r="F836" t="s">
        <v>3338</v>
      </c>
      <c r="H836">
        <v>60.47457</v>
      </c>
      <c r="I836">
        <v>-118.90291999999999</v>
      </c>
      <c r="J836" s="1" t="str">
        <f>HYPERLINK("https://geochem.nrcan.gc.ca/cdogs/content/kwd/kwd020044_e.htm", "Till")</f>
        <v>Till</v>
      </c>
      <c r="K836" s="1" t="str">
        <f t="shared" si="103"/>
        <v>HMC separation (ODM standard)</v>
      </c>
      <c r="M836">
        <v>0</v>
      </c>
      <c r="T836">
        <v>150</v>
      </c>
      <c r="V836">
        <v>7</v>
      </c>
      <c r="X836">
        <v>3</v>
      </c>
      <c r="Z836">
        <v>0</v>
      </c>
      <c r="AS836">
        <v>0</v>
      </c>
      <c r="AV836">
        <v>0</v>
      </c>
      <c r="BC836">
        <v>20</v>
      </c>
      <c r="BE836">
        <v>0.5</v>
      </c>
      <c r="BF836">
        <v>10</v>
      </c>
      <c r="BI836">
        <v>0</v>
      </c>
      <c r="BJ836">
        <v>0</v>
      </c>
      <c r="BL836">
        <v>0</v>
      </c>
      <c r="BY836">
        <v>0</v>
      </c>
      <c r="BZ836">
        <v>0</v>
      </c>
      <c r="CA836">
        <v>0</v>
      </c>
      <c r="CB836">
        <v>0</v>
      </c>
      <c r="CD836">
        <v>0</v>
      </c>
    </row>
    <row r="837" spans="1:82" hidden="1" x14ac:dyDescent="0.3">
      <c r="A837" t="s">
        <v>3339</v>
      </c>
      <c r="B837" t="s">
        <v>3340</v>
      </c>
      <c r="C837" s="1" t="str">
        <f t="shared" si="104"/>
        <v>27:0012</v>
      </c>
      <c r="D837" s="1" t="str">
        <f t="shared" si="105"/>
        <v>27:0004</v>
      </c>
      <c r="E837" t="s">
        <v>3341</v>
      </c>
      <c r="F837" t="s">
        <v>3342</v>
      </c>
      <c r="H837">
        <v>60.519799999999996</v>
      </c>
      <c r="I837">
        <v>-118.90535</v>
      </c>
      <c r="J837" s="1" t="str">
        <f>HYPERLINK("https://geochem.nrcan.gc.ca/cdogs/content/kwd/kwd020044_e.htm", "Till")</f>
        <v>Till</v>
      </c>
      <c r="K837" s="1" t="str">
        <f t="shared" si="103"/>
        <v>HMC separation (ODM standard)</v>
      </c>
      <c r="M837">
        <v>1</v>
      </c>
      <c r="O837">
        <v>1</v>
      </c>
      <c r="T837">
        <v>200</v>
      </c>
      <c r="V837">
        <v>2000</v>
      </c>
      <c r="X837">
        <v>0</v>
      </c>
      <c r="Z837">
        <v>0</v>
      </c>
      <c r="AS837">
        <v>0</v>
      </c>
      <c r="BC837">
        <v>5</v>
      </c>
      <c r="BE837">
        <v>50</v>
      </c>
      <c r="BF837">
        <v>5</v>
      </c>
      <c r="BI837">
        <v>0</v>
      </c>
      <c r="BJ837">
        <v>0</v>
      </c>
      <c r="BY837">
        <v>0</v>
      </c>
      <c r="BZ837">
        <v>0</v>
      </c>
      <c r="CA837">
        <v>0</v>
      </c>
      <c r="CB837">
        <v>0</v>
      </c>
    </row>
    <row r="838" spans="1:82" hidden="1" x14ac:dyDescent="0.3">
      <c r="A838" t="s">
        <v>3343</v>
      </c>
      <c r="B838" t="s">
        <v>3344</v>
      </c>
      <c r="C838" s="1" t="str">
        <f t="shared" si="104"/>
        <v>27:0012</v>
      </c>
      <c r="D838" s="1" t="str">
        <f t="shared" si="105"/>
        <v>27:0004</v>
      </c>
      <c r="E838" t="s">
        <v>3345</v>
      </c>
      <c r="F838" t="s">
        <v>3346</v>
      </c>
      <c r="H838">
        <v>60.608179999999997</v>
      </c>
      <c r="I838">
        <v>-118.95780999999999</v>
      </c>
      <c r="J838" s="1" t="str">
        <f>HYPERLINK("https://geochem.nrcan.gc.ca/cdogs/content/kwd/kwd020044_e.htm", "Till")</f>
        <v>Till</v>
      </c>
      <c r="K838" s="1" t="str">
        <f t="shared" si="103"/>
        <v>HMC separation (ODM standard)</v>
      </c>
      <c r="M838">
        <v>1</v>
      </c>
      <c r="T838">
        <v>300</v>
      </c>
      <c r="V838">
        <v>600</v>
      </c>
      <c r="X838">
        <v>3</v>
      </c>
      <c r="Z838">
        <v>1</v>
      </c>
      <c r="AS838">
        <v>1</v>
      </c>
      <c r="BC838">
        <v>20</v>
      </c>
      <c r="BE838">
        <v>40</v>
      </c>
      <c r="BF838">
        <v>5</v>
      </c>
      <c r="BJ838">
        <v>0</v>
      </c>
      <c r="BK838">
        <v>0</v>
      </c>
      <c r="BY838">
        <v>0</v>
      </c>
      <c r="BZ838">
        <v>0</v>
      </c>
      <c r="CA838">
        <v>0</v>
      </c>
      <c r="CD838">
        <v>0</v>
      </c>
    </row>
    <row r="839" spans="1:82" hidden="1" x14ac:dyDescent="0.3">
      <c r="A839" t="s">
        <v>3347</v>
      </c>
      <c r="B839" t="s">
        <v>3348</v>
      </c>
      <c r="C839" s="1" t="str">
        <f t="shared" si="104"/>
        <v>27:0012</v>
      </c>
      <c r="D839" s="1" t="str">
        <f t="shared" si="105"/>
        <v>27:0004</v>
      </c>
      <c r="E839" t="s">
        <v>3349</v>
      </c>
      <c r="F839" t="s">
        <v>3350</v>
      </c>
      <c r="H839">
        <v>60.746549999999999</v>
      </c>
      <c r="I839">
        <v>-118.8938</v>
      </c>
      <c r="J839" s="1" t="str">
        <f>HYPERLINK("https://geochem.nrcan.gc.ca/cdogs/content/kwd/kwd020044_e.htm", "Till")</f>
        <v>Till</v>
      </c>
      <c r="K839" s="1" t="str">
        <f t="shared" si="103"/>
        <v>HMC separation (ODM standard)</v>
      </c>
      <c r="M839">
        <v>11</v>
      </c>
      <c r="T839">
        <v>200</v>
      </c>
      <c r="V839">
        <v>1000</v>
      </c>
      <c r="X839">
        <v>0</v>
      </c>
      <c r="Z839">
        <v>0</v>
      </c>
      <c r="AS839">
        <v>0</v>
      </c>
      <c r="BC839">
        <v>10</v>
      </c>
      <c r="BE839">
        <v>50</v>
      </c>
      <c r="BF839">
        <v>5</v>
      </c>
      <c r="BI839">
        <v>0</v>
      </c>
      <c r="BJ839">
        <v>0</v>
      </c>
      <c r="BY839">
        <v>0</v>
      </c>
      <c r="BZ839">
        <v>0</v>
      </c>
      <c r="CA839">
        <v>0</v>
      </c>
      <c r="CB839">
        <v>0</v>
      </c>
    </row>
    <row r="840" spans="1:82" hidden="1" x14ac:dyDescent="0.3">
      <c r="A840" t="s">
        <v>3351</v>
      </c>
      <c r="B840" t="s">
        <v>3352</v>
      </c>
      <c r="C840" s="1" t="str">
        <f t="shared" si="104"/>
        <v>27:0012</v>
      </c>
      <c r="D840" s="1" t="str">
        <f t="shared" si="105"/>
        <v>27:0004</v>
      </c>
      <c r="E840" t="s">
        <v>3353</v>
      </c>
      <c r="F840" t="s">
        <v>3354</v>
      </c>
      <c r="H840">
        <v>60.485109999999999</v>
      </c>
      <c r="I840">
        <v>-118.35917000000001</v>
      </c>
      <c r="J840" s="1" t="str">
        <f>HYPERLINK("https://geochem.nrcan.gc.ca/cdogs/content/kwd/kwd020044_e.htm", "Till")</f>
        <v>Till</v>
      </c>
      <c r="K840" s="1" t="str">
        <f t="shared" si="103"/>
        <v>HMC separation (ODM standard)</v>
      </c>
      <c r="M840">
        <v>1</v>
      </c>
      <c r="O840">
        <v>3</v>
      </c>
      <c r="T840">
        <v>20</v>
      </c>
      <c r="V840">
        <v>0</v>
      </c>
      <c r="X840">
        <v>0</v>
      </c>
      <c r="Z840">
        <v>0</v>
      </c>
      <c r="AS840">
        <v>0</v>
      </c>
      <c r="AV840">
        <v>0.5</v>
      </c>
      <c r="AX840">
        <v>2</v>
      </c>
      <c r="BC840">
        <v>10</v>
      </c>
      <c r="BE840">
        <v>0</v>
      </c>
      <c r="BI840">
        <v>0</v>
      </c>
      <c r="BJ840">
        <v>0</v>
      </c>
      <c r="BK840">
        <v>0</v>
      </c>
      <c r="BL840">
        <v>0</v>
      </c>
      <c r="BM840">
        <v>0</v>
      </c>
      <c r="BY840">
        <v>0</v>
      </c>
      <c r="BZ840">
        <v>0</v>
      </c>
      <c r="CA840">
        <v>0</v>
      </c>
      <c r="CB840">
        <v>0</v>
      </c>
      <c r="CD840">
        <v>0</v>
      </c>
    </row>
    <row r="841" spans="1:82" hidden="1" x14ac:dyDescent="0.3">
      <c r="A841" t="s">
        <v>3355</v>
      </c>
      <c r="B841" t="s">
        <v>3356</v>
      </c>
      <c r="C841" s="1" t="str">
        <f t="shared" si="104"/>
        <v>27:0012</v>
      </c>
      <c r="D841" s="1" t="str">
        <f t="shared" si="105"/>
        <v>27:0004</v>
      </c>
      <c r="E841" t="s">
        <v>3357</v>
      </c>
      <c r="F841" t="s">
        <v>3358</v>
      </c>
      <c r="H841">
        <v>60.560339999999997</v>
      </c>
      <c r="I841">
        <v>-118.36932</v>
      </c>
      <c r="J841" s="1" t="str">
        <f>HYPERLINK("https://geochem.nrcan.gc.ca/cdogs/content/kwd/kwd020000_e.htm", "Null")</f>
        <v>Null</v>
      </c>
      <c r="K841" s="1" t="str">
        <f t="shared" si="103"/>
        <v>HMC separation (ODM standard)</v>
      </c>
      <c r="M841">
        <v>0</v>
      </c>
      <c r="T841">
        <v>1</v>
      </c>
      <c r="V841">
        <v>2</v>
      </c>
      <c r="X841">
        <v>0</v>
      </c>
      <c r="Z841">
        <v>0</v>
      </c>
      <c r="AM841">
        <v>2</v>
      </c>
      <c r="AS841">
        <v>0</v>
      </c>
      <c r="AV841">
        <v>0</v>
      </c>
      <c r="BI841">
        <v>0</v>
      </c>
      <c r="BJ841">
        <v>0</v>
      </c>
      <c r="BK841">
        <v>5</v>
      </c>
      <c r="BM841">
        <v>2</v>
      </c>
      <c r="BY841">
        <v>0</v>
      </c>
      <c r="BZ841">
        <v>0</v>
      </c>
      <c r="CA841">
        <v>0</v>
      </c>
      <c r="CB841">
        <v>0</v>
      </c>
      <c r="CD841">
        <v>0</v>
      </c>
    </row>
    <row r="842" spans="1:82" hidden="1" x14ac:dyDescent="0.3">
      <c r="A842" t="s">
        <v>3359</v>
      </c>
      <c r="B842" t="s">
        <v>3360</v>
      </c>
      <c r="C842" s="1" t="str">
        <f t="shared" si="104"/>
        <v>27:0012</v>
      </c>
      <c r="D842" s="1" t="str">
        <f t="shared" si="105"/>
        <v>27:0004</v>
      </c>
      <c r="E842" t="s">
        <v>3361</v>
      </c>
      <c r="F842" t="s">
        <v>3362</v>
      </c>
      <c r="H842">
        <v>60.649419999999999</v>
      </c>
      <c r="I842">
        <v>-118.35862</v>
      </c>
      <c r="J842" s="1" t="str">
        <f>HYPERLINK("https://geochem.nrcan.gc.ca/cdogs/content/kwd/kwd020044_e.htm", "Till")</f>
        <v>Till</v>
      </c>
      <c r="K842" s="1" t="str">
        <f t="shared" si="103"/>
        <v>HMC separation (ODM standard)</v>
      </c>
      <c r="M842">
        <v>1</v>
      </c>
      <c r="O842">
        <v>3</v>
      </c>
      <c r="T842">
        <v>1</v>
      </c>
      <c r="V842">
        <v>20</v>
      </c>
      <c r="X842">
        <v>0</v>
      </c>
      <c r="Z842">
        <v>0</v>
      </c>
      <c r="AS842">
        <v>0</v>
      </c>
      <c r="AX842">
        <v>0.2</v>
      </c>
      <c r="BE842">
        <v>2</v>
      </c>
      <c r="BI842">
        <v>0</v>
      </c>
      <c r="BJ842">
        <v>0</v>
      </c>
      <c r="BL842">
        <v>0</v>
      </c>
      <c r="BY842">
        <v>0</v>
      </c>
      <c r="BZ842">
        <v>0</v>
      </c>
      <c r="CA842">
        <v>0</v>
      </c>
      <c r="CB842">
        <v>0</v>
      </c>
      <c r="CC842">
        <v>15</v>
      </c>
    </row>
    <row r="843" spans="1:82" hidden="1" x14ac:dyDescent="0.3">
      <c r="A843" t="s">
        <v>3363</v>
      </c>
      <c r="B843" t="s">
        <v>3364</v>
      </c>
      <c r="C843" s="1" t="str">
        <f t="shared" si="104"/>
        <v>27:0012</v>
      </c>
      <c r="D843" s="1" t="str">
        <f t="shared" si="105"/>
        <v>27:0004</v>
      </c>
      <c r="E843" t="s">
        <v>3365</v>
      </c>
      <c r="F843" t="s">
        <v>3366</v>
      </c>
      <c r="H843">
        <v>60.356769999999997</v>
      </c>
      <c r="I843">
        <v>-118.14627</v>
      </c>
      <c r="J843" s="1" t="str">
        <f>HYPERLINK("https://geochem.nrcan.gc.ca/cdogs/content/kwd/kwd020050_e.htm", "Glaciofluvial")</f>
        <v>Glaciofluvial</v>
      </c>
      <c r="K843" s="1" t="str">
        <f t="shared" si="103"/>
        <v>HMC separation (ODM standard)</v>
      </c>
      <c r="M843">
        <v>1</v>
      </c>
      <c r="O843">
        <v>84</v>
      </c>
      <c r="T843">
        <v>30</v>
      </c>
      <c r="V843">
        <v>10</v>
      </c>
      <c r="X843">
        <v>5</v>
      </c>
      <c r="Z843">
        <v>7</v>
      </c>
      <c r="AS843">
        <v>0</v>
      </c>
      <c r="AX843">
        <v>1.5</v>
      </c>
      <c r="BC843">
        <v>0.5</v>
      </c>
      <c r="BE843">
        <v>0.2</v>
      </c>
      <c r="BJ843">
        <v>0</v>
      </c>
      <c r="BY843">
        <v>0</v>
      </c>
      <c r="BZ843">
        <v>0</v>
      </c>
      <c r="CA843">
        <v>0</v>
      </c>
      <c r="CB843">
        <v>0</v>
      </c>
    </row>
    <row r="844" spans="1:82" hidden="1" x14ac:dyDescent="0.3">
      <c r="A844" t="s">
        <v>3367</v>
      </c>
      <c r="B844" t="s">
        <v>3368</v>
      </c>
      <c r="C844" s="1" t="str">
        <f t="shared" si="104"/>
        <v>27:0012</v>
      </c>
      <c r="D844" s="1" t="str">
        <f t="shared" si="105"/>
        <v>27:0004</v>
      </c>
      <c r="E844" t="s">
        <v>3369</v>
      </c>
      <c r="F844" t="s">
        <v>3370</v>
      </c>
      <c r="H844">
        <v>60.46998</v>
      </c>
      <c r="I844">
        <v>-118.16755999999999</v>
      </c>
      <c r="J844" s="1" t="str">
        <f>HYPERLINK("https://geochem.nrcan.gc.ca/cdogs/content/kwd/kwd020044_e.htm", "Till")</f>
        <v>Till</v>
      </c>
      <c r="K844" s="1" t="str">
        <f t="shared" si="103"/>
        <v>HMC separation (ODM standard)</v>
      </c>
      <c r="M844">
        <v>0</v>
      </c>
      <c r="O844">
        <v>1</v>
      </c>
      <c r="T844">
        <v>600</v>
      </c>
      <c r="V844">
        <v>80</v>
      </c>
      <c r="X844">
        <v>2</v>
      </c>
      <c r="Z844">
        <v>0</v>
      </c>
      <c r="AS844">
        <v>0</v>
      </c>
      <c r="AV844">
        <v>0</v>
      </c>
      <c r="BC844">
        <v>5</v>
      </c>
      <c r="BE844">
        <v>80</v>
      </c>
      <c r="BI844">
        <v>0</v>
      </c>
      <c r="BJ844">
        <v>0</v>
      </c>
      <c r="BY844">
        <v>0</v>
      </c>
      <c r="BZ844">
        <v>0</v>
      </c>
      <c r="CA844">
        <v>0</v>
      </c>
      <c r="CB844">
        <v>0</v>
      </c>
      <c r="CD844">
        <v>0</v>
      </c>
    </row>
    <row r="845" spans="1:82" hidden="1" x14ac:dyDescent="0.3">
      <c r="A845" t="s">
        <v>3371</v>
      </c>
      <c r="B845" t="s">
        <v>3372</v>
      </c>
      <c r="C845" s="1" t="str">
        <f t="shared" si="104"/>
        <v>27:0012</v>
      </c>
      <c r="D845" s="1" t="str">
        <f t="shared" si="105"/>
        <v>27:0004</v>
      </c>
      <c r="E845" t="s">
        <v>3373</v>
      </c>
      <c r="F845" t="s">
        <v>3374</v>
      </c>
      <c r="H845">
        <v>60.856580000000001</v>
      </c>
      <c r="I845">
        <v>-118.03043</v>
      </c>
      <c r="J845" s="1" t="str">
        <f>HYPERLINK("https://geochem.nrcan.gc.ca/cdogs/content/kwd/kwd020044_e.htm", "Till")</f>
        <v>Till</v>
      </c>
      <c r="K845" s="1" t="str">
        <f t="shared" si="103"/>
        <v>HMC separation (ODM standard)</v>
      </c>
      <c r="M845">
        <v>1</v>
      </c>
      <c r="T845">
        <v>200</v>
      </c>
      <c r="V845">
        <v>50</v>
      </c>
      <c r="X845">
        <v>1</v>
      </c>
      <c r="Z845">
        <v>0</v>
      </c>
      <c r="AM845">
        <v>1</v>
      </c>
      <c r="AS845">
        <v>0</v>
      </c>
      <c r="BC845">
        <v>20</v>
      </c>
      <c r="BE845">
        <v>5</v>
      </c>
      <c r="BF845">
        <v>2</v>
      </c>
      <c r="BI845">
        <v>0</v>
      </c>
      <c r="BJ845">
        <v>0</v>
      </c>
      <c r="BY845">
        <v>0</v>
      </c>
      <c r="BZ845">
        <v>0</v>
      </c>
      <c r="CA845">
        <v>0</v>
      </c>
      <c r="CB845">
        <v>0</v>
      </c>
      <c r="CD845">
        <v>0</v>
      </c>
    </row>
    <row r="846" spans="1:82" hidden="1" x14ac:dyDescent="0.3">
      <c r="A846" t="s">
        <v>3375</v>
      </c>
      <c r="B846" t="s">
        <v>3376</v>
      </c>
      <c r="C846" s="1" t="str">
        <f t="shared" si="104"/>
        <v>27:0012</v>
      </c>
      <c r="D846" s="1" t="str">
        <f t="shared" si="105"/>
        <v>27:0004</v>
      </c>
      <c r="E846" t="s">
        <v>3377</v>
      </c>
      <c r="F846" t="s">
        <v>3378</v>
      </c>
      <c r="H846">
        <v>60.28472</v>
      </c>
      <c r="I846">
        <v>-117.98693</v>
      </c>
      <c r="J846" s="1" t="str">
        <f>HYPERLINK("https://geochem.nrcan.gc.ca/cdogs/content/kwd/kwd020044_e.htm", "Till")</f>
        <v>Till</v>
      </c>
      <c r="K846" s="1" t="str">
        <f t="shared" si="103"/>
        <v>HMC separation (ODM standard)</v>
      </c>
      <c r="M846">
        <v>0</v>
      </c>
      <c r="T846">
        <v>50</v>
      </c>
      <c r="V846">
        <v>1</v>
      </c>
      <c r="X846">
        <v>0</v>
      </c>
      <c r="Z846">
        <v>0</v>
      </c>
      <c r="AS846">
        <v>0</v>
      </c>
      <c r="AV846">
        <v>0</v>
      </c>
      <c r="BC846">
        <v>1</v>
      </c>
      <c r="BF846">
        <v>15</v>
      </c>
      <c r="BI846">
        <v>0</v>
      </c>
      <c r="BJ846">
        <v>0</v>
      </c>
      <c r="BK846">
        <v>2</v>
      </c>
      <c r="BL846">
        <v>0</v>
      </c>
      <c r="BY846">
        <v>0</v>
      </c>
      <c r="BZ846">
        <v>0</v>
      </c>
      <c r="CA846">
        <v>0</v>
      </c>
      <c r="CB846">
        <v>0</v>
      </c>
      <c r="CC846">
        <v>10</v>
      </c>
      <c r="CD846">
        <v>0</v>
      </c>
    </row>
    <row r="847" spans="1:82" hidden="1" x14ac:dyDescent="0.3">
      <c r="A847" t="s">
        <v>3379</v>
      </c>
      <c r="B847" t="s">
        <v>3380</v>
      </c>
      <c r="C847" s="1" t="str">
        <f t="shared" si="104"/>
        <v>27:0012</v>
      </c>
      <c r="D847" s="1" t="str">
        <f t="shared" si="105"/>
        <v>27:0004</v>
      </c>
      <c r="E847" t="s">
        <v>3381</v>
      </c>
      <c r="F847" t="s">
        <v>3382</v>
      </c>
      <c r="H847">
        <v>60.317799999999998</v>
      </c>
      <c r="I847">
        <v>-117.78493</v>
      </c>
      <c r="J847" s="1" t="str">
        <f>HYPERLINK("https://geochem.nrcan.gc.ca/cdogs/content/kwd/kwd020024_e.htm", "Stream sediments")</f>
        <v>Stream sediments</v>
      </c>
      <c r="K847" s="1" t="str">
        <f t="shared" si="103"/>
        <v>HMC separation (ODM standard)</v>
      </c>
      <c r="M847">
        <v>2</v>
      </c>
      <c r="O847">
        <v>4</v>
      </c>
      <c r="T847">
        <v>600</v>
      </c>
      <c r="U847">
        <v>1</v>
      </c>
      <c r="V847">
        <v>12000</v>
      </c>
      <c r="X847">
        <v>3</v>
      </c>
      <c r="Z847">
        <v>8</v>
      </c>
      <c r="AM847">
        <v>1</v>
      </c>
      <c r="AS847">
        <v>0</v>
      </c>
      <c r="BC847">
        <v>2</v>
      </c>
      <c r="BE847">
        <v>40</v>
      </c>
      <c r="BF847">
        <v>20</v>
      </c>
      <c r="BJ847">
        <v>0</v>
      </c>
      <c r="BY847">
        <v>0</v>
      </c>
      <c r="BZ847">
        <v>0</v>
      </c>
      <c r="CA847">
        <v>0</v>
      </c>
      <c r="CB847">
        <v>0</v>
      </c>
    </row>
    <row r="848" spans="1:82" hidden="1" x14ac:dyDescent="0.3">
      <c r="A848" t="s">
        <v>3383</v>
      </c>
      <c r="B848" t="s">
        <v>3384</v>
      </c>
      <c r="C848" s="1" t="str">
        <f t="shared" si="104"/>
        <v>27:0012</v>
      </c>
      <c r="D848" s="1" t="str">
        <f t="shared" si="105"/>
        <v>27:0004</v>
      </c>
      <c r="E848" t="s">
        <v>3385</v>
      </c>
      <c r="F848" t="s">
        <v>3386</v>
      </c>
      <c r="H848">
        <v>60.25376</v>
      </c>
      <c r="I848">
        <v>-117.79076000000001</v>
      </c>
      <c r="J848" s="1" t="str">
        <f>HYPERLINK("https://geochem.nrcan.gc.ca/cdogs/content/kwd/kwd020044_e.htm", "Till")</f>
        <v>Till</v>
      </c>
      <c r="K848" s="1" t="str">
        <f t="shared" si="103"/>
        <v>HMC separation (ODM standard)</v>
      </c>
      <c r="M848">
        <v>0</v>
      </c>
      <c r="N848">
        <v>2</v>
      </c>
      <c r="O848">
        <v>40</v>
      </c>
      <c r="T848">
        <v>1000</v>
      </c>
      <c r="V848">
        <v>60000</v>
      </c>
      <c r="X848">
        <v>1</v>
      </c>
      <c r="Z848">
        <v>0</v>
      </c>
      <c r="AS848">
        <v>0</v>
      </c>
      <c r="AV848">
        <v>0</v>
      </c>
      <c r="BC848">
        <v>2</v>
      </c>
      <c r="BE848">
        <v>95</v>
      </c>
      <c r="BF848">
        <v>5</v>
      </c>
      <c r="BI848">
        <v>0</v>
      </c>
      <c r="BJ848">
        <v>0</v>
      </c>
      <c r="BY848">
        <v>0</v>
      </c>
      <c r="BZ848">
        <v>0</v>
      </c>
      <c r="CA848">
        <v>0</v>
      </c>
      <c r="CB848">
        <v>0</v>
      </c>
      <c r="CD848">
        <v>0</v>
      </c>
    </row>
    <row r="849" spans="1:82" hidden="1" x14ac:dyDescent="0.3">
      <c r="A849" t="s">
        <v>3387</v>
      </c>
      <c r="B849" t="s">
        <v>3388</v>
      </c>
      <c r="C849" s="1" t="str">
        <f t="shared" si="104"/>
        <v>27:0012</v>
      </c>
      <c r="D849" s="1" t="str">
        <f t="shared" si="105"/>
        <v>27:0004</v>
      </c>
      <c r="E849" t="s">
        <v>3389</v>
      </c>
      <c r="F849" t="s">
        <v>3390</v>
      </c>
      <c r="H849">
        <v>60.405970000000003</v>
      </c>
      <c r="I849">
        <v>-117.97981</v>
      </c>
      <c r="J849" s="1" t="str">
        <f>HYPERLINK("https://geochem.nrcan.gc.ca/cdogs/content/kwd/kwd020044_e.htm", "Till")</f>
        <v>Till</v>
      </c>
      <c r="K849" s="1" t="str">
        <f t="shared" si="103"/>
        <v>HMC separation (ODM standard)</v>
      </c>
      <c r="M849">
        <v>2</v>
      </c>
      <c r="O849">
        <v>70</v>
      </c>
      <c r="V849">
        <v>40</v>
      </c>
      <c r="X849">
        <v>0</v>
      </c>
      <c r="Z849">
        <v>0</v>
      </c>
      <c r="AS849">
        <v>0</v>
      </c>
      <c r="AX849">
        <v>4</v>
      </c>
      <c r="BE849">
        <v>2</v>
      </c>
      <c r="BI849">
        <v>0</v>
      </c>
      <c r="BJ849">
        <v>0</v>
      </c>
      <c r="BL849">
        <v>0</v>
      </c>
      <c r="BY849">
        <v>0</v>
      </c>
      <c r="BZ849">
        <v>0</v>
      </c>
      <c r="CB849">
        <v>0</v>
      </c>
      <c r="CC849">
        <v>15</v>
      </c>
      <c r="CD849">
        <v>0</v>
      </c>
    </row>
    <row r="850" spans="1:82" hidden="1" x14ac:dyDescent="0.3">
      <c r="A850" t="s">
        <v>3391</v>
      </c>
      <c r="B850" t="s">
        <v>3392</v>
      </c>
      <c r="C850" s="1" t="str">
        <f t="shared" si="104"/>
        <v>27:0012</v>
      </c>
      <c r="D850" s="1" t="str">
        <f t="shared" si="105"/>
        <v>27:0004</v>
      </c>
      <c r="E850" t="s">
        <v>3393</v>
      </c>
      <c r="F850" t="s">
        <v>3394</v>
      </c>
      <c r="H850">
        <v>60.39029</v>
      </c>
      <c r="I850">
        <v>-117.77670999999999</v>
      </c>
      <c r="J850" s="1" t="str">
        <f>HYPERLINK("https://geochem.nrcan.gc.ca/cdogs/content/kwd/kwd020050_e.htm", "Glaciofluvial")</f>
        <v>Glaciofluvial</v>
      </c>
      <c r="K850" s="1" t="str">
        <f t="shared" si="103"/>
        <v>HMC separation (ODM standard)</v>
      </c>
      <c r="M850">
        <v>0</v>
      </c>
      <c r="T850">
        <v>0</v>
      </c>
      <c r="V850">
        <v>3</v>
      </c>
      <c r="X850">
        <v>0</v>
      </c>
      <c r="Z850">
        <v>0</v>
      </c>
      <c r="AS850">
        <v>0</v>
      </c>
      <c r="AV850">
        <v>0</v>
      </c>
      <c r="BC850">
        <v>0</v>
      </c>
      <c r="BE850">
        <v>0.4</v>
      </c>
      <c r="BF850">
        <v>30</v>
      </c>
      <c r="BI850">
        <v>0</v>
      </c>
      <c r="BJ850">
        <v>0</v>
      </c>
      <c r="BL850">
        <v>0</v>
      </c>
      <c r="BM850">
        <v>0</v>
      </c>
      <c r="BY850">
        <v>0</v>
      </c>
      <c r="BZ850">
        <v>0</v>
      </c>
      <c r="CA850">
        <v>0</v>
      </c>
      <c r="CB850">
        <v>0</v>
      </c>
      <c r="CC850">
        <v>0</v>
      </c>
      <c r="CD850">
        <v>0</v>
      </c>
    </row>
    <row r="851" spans="1:82" hidden="1" x14ac:dyDescent="0.3">
      <c r="A851" t="s">
        <v>3395</v>
      </c>
      <c r="B851" t="s">
        <v>3396</v>
      </c>
      <c r="C851" s="1" t="str">
        <f t="shared" si="104"/>
        <v>27:0012</v>
      </c>
      <c r="D851" s="1" t="str">
        <f t="shared" si="105"/>
        <v>27:0004</v>
      </c>
      <c r="E851" t="s">
        <v>3397</v>
      </c>
      <c r="F851" t="s">
        <v>3398</v>
      </c>
      <c r="H851">
        <v>60.476120000000002</v>
      </c>
      <c r="I851">
        <v>-117.81603</v>
      </c>
      <c r="J851" s="1" t="str">
        <f>HYPERLINK("https://geochem.nrcan.gc.ca/cdogs/content/kwd/kwd020050_e.htm", "Glaciofluvial")</f>
        <v>Glaciofluvial</v>
      </c>
      <c r="K851" s="1" t="str">
        <f t="shared" si="103"/>
        <v>HMC separation (ODM standard)</v>
      </c>
      <c r="M851">
        <v>0</v>
      </c>
      <c r="T851">
        <v>0</v>
      </c>
      <c r="V851">
        <v>1</v>
      </c>
      <c r="X851">
        <v>0</v>
      </c>
      <c r="Z851">
        <v>0</v>
      </c>
      <c r="AS851">
        <v>0</v>
      </c>
      <c r="AV851">
        <v>0</v>
      </c>
      <c r="BC851">
        <v>0</v>
      </c>
      <c r="BE851">
        <v>1</v>
      </c>
      <c r="BF851">
        <v>30</v>
      </c>
      <c r="BI851">
        <v>0</v>
      </c>
      <c r="BJ851">
        <v>0</v>
      </c>
      <c r="BK851">
        <v>0</v>
      </c>
      <c r="BL851">
        <v>0</v>
      </c>
      <c r="BM851">
        <v>0</v>
      </c>
      <c r="BY851">
        <v>0</v>
      </c>
      <c r="BZ851">
        <v>0</v>
      </c>
      <c r="CA851">
        <v>0</v>
      </c>
      <c r="CB851">
        <v>0</v>
      </c>
      <c r="CC851">
        <v>0</v>
      </c>
      <c r="CD851">
        <v>0</v>
      </c>
    </row>
    <row r="852" spans="1:82" hidden="1" x14ac:dyDescent="0.3">
      <c r="A852" t="s">
        <v>3399</v>
      </c>
      <c r="B852" t="s">
        <v>3400</v>
      </c>
      <c r="C852" s="1" t="str">
        <f t="shared" ref="C852:C879" si="106">HYPERLINK("https://geochem.nrcan.gc.ca/cdogs/content/bdl/bdl270012_e.htm", "27:0012")</f>
        <v>27:0012</v>
      </c>
      <c r="D852" s="1" t="str">
        <f t="shared" ref="D852:D879" si="107">HYPERLINK("https://geochem.nrcan.gc.ca/cdogs/content/svy/svy270004_e.htm", "27:0004")</f>
        <v>27:0004</v>
      </c>
      <c r="E852" t="s">
        <v>3401</v>
      </c>
      <c r="F852" t="s">
        <v>3402</v>
      </c>
      <c r="H852">
        <v>60.474769999999999</v>
      </c>
      <c r="I852">
        <v>-117.58583</v>
      </c>
      <c r="J852" s="1" t="str">
        <f>HYPERLINK("https://geochem.nrcan.gc.ca/cdogs/content/kwd/kwd020024_e.htm", "Stream sediments")</f>
        <v>Stream sediments</v>
      </c>
      <c r="K852" s="1" t="str">
        <f t="shared" si="103"/>
        <v>HMC separation (ODM standard)</v>
      </c>
      <c r="M852">
        <v>0</v>
      </c>
      <c r="T852">
        <v>0</v>
      </c>
      <c r="V852">
        <v>0</v>
      </c>
      <c r="X852">
        <v>0</v>
      </c>
      <c r="Z852">
        <v>0</v>
      </c>
      <c r="AS852">
        <v>0</v>
      </c>
      <c r="AV852">
        <v>0</v>
      </c>
      <c r="BC852">
        <v>0</v>
      </c>
      <c r="BE852">
        <v>0</v>
      </c>
      <c r="BF852">
        <v>80</v>
      </c>
      <c r="BI852">
        <v>0</v>
      </c>
      <c r="BJ852">
        <v>0</v>
      </c>
      <c r="BL852">
        <v>0</v>
      </c>
      <c r="BM852">
        <v>0</v>
      </c>
      <c r="BY852">
        <v>0</v>
      </c>
      <c r="BZ852">
        <v>0</v>
      </c>
      <c r="CA852">
        <v>0</v>
      </c>
      <c r="CB852">
        <v>0</v>
      </c>
      <c r="CC852">
        <v>0</v>
      </c>
      <c r="CD852">
        <v>0</v>
      </c>
    </row>
    <row r="853" spans="1:82" hidden="1" x14ac:dyDescent="0.3">
      <c r="A853" t="s">
        <v>3403</v>
      </c>
      <c r="B853" t="s">
        <v>3404</v>
      </c>
      <c r="C853" s="1" t="str">
        <f t="shared" si="106"/>
        <v>27:0012</v>
      </c>
      <c r="D853" s="1" t="str">
        <f t="shared" si="107"/>
        <v>27:0004</v>
      </c>
      <c r="E853" t="s">
        <v>3405</v>
      </c>
      <c r="F853" t="s">
        <v>3406</v>
      </c>
      <c r="H853">
        <v>60.408769999999997</v>
      </c>
      <c r="I853">
        <v>-117.62823</v>
      </c>
      <c r="J853" s="1" t="str">
        <f>HYPERLINK("https://geochem.nrcan.gc.ca/cdogs/content/kwd/kwd020024_e.htm", "Stream sediments")</f>
        <v>Stream sediments</v>
      </c>
      <c r="K853" s="1" t="str">
        <f t="shared" si="103"/>
        <v>HMC separation (ODM standard)</v>
      </c>
      <c r="M853">
        <v>0</v>
      </c>
      <c r="T853">
        <v>0</v>
      </c>
      <c r="V853">
        <v>1</v>
      </c>
      <c r="X853">
        <v>0</v>
      </c>
      <c r="Z853">
        <v>0</v>
      </c>
      <c r="AS853">
        <v>0</v>
      </c>
      <c r="AV853">
        <v>0</v>
      </c>
      <c r="BC853">
        <v>0</v>
      </c>
      <c r="BE853">
        <v>0.2</v>
      </c>
      <c r="BF853">
        <v>30</v>
      </c>
      <c r="BI853">
        <v>0</v>
      </c>
      <c r="BJ853">
        <v>0</v>
      </c>
      <c r="BY853">
        <v>0</v>
      </c>
      <c r="BZ853">
        <v>0</v>
      </c>
      <c r="CA853">
        <v>0</v>
      </c>
      <c r="CB853">
        <v>0</v>
      </c>
      <c r="CC853">
        <v>0</v>
      </c>
      <c r="CD853">
        <v>0</v>
      </c>
    </row>
    <row r="854" spans="1:82" hidden="1" x14ac:dyDescent="0.3">
      <c r="A854" t="s">
        <v>3407</v>
      </c>
      <c r="B854" t="s">
        <v>3408</v>
      </c>
      <c r="C854" s="1" t="str">
        <f t="shared" si="106"/>
        <v>27:0012</v>
      </c>
      <c r="D854" s="1" t="str">
        <f t="shared" si="107"/>
        <v>27:0004</v>
      </c>
      <c r="E854" t="s">
        <v>3409</v>
      </c>
      <c r="F854" t="s">
        <v>3410</v>
      </c>
      <c r="J854" s="1" t="str">
        <f>HYPERLINK("https://geochem.nrcan.gc.ca/cdogs/content/kwd/kwd020000_e.htm", "Null")</f>
        <v>Null</v>
      </c>
      <c r="K854" s="1" t="str">
        <f t="shared" si="103"/>
        <v>HMC separation (ODM standard)</v>
      </c>
      <c r="M854">
        <v>0</v>
      </c>
      <c r="O854">
        <v>4</v>
      </c>
      <c r="V854">
        <v>3</v>
      </c>
      <c r="X854">
        <v>1</v>
      </c>
      <c r="Z854">
        <v>1</v>
      </c>
      <c r="AL854">
        <v>2</v>
      </c>
      <c r="AM854">
        <v>1</v>
      </c>
      <c r="AS854">
        <v>0</v>
      </c>
      <c r="AV854">
        <v>0</v>
      </c>
      <c r="BF854">
        <v>40</v>
      </c>
      <c r="BJ854">
        <v>0</v>
      </c>
      <c r="BK854">
        <v>3</v>
      </c>
      <c r="BM854">
        <v>1</v>
      </c>
      <c r="BY854">
        <v>0</v>
      </c>
      <c r="BZ854">
        <v>0</v>
      </c>
      <c r="CA854">
        <v>0</v>
      </c>
      <c r="CB854">
        <v>0</v>
      </c>
      <c r="CC854">
        <v>1</v>
      </c>
    </row>
    <row r="855" spans="1:82" hidden="1" x14ac:dyDescent="0.3">
      <c r="A855" t="s">
        <v>3411</v>
      </c>
      <c r="B855" t="s">
        <v>3412</v>
      </c>
      <c r="C855" s="1" t="str">
        <f t="shared" si="106"/>
        <v>27:0012</v>
      </c>
      <c r="D855" s="1" t="str">
        <f t="shared" si="107"/>
        <v>27:0004</v>
      </c>
      <c r="E855" t="s">
        <v>3357</v>
      </c>
      <c r="F855" t="s">
        <v>3413</v>
      </c>
      <c r="H855">
        <v>60.560339999999997</v>
      </c>
      <c r="I855">
        <v>-118.36932</v>
      </c>
      <c r="J855" s="1" t="str">
        <f>HYPERLINK("https://geochem.nrcan.gc.ca/cdogs/content/kwd/kwd020000_e.htm", "Null")</f>
        <v>Null</v>
      </c>
      <c r="K855" s="1" t="str">
        <f t="shared" si="103"/>
        <v>HMC separation (ODM standard)</v>
      </c>
      <c r="M855">
        <v>0</v>
      </c>
      <c r="T855">
        <v>0</v>
      </c>
      <c r="V855">
        <v>5</v>
      </c>
      <c r="X855">
        <v>2</v>
      </c>
      <c r="Z855">
        <v>0</v>
      </c>
      <c r="AS855">
        <v>0</v>
      </c>
      <c r="AV855">
        <v>0</v>
      </c>
      <c r="BC855">
        <v>0</v>
      </c>
      <c r="BI855">
        <v>0</v>
      </c>
      <c r="BJ855">
        <v>0</v>
      </c>
      <c r="BL855">
        <v>0</v>
      </c>
      <c r="BY855">
        <v>0</v>
      </c>
      <c r="BZ855">
        <v>0</v>
      </c>
      <c r="CA855">
        <v>0</v>
      </c>
      <c r="CB855">
        <v>0</v>
      </c>
      <c r="CC855">
        <v>10</v>
      </c>
    </row>
    <row r="856" spans="1:82" hidden="1" x14ac:dyDescent="0.3">
      <c r="A856" t="s">
        <v>3414</v>
      </c>
      <c r="B856" t="s">
        <v>3415</v>
      </c>
      <c r="C856" s="1" t="str">
        <f t="shared" si="106"/>
        <v>27:0012</v>
      </c>
      <c r="D856" s="1" t="str">
        <f t="shared" si="107"/>
        <v>27:0004</v>
      </c>
      <c r="E856" t="s">
        <v>3416</v>
      </c>
      <c r="F856" t="s">
        <v>3417</v>
      </c>
      <c r="H856">
        <v>60.432510000000001</v>
      </c>
      <c r="I856">
        <v>-117.50095</v>
      </c>
      <c r="J856" s="1" t="str">
        <f>HYPERLINK("https://geochem.nrcan.gc.ca/cdogs/content/kwd/kwd020044_e.htm", "Till")</f>
        <v>Till</v>
      </c>
      <c r="K856" s="1" t="str">
        <f t="shared" si="103"/>
        <v>HMC separation (ODM standard)</v>
      </c>
      <c r="M856">
        <v>0</v>
      </c>
      <c r="T856">
        <v>1</v>
      </c>
      <c r="V856">
        <v>0</v>
      </c>
      <c r="X856">
        <v>0</v>
      </c>
      <c r="Z856">
        <v>0</v>
      </c>
      <c r="AS856">
        <v>0</v>
      </c>
      <c r="AV856">
        <v>0</v>
      </c>
      <c r="BE856">
        <v>0</v>
      </c>
      <c r="BF856">
        <v>50</v>
      </c>
      <c r="BI856">
        <v>0</v>
      </c>
      <c r="BJ856">
        <v>0</v>
      </c>
      <c r="BK856">
        <v>2</v>
      </c>
      <c r="BY856">
        <v>0</v>
      </c>
      <c r="BZ856">
        <v>0</v>
      </c>
      <c r="CA856">
        <v>0</v>
      </c>
      <c r="CB856">
        <v>0</v>
      </c>
      <c r="CC856">
        <v>1</v>
      </c>
    </row>
    <row r="857" spans="1:82" hidden="1" x14ac:dyDescent="0.3">
      <c r="A857" t="s">
        <v>3418</v>
      </c>
      <c r="B857" t="s">
        <v>3419</v>
      </c>
      <c r="C857" s="1" t="str">
        <f t="shared" si="106"/>
        <v>27:0012</v>
      </c>
      <c r="D857" s="1" t="str">
        <f t="shared" si="107"/>
        <v>27:0004</v>
      </c>
      <c r="E857" t="s">
        <v>3420</v>
      </c>
      <c r="F857" t="s">
        <v>3421</v>
      </c>
      <c r="H857">
        <v>60.813929999999999</v>
      </c>
      <c r="I857">
        <v>-117.27143</v>
      </c>
      <c r="J857" s="1" t="str">
        <f>HYPERLINK("https://geochem.nrcan.gc.ca/cdogs/content/kwd/kwd020050_e.htm", "Glaciofluvial")</f>
        <v>Glaciofluvial</v>
      </c>
      <c r="K857" s="1" t="str">
        <f t="shared" si="103"/>
        <v>HMC separation (ODM standard)</v>
      </c>
      <c r="M857">
        <v>0</v>
      </c>
      <c r="T857">
        <v>0</v>
      </c>
      <c r="V857">
        <v>0</v>
      </c>
      <c r="X857">
        <v>1</v>
      </c>
      <c r="Z857">
        <v>0</v>
      </c>
      <c r="AS857">
        <v>0</v>
      </c>
      <c r="AV857">
        <v>0</v>
      </c>
      <c r="BC857">
        <v>0</v>
      </c>
      <c r="BE857">
        <v>0</v>
      </c>
      <c r="BF857">
        <v>30</v>
      </c>
      <c r="BI857">
        <v>0</v>
      </c>
      <c r="BJ857">
        <v>0</v>
      </c>
      <c r="BL857">
        <v>0</v>
      </c>
      <c r="BY857">
        <v>0</v>
      </c>
      <c r="BZ857">
        <v>0</v>
      </c>
      <c r="CA857">
        <v>0</v>
      </c>
      <c r="CB857">
        <v>0</v>
      </c>
      <c r="CD857">
        <v>0</v>
      </c>
    </row>
    <row r="858" spans="1:82" hidden="1" x14ac:dyDescent="0.3">
      <c r="A858" t="s">
        <v>3422</v>
      </c>
      <c r="B858" t="s">
        <v>3423</v>
      </c>
      <c r="C858" s="1" t="str">
        <f t="shared" si="106"/>
        <v>27:0012</v>
      </c>
      <c r="D858" s="1" t="str">
        <f t="shared" si="107"/>
        <v>27:0004</v>
      </c>
      <c r="E858" t="s">
        <v>3424</v>
      </c>
      <c r="F858" t="s">
        <v>3425</v>
      </c>
      <c r="H858">
        <v>60.53275</v>
      </c>
      <c r="I858">
        <v>-117.24706999999999</v>
      </c>
      <c r="J858" s="1" t="str">
        <f>HYPERLINK("https://geochem.nrcan.gc.ca/cdogs/content/kwd/kwd020024_e.htm", "Stream sediments")</f>
        <v>Stream sediments</v>
      </c>
      <c r="K858" s="1" t="str">
        <f t="shared" si="103"/>
        <v>HMC separation (ODM standard)</v>
      </c>
      <c r="M858">
        <v>0</v>
      </c>
      <c r="T858">
        <v>0</v>
      </c>
      <c r="V858">
        <v>0</v>
      </c>
      <c r="X858">
        <v>0</v>
      </c>
      <c r="Z858">
        <v>0</v>
      </c>
      <c r="AS858">
        <v>0</v>
      </c>
      <c r="AV858">
        <v>0</v>
      </c>
      <c r="BC858">
        <v>0</v>
      </c>
      <c r="BE858">
        <v>0</v>
      </c>
      <c r="BF858">
        <v>20</v>
      </c>
      <c r="BI858">
        <v>0</v>
      </c>
      <c r="BJ858">
        <v>0</v>
      </c>
      <c r="BK858">
        <v>0</v>
      </c>
      <c r="BL858">
        <v>0</v>
      </c>
      <c r="BM858">
        <v>0</v>
      </c>
      <c r="BY858">
        <v>0</v>
      </c>
      <c r="BZ858">
        <v>0</v>
      </c>
      <c r="CA858">
        <v>0</v>
      </c>
      <c r="CB858">
        <v>0</v>
      </c>
      <c r="CC858">
        <v>0</v>
      </c>
      <c r="CD858">
        <v>0</v>
      </c>
    </row>
    <row r="859" spans="1:82" hidden="1" x14ac:dyDescent="0.3">
      <c r="A859" t="s">
        <v>3426</v>
      </c>
      <c r="B859" t="s">
        <v>3427</v>
      </c>
      <c r="C859" s="1" t="str">
        <f t="shared" si="106"/>
        <v>27:0012</v>
      </c>
      <c r="D859" s="1" t="str">
        <f t="shared" si="107"/>
        <v>27:0004</v>
      </c>
      <c r="E859" t="s">
        <v>3428</v>
      </c>
      <c r="F859" t="s">
        <v>3429</v>
      </c>
      <c r="H859">
        <v>60.55753</v>
      </c>
      <c r="I859">
        <v>-117.08732000000001</v>
      </c>
      <c r="J859" s="1" t="str">
        <f>HYPERLINK("https://geochem.nrcan.gc.ca/cdogs/content/kwd/kwd020044_e.htm", "Till")</f>
        <v>Till</v>
      </c>
      <c r="K859" s="1" t="str">
        <f t="shared" si="103"/>
        <v>HMC separation (ODM standard)</v>
      </c>
      <c r="M859">
        <v>0</v>
      </c>
      <c r="T859">
        <v>5</v>
      </c>
      <c r="V859">
        <v>2</v>
      </c>
      <c r="X859">
        <v>1</v>
      </c>
      <c r="Z859">
        <v>0</v>
      </c>
      <c r="AS859">
        <v>0</v>
      </c>
      <c r="AV859">
        <v>0</v>
      </c>
      <c r="BC859">
        <v>5</v>
      </c>
      <c r="BE859">
        <v>2</v>
      </c>
      <c r="BF859">
        <v>10</v>
      </c>
      <c r="BI859">
        <v>0</v>
      </c>
      <c r="BJ859">
        <v>0</v>
      </c>
      <c r="BK859">
        <v>0</v>
      </c>
      <c r="BL859">
        <v>0</v>
      </c>
      <c r="BM859">
        <v>0</v>
      </c>
      <c r="BY859">
        <v>0</v>
      </c>
      <c r="BZ859">
        <v>0</v>
      </c>
      <c r="CA859">
        <v>0</v>
      </c>
      <c r="CB859">
        <v>0</v>
      </c>
      <c r="CC859">
        <v>2</v>
      </c>
      <c r="CD859">
        <v>0</v>
      </c>
    </row>
    <row r="860" spans="1:82" hidden="1" x14ac:dyDescent="0.3">
      <c r="A860" t="s">
        <v>3430</v>
      </c>
      <c r="B860" t="s">
        <v>3431</v>
      </c>
      <c r="C860" s="1" t="str">
        <f t="shared" si="106"/>
        <v>27:0012</v>
      </c>
      <c r="D860" s="1" t="str">
        <f t="shared" si="107"/>
        <v>27:0004</v>
      </c>
      <c r="E860" t="s">
        <v>3432</v>
      </c>
      <c r="F860" t="s">
        <v>3433</v>
      </c>
      <c r="H860">
        <v>60.359699999999997</v>
      </c>
      <c r="I860">
        <v>-118.74534</v>
      </c>
      <c r="J860" s="1" t="str">
        <f>HYPERLINK("https://geochem.nrcan.gc.ca/cdogs/content/kwd/kwd020044_e.htm", "Till")</f>
        <v>Till</v>
      </c>
      <c r="K860" s="1" t="str">
        <f t="shared" si="103"/>
        <v>HMC separation (ODM standard)</v>
      </c>
      <c r="M860">
        <v>0</v>
      </c>
      <c r="O860">
        <v>2</v>
      </c>
      <c r="V860">
        <v>8</v>
      </c>
      <c r="X860">
        <v>7</v>
      </c>
      <c r="Z860">
        <v>7</v>
      </c>
      <c r="AM860">
        <v>1</v>
      </c>
      <c r="AS860">
        <v>0</v>
      </c>
      <c r="AV860">
        <v>0</v>
      </c>
      <c r="BF860">
        <v>15</v>
      </c>
      <c r="BJ860">
        <v>2</v>
      </c>
      <c r="BM860">
        <v>0</v>
      </c>
      <c r="BY860">
        <v>0</v>
      </c>
      <c r="BZ860">
        <v>0</v>
      </c>
      <c r="CA860">
        <v>0</v>
      </c>
      <c r="CB860">
        <v>0</v>
      </c>
      <c r="CC860">
        <v>0</v>
      </c>
    </row>
    <row r="861" spans="1:82" hidden="1" x14ac:dyDescent="0.3">
      <c r="A861" t="s">
        <v>3434</v>
      </c>
      <c r="B861" t="s">
        <v>3435</v>
      </c>
      <c r="C861" s="1" t="str">
        <f t="shared" si="106"/>
        <v>27:0012</v>
      </c>
      <c r="D861" s="1" t="str">
        <f t="shared" si="107"/>
        <v>27:0004</v>
      </c>
      <c r="E861" t="s">
        <v>3436</v>
      </c>
      <c r="F861" t="s">
        <v>3437</v>
      </c>
      <c r="H861">
        <v>60.369909999999997</v>
      </c>
      <c r="I861">
        <v>-118.55588</v>
      </c>
      <c r="J861" s="1" t="str">
        <f>HYPERLINK("https://geochem.nrcan.gc.ca/cdogs/content/kwd/kwd020044_e.htm", "Till")</f>
        <v>Till</v>
      </c>
      <c r="K861" s="1" t="str">
        <f t="shared" si="103"/>
        <v>HMC separation (ODM standard)</v>
      </c>
      <c r="M861">
        <v>0</v>
      </c>
      <c r="T861">
        <v>0</v>
      </c>
      <c r="V861">
        <v>1</v>
      </c>
      <c r="X861">
        <v>3</v>
      </c>
      <c r="Z861">
        <v>0</v>
      </c>
      <c r="AS861">
        <v>0</v>
      </c>
      <c r="AV861">
        <v>0</v>
      </c>
      <c r="BC861">
        <v>0</v>
      </c>
      <c r="BF861">
        <v>10</v>
      </c>
      <c r="BI861">
        <v>0</v>
      </c>
      <c r="BJ861">
        <v>0</v>
      </c>
      <c r="BK861">
        <v>0</v>
      </c>
      <c r="BL861">
        <v>0</v>
      </c>
      <c r="BM861">
        <v>0</v>
      </c>
      <c r="BY861">
        <v>0</v>
      </c>
      <c r="BZ861">
        <v>0</v>
      </c>
      <c r="CA861">
        <v>0</v>
      </c>
      <c r="CB861">
        <v>0</v>
      </c>
      <c r="CC861">
        <v>2</v>
      </c>
      <c r="CD861">
        <v>0</v>
      </c>
    </row>
    <row r="862" spans="1:82" hidden="1" x14ac:dyDescent="0.3">
      <c r="A862" t="s">
        <v>3438</v>
      </c>
      <c r="B862" t="s">
        <v>3439</v>
      </c>
      <c r="C862" s="1" t="str">
        <f t="shared" si="106"/>
        <v>27:0012</v>
      </c>
      <c r="D862" s="1" t="str">
        <f t="shared" si="107"/>
        <v>27:0004</v>
      </c>
      <c r="E862" t="s">
        <v>3440</v>
      </c>
      <c r="F862" t="s">
        <v>3441</v>
      </c>
      <c r="H862">
        <v>60.488250000000001</v>
      </c>
      <c r="I862">
        <v>-118.4995</v>
      </c>
      <c r="J862" s="1" t="str">
        <f>HYPERLINK("https://geochem.nrcan.gc.ca/cdogs/content/kwd/kwd020044_e.htm", "Till")</f>
        <v>Till</v>
      </c>
      <c r="K862" s="1" t="str">
        <f t="shared" si="103"/>
        <v>HMC separation (ODM standard)</v>
      </c>
      <c r="M862">
        <v>0</v>
      </c>
      <c r="T862">
        <v>0</v>
      </c>
      <c r="V862">
        <v>0</v>
      </c>
      <c r="X862">
        <v>0</v>
      </c>
      <c r="Z862">
        <v>0</v>
      </c>
      <c r="AS862">
        <v>0</v>
      </c>
      <c r="AV862">
        <v>0</v>
      </c>
      <c r="BC862">
        <v>0</v>
      </c>
      <c r="BE862">
        <v>0</v>
      </c>
      <c r="BF862">
        <v>15</v>
      </c>
      <c r="BI862">
        <v>0</v>
      </c>
      <c r="BJ862">
        <v>0</v>
      </c>
      <c r="BK862">
        <v>0</v>
      </c>
      <c r="BL862">
        <v>0</v>
      </c>
      <c r="BM862">
        <v>0</v>
      </c>
      <c r="BY862">
        <v>0</v>
      </c>
      <c r="BZ862">
        <v>0</v>
      </c>
      <c r="CA862">
        <v>0</v>
      </c>
      <c r="CB862">
        <v>0</v>
      </c>
      <c r="CC862">
        <v>0</v>
      </c>
      <c r="CD862">
        <v>0</v>
      </c>
    </row>
    <row r="863" spans="1:82" hidden="1" x14ac:dyDescent="0.3">
      <c r="A863" t="s">
        <v>3442</v>
      </c>
      <c r="B863" t="s">
        <v>3443</v>
      </c>
      <c r="C863" s="1" t="str">
        <f t="shared" si="106"/>
        <v>27:0012</v>
      </c>
      <c r="D863" s="1" t="str">
        <f t="shared" si="107"/>
        <v>27:0004</v>
      </c>
      <c r="E863" t="s">
        <v>3444</v>
      </c>
      <c r="F863" t="s">
        <v>3445</v>
      </c>
      <c r="H863">
        <v>60.499789999999997</v>
      </c>
      <c r="I863">
        <v>-118.6982</v>
      </c>
      <c r="J863" s="1" t="str">
        <f>HYPERLINK("https://geochem.nrcan.gc.ca/cdogs/content/kwd/kwd020044_e.htm", "Till")</f>
        <v>Till</v>
      </c>
      <c r="K863" s="1" t="str">
        <f t="shared" si="103"/>
        <v>HMC separation (ODM standard)</v>
      </c>
      <c r="M863">
        <v>0</v>
      </c>
      <c r="T863">
        <v>0</v>
      </c>
      <c r="V863">
        <v>0</v>
      </c>
      <c r="X863">
        <v>0</v>
      </c>
      <c r="Z863">
        <v>0</v>
      </c>
      <c r="AS863">
        <v>0</v>
      </c>
      <c r="AV863">
        <v>0</v>
      </c>
      <c r="BC863">
        <v>0</v>
      </c>
      <c r="BE863">
        <v>0</v>
      </c>
      <c r="BF863">
        <v>20</v>
      </c>
      <c r="BI863">
        <v>0</v>
      </c>
      <c r="BJ863">
        <v>0</v>
      </c>
      <c r="BK863">
        <v>0</v>
      </c>
      <c r="BL863">
        <v>0</v>
      </c>
      <c r="BM863">
        <v>0</v>
      </c>
      <c r="BY863">
        <v>0</v>
      </c>
      <c r="BZ863">
        <v>0</v>
      </c>
      <c r="CA863">
        <v>0</v>
      </c>
      <c r="CB863">
        <v>0</v>
      </c>
      <c r="CC863">
        <v>0</v>
      </c>
      <c r="CD863">
        <v>0</v>
      </c>
    </row>
    <row r="864" spans="1:82" hidden="1" x14ac:dyDescent="0.3">
      <c r="A864" t="s">
        <v>3446</v>
      </c>
      <c r="B864" t="s">
        <v>3447</v>
      </c>
      <c r="C864" s="1" t="str">
        <f t="shared" si="106"/>
        <v>27:0012</v>
      </c>
      <c r="D864" s="1" t="str">
        <f t="shared" si="107"/>
        <v>27:0004</v>
      </c>
      <c r="E864" t="s">
        <v>3448</v>
      </c>
      <c r="F864" t="s">
        <v>3449</v>
      </c>
      <c r="H864">
        <v>60.536900000000003</v>
      </c>
      <c r="I864">
        <v>-118.75588999999999</v>
      </c>
      <c r="J864" s="1" t="str">
        <f>HYPERLINK("https://geochem.nrcan.gc.ca/cdogs/content/kwd/kwd020024_e.htm", "Stream sediments")</f>
        <v>Stream sediments</v>
      </c>
      <c r="K864" s="1" t="str">
        <f t="shared" si="103"/>
        <v>HMC separation (ODM standard)</v>
      </c>
      <c r="M864">
        <v>0</v>
      </c>
      <c r="T864">
        <v>0</v>
      </c>
      <c r="V864">
        <v>0</v>
      </c>
      <c r="X864">
        <v>0</v>
      </c>
      <c r="Z864">
        <v>0</v>
      </c>
      <c r="AS864">
        <v>0</v>
      </c>
      <c r="AV864">
        <v>0</v>
      </c>
      <c r="BC864">
        <v>0</v>
      </c>
      <c r="BE864">
        <v>0</v>
      </c>
      <c r="BI864">
        <v>0</v>
      </c>
      <c r="BJ864">
        <v>0</v>
      </c>
      <c r="BK864">
        <v>0</v>
      </c>
      <c r="BL864">
        <v>0</v>
      </c>
      <c r="BM864">
        <v>0</v>
      </c>
      <c r="BY864">
        <v>0</v>
      </c>
      <c r="BZ864">
        <v>0</v>
      </c>
      <c r="CA864">
        <v>0</v>
      </c>
      <c r="CB864">
        <v>0</v>
      </c>
      <c r="CC864">
        <v>0</v>
      </c>
      <c r="CD864">
        <v>0</v>
      </c>
    </row>
    <row r="865" spans="1:82" hidden="1" x14ac:dyDescent="0.3">
      <c r="A865" t="s">
        <v>3450</v>
      </c>
      <c r="B865" t="s">
        <v>3451</v>
      </c>
      <c r="C865" s="1" t="str">
        <f t="shared" si="106"/>
        <v>27:0012</v>
      </c>
      <c r="D865" s="1" t="str">
        <f t="shared" si="107"/>
        <v>27:0004</v>
      </c>
      <c r="E865" t="s">
        <v>3452</v>
      </c>
      <c r="F865" t="s">
        <v>3453</v>
      </c>
      <c r="J865" s="1" t="str">
        <f>HYPERLINK("https://geochem.nrcan.gc.ca/cdogs/content/kwd/kwd020000_e.htm", "Null")</f>
        <v>Null</v>
      </c>
      <c r="K865" s="1" t="str">
        <f t="shared" si="103"/>
        <v>HMC separation (ODM standard)</v>
      </c>
      <c r="M865">
        <v>0</v>
      </c>
      <c r="T865">
        <v>0</v>
      </c>
      <c r="V865">
        <v>0</v>
      </c>
      <c r="X865">
        <v>0</v>
      </c>
      <c r="Z865">
        <v>0</v>
      </c>
      <c r="AS865">
        <v>0</v>
      </c>
      <c r="AV865">
        <v>0</v>
      </c>
      <c r="BC865">
        <v>0</v>
      </c>
      <c r="BE865">
        <v>0</v>
      </c>
      <c r="BI865">
        <v>0</v>
      </c>
      <c r="BJ865">
        <v>0</v>
      </c>
      <c r="BL865">
        <v>0</v>
      </c>
      <c r="BM865">
        <v>1</v>
      </c>
      <c r="BY865">
        <v>0</v>
      </c>
      <c r="BZ865">
        <v>0</v>
      </c>
      <c r="CA865">
        <v>0</v>
      </c>
      <c r="CB865">
        <v>0</v>
      </c>
      <c r="CC865">
        <v>10</v>
      </c>
      <c r="CD865">
        <v>0</v>
      </c>
    </row>
    <row r="866" spans="1:82" hidden="1" x14ac:dyDescent="0.3">
      <c r="A866" t="s">
        <v>3454</v>
      </c>
      <c r="B866" t="s">
        <v>3455</v>
      </c>
      <c r="C866" s="1" t="str">
        <f t="shared" si="106"/>
        <v>27:0012</v>
      </c>
      <c r="D866" s="1" t="str">
        <f t="shared" si="107"/>
        <v>27:0004</v>
      </c>
      <c r="E866" t="s">
        <v>3456</v>
      </c>
      <c r="F866" t="s">
        <v>3457</v>
      </c>
      <c r="H866">
        <v>60.5642</v>
      </c>
      <c r="I866">
        <v>-118.54404</v>
      </c>
      <c r="J866" s="1" t="str">
        <f>HYPERLINK("https://geochem.nrcan.gc.ca/cdogs/content/kwd/kwd020044_e.htm", "Till")</f>
        <v>Till</v>
      </c>
      <c r="K866" s="1" t="str">
        <f t="shared" si="103"/>
        <v>HMC separation (ODM standard)</v>
      </c>
      <c r="M866">
        <v>0</v>
      </c>
      <c r="T866">
        <v>20</v>
      </c>
      <c r="V866">
        <v>1</v>
      </c>
      <c r="X866">
        <v>5</v>
      </c>
      <c r="Z866">
        <v>0</v>
      </c>
      <c r="AS866">
        <v>0</v>
      </c>
      <c r="AV866">
        <v>0</v>
      </c>
      <c r="BC866">
        <v>2</v>
      </c>
      <c r="BF866">
        <v>5</v>
      </c>
      <c r="BI866">
        <v>0</v>
      </c>
      <c r="BJ866">
        <v>0</v>
      </c>
      <c r="BK866">
        <v>1</v>
      </c>
      <c r="BY866">
        <v>0</v>
      </c>
      <c r="BZ866">
        <v>0</v>
      </c>
      <c r="CA866">
        <v>0</v>
      </c>
      <c r="CB866">
        <v>0</v>
      </c>
      <c r="CC866">
        <v>5</v>
      </c>
      <c r="CD866">
        <v>0</v>
      </c>
    </row>
    <row r="867" spans="1:82" hidden="1" x14ac:dyDescent="0.3">
      <c r="A867" t="s">
        <v>3458</v>
      </c>
      <c r="B867" t="s">
        <v>3459</v>
      </c>
      <c r="C867" s="1" t="str">
        <f t="shared" si="106"/>
        <v>27:0012</v>
      </c>
      <c r="D867" s="1" t="str">
        <f t="shared" si="107"/>
        <v>27:0004</v>
      </c>
      <c r="E867" t="s">
        <v>3460</v>
      </c>
      <c r="F867" t="s">
        <v>3461</v>
      </c>
      <c r="H867">
        <v>60.6616</v>
      </c>
      <c r="I867">
        <v>-118.60834</v>
      </c>
      <c r="J867" s="1" t="str">
        <f>HYPERLINK("https://geochem.nrcan.gc.ca/cdogs/content/kwd/kwd020044_e.htm", "Till")</f>
        <v>Till</v>
      </c>
      <c r="K867" s="1" t="str">
        <f t="shared" ref="K867:K891" si="108">HYPERLINK("https://geochem.nrcan.gc.ca/cdogs/content/kwd/kwd080035_e.htm", "HMC separation (ODM standard)")</f>
        <v>HMC separation (ODM standard)</v>
      </c>
      <c r="M867">
        <v>0</v>
      </c>
      <c r="T867">
        <v>30</v>
      </c>
      <c r="V867">
        <v>0</v>
      </c>
      <c r="X867">
        <v>2</v>
      </c>
      <c r="Z867">
        <v>0</v>
      </c>
      <c r="AS867">
        <v>0</v>
      </c>
      <c r="AV867">
        <v>0</v>
      </c>
      <c r="BC867">
        <v>30</v>
      </c>
      <c r="BE867">
        <v>0</v>
      </c>
      <c r="BF867">
        <v>0</v>
      </c>
      <c r="BI867">
        <v>0</v>
      </c>
      <c r="BJ867">
        <v>0</v>
      </c>
      <c r="BK867">
        <v>0</v>
      </c>
      <c r="BM867">
        <v>1</v>
      </c>
      <c r="BY867">
        <v>0</v>
      </c>
      <c r="BZ867">
        <v>0</v>
      </c>
      <c r="CA867">
        <v>0</v>
      </c>
      <c r="CB867">
        <v>0</v>
      </c>
      <c r="CC867">
        <v>0</v>
      </c>
      <c r="CD867">
        <v>0</v>
      </c>
    </row>
    <row r="868" spans="1:82" hidden="1" x14ac:dyDescent="0.3">
      <c r="A868" t="s">
        <v>3462</v>
      </c>
      <c r="B868" t="s">
        <v>3463</v>
      </c>
      <c r="C868" s="1" t="str">
        <f t="shared" si="106"/>
        <v>27:0012</v>
      </c>
      <c r="D868" s="1" t="str">
        <f t="shared" si="107"/>
        <v>27:0004</v>
      </c>
      <c r="E868" t="s">
        <v>3464</v>
      </c>
      <c r="F868" t="s">
        <v>3465</v>
      </c>
      <c r="H868">
        <v>60.969450000000002</v>
      </c>
      <c r="I868">
        <v>-117.97851</v>
      </c>
      <c r="J868" s="1" t="str">
        <f>HYPERLINK("https://geochem.nrcan.gc.ca/cdogs/content/kwd/kwd020024_e.htm", "Stream sediments")</f>
        <v>Stream sediments</v>
      </c>
      <c r="K868" s="1" t="str">
        <f t="shared" si="108"/>
        <v>HMC separation (ODM standard)</v>
      </c>
      <c r="M868">
        <v>0</v>
      </c>
      <c r="T868">
        <v>0</v>
      </c>
      <c r="V868">
        <v>0</v>
      </c>
      <c r="X868">
        <v>1</v>
      </c>
      <c r="Z868">
        <v>0</v>
      </c>
      <c r="AS868">
        <v>0</v>
      </c>
      <c r="AV868">
        <v>0</v>
      </c>
      <c r="BC868">
        <v>0</v>
      </c>
      <c r="BE868">
        <v>0</v>
      </c>
      <c r="BI868">
        <v>0</v>
      </c>
      <c r="BJ868">
        <v>0</v>
      </c>
      <c r="BK868">
        <v>5</v>
      </c>
      <c r="BY868">
        <v>0</v>
      </c>
      <c r="BZ868">
        <v>0</v>
      </c>
      <c r="CA868">
        <v>0</v>
      </c>
      <c r="CB868">
        <v>0</v>
      </c>
      <c r="CD868">
        <v>0</v>
      </c>
    </row>
    <row r="869" spans="1:82" hidden="1" x14ac:dyDescent="0.3">
      <c r="A869" t="s">
        <v>3466</v>
      </c>
      <c r="B869" t="s">
        <v>3467</v>
      </c>
      <c r="C869" s="1" t="str">
        <f t="shared" si="106"/>
        <v>27:0012</v>
      </c>
      <c r="D869" s="1" t="str">
        <f t="shared" si="107"/>
        <v>27:0004</v>
      </c>
      <c r="E869" t="s">
        <v>3468</v>
      </c>
      <c r="F869" t="s">
        <v>3469</v>
      </c>
      <c r="H869">
        <v>60.744639999999997</v>
      </c>
      <c r="I869">
        <v>-118.48967</v>
      </c>
      <c r="J869" s="1" t="str">
        <f>HYPERLINK("https://geochem.nrcan.gc.ca/cdogs/content/kwd/kwd020044_e.htm", "Till")</f>
        <v>Till</v>
      </c>
      <c r="K869" s="1" t="str">
        <f t="shared" si="108"/>
        <v>HMC separation (ODM standard)</v>
      </c>
      <c r="M869">
        <v>0</v>
      </c>
      <c r="T869">
        <v>0</v>
      </c>
      <c r="V869">
        <v>1</v>
      </c>
      <c r="X869">
        <v>2</v>
      </c>
      <c r="Z869">
        <v>0</v>
      </c>
      <c r="AS869">
        <v>0</v>
      </c>
      <c r="AV869">
        <v>0</v>
      </c>
      <c r="BC869">
        <v>0</v>
      </c>
      <c r="BE869">
        <v>1</v>
      </c>
      <c r="BF869">
        <v>5</v>
      </c>
      <c r="BI869">
        <v>0</v>
      </c>
      <c r="BJ869">
        <v>0</v>
      </c>
      <c r="BK869">
        <v>2</v>
      </c>
      <c r="BL869">
        <v>0</v>
      </c>
      <c r="BM869">
        <v>2</v>
      </c>
      <c r="BY869">
        <v>0</v>
      </c>
      <c r="BZ869">
        <v>0</v>
      </c>
      <c r="CA869">
        <v>0</v>
      </c>
      <c r="CB869">
        <v>0</v>
      </c>
      <c r="CC869">
        <v>4</v>
      </c>
      <c r="CD869">
        <v>0</v>
      </c>
    </row>
    <row r="870" spans="1:82" hidden="1" x14ac:dyDescent="0.3">
      <c r="A870" t="s">
        <v>3470</v>
      </c>
      <c r="B870" t="s">
        <v>3471</v>
      </c>
      <c r="C870" s="1" t="str">
        <f t="shared" si="106"/>
        <v>27:0012</v>
      </c>
      <c r="D870" s="1" t="str">
        <f t="shared" si="107"/>
        <v>27:0004</v>
      </c>
      <c r="E870" t="s">
        <v>3472</v>
      </c>
      <c r="F870" t="s">
        <v>3473</v>
      </c>
      <c r="H870">
        <v>60.755020000000002</v>
      </c>
      <c r="I870">
        <v>-117.81528</v>
      </c>
      <c r="J870" s="1" t="str">
        <f>HYPERLINK("https://geochem.nrcan.gc.ca/cdogs/content/kwd/kwd020044_e.htm", "Till")</f>
        <v>Till</v>
      </c>
      <c r="K870" s="1" t="str">
        <f t="shared" si="108"/>
        <v>HMC separation (ODM standard)</v>
      </c>
      <c r="M870">
        <v>0</v>
      </c>
      <c r="T870">
        <v>0</v>
      </c>
      <c r="V870">
        <v>1</v>
      </c>
      <c r="X870">
        <v>1</v>
      </c>
      <c r="Z870">
        <v>0</v>
      </c>
      <c r="AS870">
        <v>0</v>
      </c>
      <c r="AV870">
        <v>0</v>
      </c>
      <c r="BC870">
        <v>0</v>
      </c>
      <c r="BE870">
        <v>0.3</v>
      </c>
      <c r="BF870">
        <v>5</v>
      </c>
      <c r="BI870">
        <v>0</v>
      </c>
      <c r="BJ870">
        <v>0</v>
      </c>
      <c r="BK870">
        <v>5</v>
      </c>
      <c r="BL870">
        <v>0</v>
      </c>
      <c r="BM870">
        <v>1</v>
      </c>
      <c r="BY870">
        <v>0</v>
      </c>
      <c r="BZ870">
        <v>0</v>
      </c>
      <c r="CA870">
        <v>0</v>
      </c>
      <c r="CB870">
        <v>0</v>
      </c>
      <c r="CC870">
        <v>2</v>
      </c>
      <c r="CD870">
        <v>0</v>
      </c>
    </row>
    <row r="871" spans="1:82" hidden="1" x14ac:dyDescent="0.3">
      <c r="A871" t="s">
        <v>3474</v>
      </c>
      <c r="B871" t="s">
        <v>3475</v>
      </c>
      <c r="C871" s="1" t="str">
        <f t="shared" si="106"/>
        <v>27:0012</v>
      </c>
      <c r="D871" s="1" t="str">
        <f t="shared" si="107"/>
        <v>27:0004</v>
      </c>
      <c r="E871" t="s">
        <v>3476</v>
      </c>
      <c r="F871" t="s">
        <v>3477</v>
      </c>
      <c r="H871">
        <v>60.883110000000002</v>
      </c>
      <c r="I871">
        <v>-117.75542</v>
      </c>
      <c r="J871" s="1" t="str">
        <f>HYPERLINK("https://geochem.nrcan.gc.ca/cdogs/content/kwd/kwd020044_e.htm", "Till")</f>
        <v>Till</v>
      </c>
      <c r="K871" s="1" t="str">
        <f t="shared" si="108"/>
        <v>HMC separation (ODM standard)</v>
      </c>
      <c r="M871">
        <v>0</v>
      </c>
      <c r="O871">
        <v>10</v>
      </c>
      <c r="T871">
        <v>20</v>
      </c>
      <c r="V871">
        <v>0</v>
      </c>
      <c r="X871">
        <v>4</v>
      </c>
      <c r="Z871">
        <v>1</v>
      </c>
      <c r="AS871">
        <v>0</v>
      </c>
      <c r="AV871">
        <v>0</v>
      </c>
      <c r="AX871">
        <v>1</v>
      </c>
      <c r="BC871">
        <v>2</v>
      </c>
      <c r="BE871">
        <v>0</v>
      </c>
      <c r="BF871">
        <v>0</v>
      </c>
      <c r="BJ871">
        <v>0</v>
      </c>
      <c r="BK871">
        <v>5</v>
      </c>
      <c r="BL871">
        <v>0</v>
      </c>
      <c r="BM871">
        <v>2</v>
      </c>
      <c r="BY871">
        <v>0</v>
      </c>
      <c r="BZ871">
        <v>0</v>
      </c>
      <c r="CA871">
        <v>0</v>
      </c>
      <c r="CB871">
        <v>0</v>
      </c>
    </row>
    <row r="872" spans="1:82" hidden="1" x14ac:dyDescent="0.3">
      <c r="A872" t="s">
        <v>3478</v>
      </c>
      <c r="B872" t="s">
        <v>3479</v>
      </c>
      <c r="C872" s="1" t="str">
        <f t="shared" si="106"/>
        <v>27:0012</v>
      </c>
      <c r="D872" s="1" t="str">
        <f t="shared" si="107"/>
        <v>27:0004</v>
      </c>
      <c r="E872" t="s">
        <v>3480</v>
      </c>
      <c r="F872" t="s">
        <v>3481</v>
      </c>
      <c r="H872">
        <v>60.831699999999998</v>
      </c>
      <c r="I872">
        <v>-117.67219</v>
      </c>
      <c r="J872" s="1" t="str">
        <f>HYPERLINK("https://geochem.nrcan.gc.ca/cdogs/content/kwd/kwd020044_e.htm", "Till")</f>
        <v>Till</v>
      </c>
      <c r="K872" s="1" t="str">
        <f t="shared" si="108"/>
        <v>HMC separation (ODM standard)</v>
      </c>
      <c r="M872">
        <v>5</v>
      </c>
      <c r="O872">
        <v>3</v>
      </c>
      <c r="T872">
        <v>250</v>
      </c>
      <c r="V872">
        <v>8000</v>
      </c>
      <c r="X872">
        <v>0</v>
      </c>
      <c r="Z872">
        <v>0</v>
      </c>
      <c r="AS872">
        <v>0</v>
      </c>
      <c r="BC872">
        <v>2</v>
      </c>
      <c r="BE872">
        <v>80</v>
      </c>
      <c r="BF872">
        <v>1</v>
      </c>
      <c r="BI872">
        <v>0</v>
      </c>
      <c r="BJ872">
        <v>0</v>
      </c>
      <c r="BL872">
        <v>0</v>
      </c>
      <c r="BY872">
        <v>0</v>
      </c>
      <c r="BZ872">
        <v>0</v>
      </c>
      <c r="CA872">
        <v>0</v>
      </c>
      <c r="CB872">
        <v>0</v>
      </c>
      <c r="CD872">
        <v>0</v>
      </c>
    </row>
    <row r="873" spans="1:82" hidden="1" x14ac:dyDescent="0.3">
      <c r="A873" t="s">
        <v>3482</v>
      </c>
      <c r="B873" t="s">
        <v>3483</v>
      </c>
      <c r="C873" s="1" t="str">
        <f t="shared" si="106"/>
        <v>27:0012</v>
      </c>
      <c r="D873" s="1" t="str">
        <f t="shared" si="107"/>
        <v>27:0004</v>
      </c>
      <c r="E873" t="s">
        <v>3484</v>
      </c>
      <c r="F873" t="s">
        <v>3485</v>
      </c>
      <c r="H873">
        <v>60.758119999999998</v>
      </c>
      <c r="I873">
        <v>-117.66423</v>
      </c>
      <c r="J873" s="1" t="str">
        <f>HYPERLINK("https://geochem.nrcan.gc.ca/cdogs/content/kwd/kwd020044_e.htm", "Till")</f>
        <v>Till</v>
      </c>
      <c r="K873" s="1" t="str">
        <f t="shared" si="108"/>
        <v>HMC separation (ODM standard)</v>
      </c>
      <c r="M873">
        <v>0</v>
      </c>
      <c r="T873">
        <v>0</v>
      </c>
      <c r="V873">
        <v>8</v>
      </c>
      <c r="X873">
        <v>0</v>
      </c>
      <c r="Z873">
        <v>2</v>
      </c>
      <c r="AS873">
        <v>0</v>
      </c>
      <c r="AV873">
        <v>0</v>
      </c>
      <c r="BC873">
        <v>0</v>
      </c>
      <c r="BE873">
        <v>2</v>
      </c>
      <c r="BF873">
        <v>15</v>
      </c>
      <c r="BJ873">
        <v>0</v>
      </c>
      <c r="BK873">
        <v>3</v>
      </c>
      <c r="BY873">
        <v>0</v>
      </c>
      <c r="BZ873">
        <v>0</v>
      </c>
      <c r="CA873">
        <v>0</v>
      </c>
      <c r="CB873">
        <v>0</v>
      </c>
      <c r="CD873">
        <v>0</v>
      </c>
    </row>
    <row r="874" spans="1:82" hidden="1" x14ac:dyDescent="0.3">
      <c r="A874" t="s">
        <v>3486</v>
      </c>
      <c r="B874" t="s">
        <v>3487</v>
      </c>
      <c r="C874" s="1" t="str">
        <f t="shared" si="106"/>
        <v>27:0012</v>
      </c>
      <c r="D874" s="1" t="str">
        <f t="shared" si="107"/>
        <v>27:0004</v>
      </c>
      <c r="E874" t="s">
        <v>3488</v>
      </c>
      <c r="F874" t="s">
        <v>3489</v>
      </c>
      <c r="H874">
        <v>60.841909999999999</v>
      </c>
      <c r="I874">
        <v>-117.48417000000001</v>
      </c>
      <c r="J874" s="1" t="str">
        <f>HYPERLINK("https://geochem.nrcan.gc.ca/cdogs/content/kwd/kwd020024_e.htm", "Stream sediments")</f>
        <v>Stream sediments</v>
      </c>
      <c r="K874" s="1" t="str">
        <f t="shared" si="108"/>
        <v>HMC separation (ODM standard)</v>
      </c>
      <c r="M874">
        <v>3</v>
      </c>
      <c r="O874">
        <v>4</v>
      </c>
      <c r="T874">
        <v>50</v>
      </c>
      <c r="V874">
        <v>2</v>
      </c>
      <c r="X874">
        <v>0</v>
      </c>
      <c r="Z874">
        <v>1</v>
      </c>
      <c r="AS874">
        <v>0</v>
      </c>
      <c r="BC874">
        <v>0.2</v>
      </c>
      <c r="BJ874">
        <v>0</v>
      </c>
      <c r="BK874">
        <v>20</v>
      </c>
      <c r="BY874">
        <v>0</v>
      </c>
      <c r="BZ874">
        <v>0</v>
      </c>
      <c r="CA874">
        <v>0</v>
      </c>
      <c r="CB874">
        <v>0</v>
      </c>
      <c r="CD874">
        <v>0</v>
      </c>
    </row>
    <row r="875" spans="1:82" hidden="1" x14ac:dyDescent="0.3">
      <c r="A875" t="s">
        <v>3490</v>
      </c>
      <c r="B875" t="s">
        <v>3491</v>
      </c>
      <c r="C875" s="1" t="str">
        <f t="shared" si="106"/>
        <v>27:0012</v>
      </c>
      <c r="D875" s="1" t="str">
        <f t="shared" si="107"/>
        <v>27:0004</v>
      </c>
      <c r="E875" t="s">
        <v>3492</v>
      </c>
      <c r="F875" t="s">
        <v>3493</v>
      </c>
      <c r="H875">
        <v>60.666289999999996</v>
      </c>
      <c r="I875">
        <v>-117.12151</v>
      </c>
      <c r="J875" s="1" t="str">
        <f>HYPERLINK("https://geochem.nrcan.gc.ca/cdogs/content/kwd/kwd020044_e.htm", "Till")</f>
        <v>Till</v>
      </c>
      <c r="K875" s="1" t="str">
        <f t="shared" si="108"/>
        <v>HMC separation (ODM standard)</v>
      </c>
      <c r="M875">
        <v>2</v>
      </c>
      <c r="O875">
        <v>2</v>
      </c>
      <c r="T875">
        <v>30</v>
      </c>
      <c r="V875">
        <v>40</v>
      </c>
      <c r="X875">
        <v>4</v>
      </c>
      <c r="Z875">
        <v>0</v>
      </c>
      <c r="AS875">
        <v>0</v>
      </c>
      <c r="AV875">
        <v>0.3</v>
      </c>
      <c r="AX875">
        <v>0.3</v>
      </c>
      <c r="BC875">
        <v>7</v>
      </c>
      <c r="BE875">
        <v>8</v>
      </c>
      <c r="BI875">
        <v>0</v>
      </c>
      <c r="BJ875">
        <v>0</v>
      </c>
      <c r="BK875">
        <v>5</v>
      </c>
      <c r="BY875">
        <v>0</v>
      </c>
      <c r="BZ875">
        <v>0</v>
      </c>
      <c r="CA875">
        <v>0</v>
      </c>
      <c r="CB875">
        <v>0</v>
      </c>
      <c r="CC875">
        <v>1</v>
      </c>
    </row>
    <row r="876" spans="1:82" hidden="1" x14ac:dyDescent="0.3">
      <c r="A876" t="s">
        <v>3494</v>
      </c>
      <c r="B876" t="s">
        <v>3495</v>
      </c>
      <c r="C876" s="1" t="str">
        <f t="shared" si="106"/>
        <v>27:0012</v>
      </c>
      <c r="D876" s="1" t="str">
        <f t="shared" si="107"/>
        <v>27:0004</v>
      </c>
      <c r="E876" t="s">
        <v>3496</v>
      </c>
      <c r="F876" t="s">
        <v>3497</v>
      </c>
      <c r="H876">
        <v>60.655740000000002</v>
      </c>
      <c r="I876">
        <v>-117.27612000000001</v>
      </c>
      <c r="J876" s="1" t="str">
        <f>HYPERLINK("https://geochem.nrcan.gc.ca/cdogs/content/kwd/kwd020044_e.htm", "Till")</f>
        <v>Till</v>
      </c>
      <c r="K876" s="1" t="str">
        <f t="shared" si="108"/>
        <v>HMC separation (ODM standard)</v>
      </c>
      <c r="M876">
        <v>1</v>
      </c>
      <c r="O876">
        <v>2</v>
      </c>
      <c r="T876">
        <v>4</v>
      </c>
      <c r="V876">
        <v>30</v>
      </c>
      <c r="X876">
        <v>0</v>
      </c>
      <c r="Z876">
        <v>0</v>
      </c>
      <c r="AS876">
        <v>0</v>
      </c>
      <c r="AX876">
        <v>0.1</v>
      </c>
      <c r="BC876">
        <v>0.2</v>
      </c>
      <c r="BE876">
        <v>2</v>
      </c>
      <c r="BF876">
        <v>20</v>
      </c>
      <c r="BI876">
        <v>0</v>
      </c>
      <c r="BJ876">
        <v>0</v>
      </c>
      <c r="BK876">
        <v>7</v>
      </c>
      <c r="BY876">
        <v>0</v>
      </c>
      <c r="BZ876">
        <v>0</v>
      </c>
      <c r="CB876">
        <v>0</v>
      </c>
      <c r="CC876">
        <v>2</v>
      </c>
      <c r="CD876">
        <v>0.5</v>
      </c>
    </row>
    <row r="877" spans="1:82" hidden="1" x14ac:dyDescent="0.3">
      <c r="A877" t="s">
        <v>3498</v>
      </c>
      <c r="B877" t="s">
        <v>3499</v>
      </c>
      <c r="C877" s="1" t="str">
        <f t="shared" si="106"/>
        <v>27:0012</v>
      </c>
      <c r="D877" s="1" t="str">
        <f t="shared" si="107"/>
        <v>27:0004</v>
      </c>
      <c r="E877" t="s">
        <v>3500</v>
      </c>
      <c r="F877" t="s">
        <v>3501</v>
      </c>
      <c r="H877">
        <v>60.737609999999997</v>
      </c>
      <c r="I877">
        <v>-117.28614</v>
      </c>
      <c r="J877" s="1" t="str">
        <f>HYPERLINK("https://geochem.nrcan.gc.ca/cdogs/content/kwd/kwd020000_e.htm", "Null")</f>
        <v>Null</v>
      </c>
      <c r="K877" s="1" t="str">
        <f t="shared" si="108"/>
        <v>HMC separation (ODM standard)</v>
      </c>
      <c r="M877">
        <v>0</v>
      </c>
      <c r="T877">
        <v>100</v>
      </c>
      <c r="V877">
        <v>0</v>
      </c>
      <c r="X877">
        <v>0</v>
      </c>
      <c r="Z877">
        <v>0</v>
      </c>
      <c r="AS877">
        <v>0</v>
      </c>
      <c r="AV877">
        <v>0</v>
      </c>
      <c r="BC877">
        <v>10</v>
      </c>
      <c r="BE877">
        <v>0</v>
      </c>
      <c r="BF877">
        <v>10</v>
      </c>
      <c r="BI877">
        <v>0</v>
      </c>
      <c r="BJ877">
        <v>0</v>
      </c>
      <c r="BL877">
        <v>0</v>
      </c>
      <c r="BM877">
        <v>3</v>
      </c>
      <c r="BY877">
        <v>0</v>
      </c>
      <c r="BZ877">
        <v>0</v>
      </c>
      <c r="CB877">
        <v>0</v>
      </c>
      <c r="CC877">
        <v>2</v>
      </c>
      <c r="CD877">
        <v>0</v>
      </c>
    </row>
    <row r="878" spans="1:82" hidden="1" x14ac:dyDescent="0.3">
      <c r="A878" t="s">
        <v>3502</v>
      </c>
      <c r="B878" t="s">
        <v>3503</v>
      </c>
      <c r="C878" s="1" t="str">
        <f t="shared" si="106"/>
        <v>27:0012</v>
      </c>
      <c r="D878" s="1" t="str">
        <f t="shared" si="107"/>
        <v>27:0004</v>
      </c>
      <c r="E878" t="s">
        <v>3504</v>
      </c>
      <c r="F878" t="s">
        <v>3505</v>
      </c>
      <c r="H878">
        <v>60.751939999999998</v>
      </c>
      <c r="I878">
        <v>-117.44651</v>
      </c>
      <c r="J878" s="1" t="str">
        <f>HYPERLINK("https://geochem.nrcan.gc.ca/cdogs/content/kwd/kwd020044_e.htm", "Till")</f>
        <v>Till</v>
      </c>
      <c r="K878" s="1" t="str">
        <f t="shared" si="108"/>
        <v>HMC separation (ODM standard)</v>
      </c>
      <c r="M878">
        <v>0</v>
      </c>
      <c r="T878">
        <v>20</v>
      </c>
      <c r="V878">
        <v>4</v>
      </c>
      <c r="X878">
        <v>0</v>
      </c>
      <c r="Z878">
        <v>0</v>
      </c>
      <c r="AS878">
        <v>0</v>
      </c>
      <c r="AV878">
        <v>0</v>
      </c>
      <c r="BC878">
        <v>3</v>
      </c>
      <c r="BE878">
        <v>0.5</v>
      </c>
      <c r="BF878">
        <v>2</v>
      </c>
      <c r="BI878">
        <v>0</v>
      </c>
      <c r="BJ878">
        <v>0</v>
      </c>
      <c r="BK878">
        <v>1</v>
      </c>
      <c r="BM878">
        <v>10</v>
      </c>
      <c r="BY878">
        <v>0</v>
      </c>
      <c r="BZ878">
        <v>0</v>
      </c>
      <c r="CA878">
        <v>0</v>
      </c>
      <c r="CB878">
        <v>0</v>
      </c>
      <c r="CC878">
        <v>0</v>
      </c>
      <c r="CD878">
        <v>0</v>
      </c>
    </row>
    <row r="879" spans="1:82" hidden="1" x14ac:dyDescent="0.3">
      <c r="A879" t="s">
        <v>3506</v>
      </c>
      <c r="B879" t="s">
        <v>3507</v>
      </c>
      <c r="C879" s="1" t="str">
        <f t="shared" si="106"/>
        <v>27:0012</v>
      </c>
      <c r="D879" s="1" t="str">
        <f t="shared" si="107"/>
        <v>27:0004</v>
      </c>
      <c r="E879" t="s">
        <v>3508</v>
      </c>
      <c r="F879" t="s">
        <v>3509</v>
      </c>
      <c r="H879">
        <v>60.949959999999997</v>
      </c>
      <c r="I879">
        <v>-117.49336</v>
      </c>
      <c r="J879" s="1" t="str">
        <f>HYPERLINK("https://geochem.nrcan.gc.ca/cdogs/content/kwd/kwd020024_e.htm", "Stream sediments")</f>
        <v>Stream sediments</v>
      </c>
      <c r="K879" s="1" t="str">
        <f t="shared" si="108"/>
        <v>HMC separation (ODM standard)</v>
      </c>
      <c r="M879">
        <v>0</v>
      </c>
      <c r="O879">
        <v>60</v>
      </c>
      <c r="V879">
        <v>2</v>
      </c>
      <c r="X879">
        <v>2</v>
      </c>
      <c r="Z879">
        <v>1</v>
      </c>
      <c r="AM879">
        <v>3</v>
      </c>
      <c r="AS879">
        <v>0</v>
      </c>
      <c r="AV879">
        <v>0</v>
      </c>
      <c r="AX879">
        <v>0.3</v>
      </c>
      <c r="BJ879">
        <v>0</v>
      </c>
      <c r="BK879">
        <v>15</v>
      </c>
      <c r="BM879">
        <v>5</v>
      </c>
      <c r="BY879">
        <v>0</v>
      </c>
      <c r="BZ879">
        <v>0</v>
      </c>
      <c r="CA879">
        <v>0</v>
      </c>
      <c r="CB879">
        <v>0</v>
      </c>
      <c r="CC879">
        <v>3</v>
      </c>
      <c r="CD879">
        <v>0</v>
      </c>
    </row>
    <row r="880" spans="1:82" x14ac:dyDescent="0.3">
      <c r="A880" t="s">
        <v>3510</v>
      </c>
      <c r="B880" t="s">
        <v>3511</v>
      </c>
      <c r="C880" s="1" t="str">
        <f t="shared" ref="C880:C891" si="109">HYPERLINK("https://geochem.nrcan.gc.ca/cdogs/content/bdl/bdl270017_e.htm", "27:0017")</f>
        <v>27:0017</v>
      </c>
      <c r="D880" s="1" t="str">
        <f t="shared" ref="D880:D891" si="110">HYPERLINK("https://geochem.nrcan.gc.ca/cdogs/content/svy/svy270009_e.htm", "27:0009")</f>
        <v>27:0009</v>
      </c>
      <c r="E880" t="s">
        <v>3512</v>
      </c>
      <c r="F880" t="s">
        <v>3513</v>
      </c>
      <c r="H880">
        <v>61.316482999999998</v>
      </c>
      <c r="I880">
        <v>-120.67488299999999</v>
      </c>
      <c r="J880" s="1" t="str">
        <f t="shared" ref="J880:J911" si="111">HYPERLINK("https://geochem.nrcan.gc.ca/cdogs/content/kwd/kwd020044_e.htm", "Till")</f>
        <v>Till</v>
      </c>
      <c r="K880" s="1" t="str">
        <f t="shared" si="108"/>
        <v>HMC separation (ODM standard)</v>
      </c>
      <c r="M880">
        <v>0</v>
      </c>
      <c r="T880">
        <v>250</v>
      </c>
      <c r="V880">
        <v>15</v>
      </c>
      <c r="X880">
        <v>0</v>
      </c>
      <c r="Z880">
        <v>0</v>
      </c>
      <c r="AS880">
        <v>0</v>
      </c>
      <c r="AV880">
        <v>0</v>
      </c>
      <c r="BC880">
        <v>80</v>
      </c>
      <c r="BE880">
        <v>5</v>
      </c>
      <c r="BF880">
        <v>10</v>
      </c>
      <c r="BI880">
        <v>0</v>
      </c>
      <c r="BJ880">
        <v>0</v>
      </c>
      <c r="BL880">
        <v>0</v>
      </c>
      <c r="BM880">
        <v>0</v>
      </c>
      <c r="BY880">
        <v>0</v>
      </c>
      <c r="BZ880">
        <v>0</v>
      </c>
      <c r="CA880">
        <v>0</v>
      </c>
      <c r="CB880">
        <v>0</v>
      </c>
      <c r="CD880">
        <v>0</v>
      </c>
    </row>
    <row r="881" spans="1:82" x14ac:dyDescent="0.3">
      <c r="A881" t="s">
        <v>3514</v>
      </c>
      <c r="B881" t="s">
        <v>3515</v>
      </c>
      <c r="C881" s="1" t="str">
        <f t="shared" si="109"/>
        <v>27:0017</v>
      </c>
      <c r="D881" s="1" t="str">
        <f t="shared" si="110"/>
        <v>27:0009</v>
      </c>
      <c r="E881" t="s">
        <v>3516</v>
      </c>
      <c r="F881" t="s">
        <v>3517</v>
      </c>
      <c r="H881">
        <v>61.298867000000001</v>
      </c>
      <c r="I881">
        <v>-120.91255</v>
      </c>
      <c r="J881" s="1" t="str">
        <f t="shared" si="111"/>
        <v>Till</v>
      </c>
      <c r="K881" s="1" t="str">
        <f t="shared" si="108"/>
        <v>HMC separation (ODM standard)</v>
      </c>
      <c r="M881">
        <v>0</v>
      </c>
      <c r="T881">
        <v>40</v>
      </c>
      <c r="V881">
        <v>0</v>
      </c>
      <c r="X881">
        <v>0</v>
      </c>
      <c r="Z881">
        <v>0</v>
      </c>
      <c r="AS881">
        <v>0</v>
      </c>
      <c r="AV881">
        <v>0</v>
      </c>
      <c r="BC881">
        <v>20</v>
      </c>
      <c r="BE881">
        <v>0</v>
      </c>
      <c r="BF881">
        <v>0</v>
      </c>
      <c r="BI881">
        <v>0</v>
      </c>
      <c r="BJ881">
        <v>0</v>
      </c>
      <c r="BK881">
        <v>0</v>
      </c>
      <c r="BL881">
        <v>0</v>
      </c>
      <c r="BM881">
        <v>0</v>
      </c>
      <c r="BY881">
        <v>0</v>
      </c>
      <c r="BZ881">
        <v>0</v>
      </c>
      <c r="CA881">
        <v>0</v>
      </c>
      <c r="CB881">
        <v>0</v>
      </c>
      <c r="CC881">
        <v>0</v>
      </c>
      <c r="CD881">
        <v>0</v>
      </c>
    </row>
    <row r="882" spans="1:82" x14ac:dyDescent="0.3">
      <c r="A882" t="s">
        <v>3518</v>
      </c>
      <c r="B882" t="s">
        <v>3519</v>
      </c>
      <c r="C882" s="1" t="str">
        <f t="shared" si="109"/>
        <v>27:0017</v>
      </c>
      <c r="D882" s="1" t="str">
        <f t="shared" si="110"/>
        <v>27:0009</v>
      </c>
      <c r="E882" t="s">
        <v>3520</v>
      </c>
      <c r="F882" t="s">
        <v>3521</v>
      </c>
      <c r="H882">
        <v>61.293083000000003</v>
      </c>
      <c r="I882">
        <v>-120.77896699999999</v>
      </c>
      <c r="J882" s="1" t="str">
        <f t="shared" si="111"/>
        <v>Till</v>
      </c>
      <c r="K882" s="1" t="str">
        <f t="shared" si="108"/>
        <v>HMC separation (ODM standard)</v>
      </c>
      <c r="M882">
        <v>0</v>
      </c>
      <c r="V882">
        <v>0</v>
      </c>
      <c r="X882">
        <v>0</v>
      </c>
      <c r="Z882">
        <v>0</v>
      </c>
      <c r="AS882">
        <v>0</v>
      </c>
      <c r="AV882">
        <v>0</v>
      </c>
      <c r="BE882">
        <v>0</v>
      </c>
      <c r="BI882">
        <v>0</v>
      </c>
      <c r="BJ882">
        <v>0</v>
      </c>
      <c r="BK882">
        <v>0</v>
      </c>
      <c r="BL882">
        <v>0</v>
      </c>
      <c r="BM882">
        <v>0</v>
      </c>
      <c r="BY882">
        <v>0</v>
      </c>
      <c r="BZ882">
        <v>0</v>
      </c>
      <c r="CA882">
        <v>0</v>
      </c>
      <c r="CB882">
        <v>0</v>
      </c>
      <c r="CC882">
        <v>0</v>
      </c>
      <c r="CD882">
        <v>0</v>
      </c>
    </row>
    <row r="883" spans="1:82" x14ac:dyDescent="0.3">
      <c r="A883" t="s">
        <v>3522</v>
      </c>
      <c r="B883" t="s">
        <v>3523</v>
      </c>
      <c r="C883" s="1" t="str">
        <f t="shared" si="109"/>
        <v>27:0017</v>
      </c>
      <c r="D883" s="1" t="str">
        <f t="shared" si="110"/>
        <v>27:0009</v>
      </c>
      <c r="E883" t="s">
        <v>3524</v>
      </c>
      <c r="F883" t="s">
        <v>3525</v>
      </c>
      <c r="H883">
        <v>61.287832999999999</v>
      </c>
      <c r="I883">
        <v>-120.90258300000001</v>
      </c>
      <c r="J883" s="1" t="str">
        <f t="shared" si="111"/>
        <v>Till</v>
      </c>
      <c r="K883" s="1" t="str">
        <f t="shared" si="108"/>
        <v>HMC separation (ODM standard)</v>
      </c>
      <c r="M883">
        <v>0</v>
      </c>
      <c r="T883">
        <v>150</v>
      </c>
      <c r="V883">
        <v>120</v>
      </c>
      <c r="X883">
        <v>0</v>
      </c>
      <c r="Z883">
        <v>0</v>
      </c>
      <c r="AS883">
        <v>0</v>
      </c>
      <c r="AV883">
        <v>0</v>
      </c>
      <c r="BC883">
        <v>10</v>
      </c>
      <c r="BE883">
        <v>8</v>
      </c>
      <c r="BF883">
        <v>10</v>
      </c>
      <c r="BI883">
        <v>0</v>
      </c>
      <c r="BJ883">
        <v>0</v>
      </c>
      <c r="BK883">
        <v>0</v>
      </c>
      <c r="BY883">
        <v>0</v>
      </c>
      <c r="BZ883">
        <v>0</v>
      </c>
      <c r="CA883">
        <v>0</v>
      </c>
      <c r="CB883">
        <v>0</v>
      </c>
      <c r="CC883">
        <v>3</v>
      </c>
      <c r="CD883">
        <v>0</v>
      </c>
    </row>
    <row r="884" spans="1:82" x14ac:dyDescent="0.3">
      <c r="A884" t="s">
        <v>3526</v>
      </c>
      <c r="B884" t="s">
        <v>3527</v>
      </c>
      <c r="C884" s="1" t="str">
        <f t="shared" si="109"/>
        <v>27:0017</v>
      </c>
      <c r="D884" s="1" t="str">
        <f t="shared" si="110"/>
        <v>27:0009</v>
      </c>
      <c r="E884" t="s">
        <v>3528</v>
      </c>
      <c r="F884" t="s">
        <v>3529</v>
      </c>
      <c r="H884">
        <v>61.280217</v>
      </c>
      <c r="I884">
        <v>-120.878683</v>
      </c>
      <c r="J884" s="1" t="str">
        <f t="shared" si="111"/>
        <v>Till</v>
      </c>
      <c r="K884" s="1" t="str">
        <f t="shared" si="108"/>
        <v>HMC separation (ODM standard)</v>
      </c>
      <c r="M884">
        <v>0</v>
      </c>
      <c r="T884">
        <v>300</v>
      </c>
      <c r="V884">
        <v>400</v>
      </c>
      <c r="X884">
        <v>0</v>
      </c>
      <c r="Z884">
        <v>0</v>
      </c>
      <c r="AS884">
        <v>0</v>
      </c>
      <c r="AV884">
        <v>0</v>
      </c>
      <c r="BC884">
        <v>15</v>
      </c>
      <c r="BE884">
        <v>20</v>
      </c>
      <c r="BF884">
        <v>20</v>
      </c>
      <c r="BI884">
        <v>0</v>
      </c>
      <c r="BJ884">
        <v>0</v>
      </c>
      <c r="BL884">
        <v>0</v>
      </c>
      <c r="BY884">
        <v>0</v>
      </c>
      <c r="BZ884">
        <v>0</v>
      </c>
      <c r="CA884">
        <v>0</v>
      </c>
      <c r="CB884">
        <v>0</v>
      </c>
      <c r="CD884">
        <v>0</v>
      </c>
    </row>
    <row r="885" spans="1:82" x14ac:dyDescent="0.3">
      <c r="A885" t="s">
        <v>3530</v>
      </c>
      <c r="B885" t="s">
        <v>3531</v>
      </c>
      <c r="C885" s="1" t="str">
        <f t="shared" si="109"/>
        <v>27:0017</v>
      </c>
      <c r="D885" s="1" t="str">
        <f t="shared" si="110"/>
        <v>27:0009</v>
      </c>
      <c r="E885" t="s">
        <v>3532</v>
      </c>
      <c r="F885" t="s">
        <v>3533</v>
      </c>
      <c r="H885">
        <v>61.266382999999998</v>
      </c>
      <c r="I885">
        <v>-120.682433</v>
      </c>
      <c r="J885" s="1" t="str">
        <f t="shared" si="111"/>
        <v>Till</v>
      </c>
      <c r="K885" s="1" t="str">
        <f t="shared" si="108"/>
        <v>HMC separation (ODM standard)</v>
      </c>
      <c r="M885">
        <v>0</v>
      </c>
      <c r="T885">
        <v>250</v>
      </c>
      <c r="V885">
        <v>10</v>
      </c>
      <c r="X885">
        <v>0</v>
      </c>
      <c r="Z885">
        <v>0</v>
      </c>
      <c r="AS885">
        <v>0</v>
      </c>
      <c r="AV885">
        <v>0</v>
      </c>
      <c r="BC885">
        <v>40</v>
      </c>
      <c r="BE885">
        <v>2</v>
      </c>
      <c r="BF885">
        <v>20</v>
      </c>
      <c r="BI885">
        <v>0</v>
      </c>
      <c r="BJ885">
        <v>0</v>
      </c>
      <c r="BY885">
        <v>0</v>
      </c>
      <c r="BZ885">
        <v>0</v>
      </c>
      <c r="CA885">
        <v>0</v>
      </c>
      <c r="CB885">
        <v>0</v>
      </c>
      <c r="CC885">
        <v>0.5</v>
      </c>
      <c r="CD885">
        <v>0</v>
      </c>
    </row>
    <row r="886" spans="1:82" x14ac:dyDescent="0.3">
      <c r="A886" t="s">
        <v>3534</v>
      </c>
      <c r="B886" t="s">
        <v>3535</v>
      </c>
      <c r="C886" s="1" t="str">
        <f t="shared" si="109"/>
        <v>27:0017</v>
      </c>
      <c r="D886" s="1" t="str">
        <f t="shared" si="110"/>
        <v>27:0009</v>
      </c>
      <c r="E886" t="s">
        <v>3536</v>
      </c>
      <c r="F886" t="s">
        <v>3537</v>
      </c>
      <c r="H886">
        <v>61.263333000000003</v>
      </c>
      <c r="I886">
        <v>-120.9385</v>
      </c>
      <c r="J886" s="1" t="str">
        <f t="shared" si="111"/>
        <v>Till</v>
      </c>
      <c r="K886" s="1" t="str">
        <f t="shared" si="108"/>
        <v>HMC separation (ODM standard)</v>
      </c>
      <c r="M886">
        <v>0</v>
      </c>
      <c r="V886">
        <v>0</v>
      </c>
      <c r="X886">
        <v>0</v>
      </c>
      <c r="Z886">
        <v>0</v>
      </c>
      <c r="AS886">
        <v>0</v>
      </c>
      <c r="AV886">
        <v>0</v>
      </c>
      <c r="BE886">
        <v>0</v>
      </c>
      <c r="BF886">
        <v>2</v>
      </c>
      <c r="BI886">
        <v>0</v>
      </c>
      <c r="BJ886">
        <v>0</v>
      </c>
      <c r="BK886">
        <v>2</v>
      </c>
      <c r="BL886">
        <v>0</v>
      </c>
      <c r="BM886">
        <v>0</v>
      </c>
      <c r="BY886">
        <v>0</v>
      </c>
      <c r="BZ886">
        <v>0</v>
      </c>
      <c r="CA886">
        <v>0</v>
      </c>
      <c r="CB886">
        <v>0</v>
      </c>
      <c r="CD886">
        <v>0</v>
      </c>
    </row>
    <row r="887" spans="1:82" x14ac:dyDescent="0.3">
      <c r="A887" t="s">
        <v>3538</v>
      </c>
      <c r="B887" t="s">
        <v>3539</v>
      </c>
      <c r="C887" s="1" t="str">
        <f t="shared" si="109"/>
        <v>27:0017</v>
      </c>
      <c r="D887" s="1" t="str">
        <f t="shared" si="110"/>
        <v>27:0009</v>
      </c>
      <c r="E887" t="s">
        <v>3540</v>
      </c>
      <c r="F887" t="s">
        <v>3541</v>
      </c>
      <c r="H887">
        <v>61.2378</v>
      </c>
      <c r="I887">
        <v>-120.918767</v>
      </c>
      <c r="J887" s="1" t="str">
        <f t="shared" si="111"/>
        <v>Till</v>
      </c>
      <c r="K887" s="1" t="str">
        <f t="shared" si="108"/>
        <v>HMC separation (ODM standard)</v>
      </c>
      <c r="M887">
        <v>3</v>
      </c>
      <c r="T887">
        <v>8</v>
      </c>
      <c r="V887">
        <v>200</v>
      </c>
      <c r="X887">
        <v>0</v>
      </c>
      <c r="Z887">
        <v>0</v>
      </c>
      <c r="AS887">
        <v>0</v>
      </c>
      <c r="AV887">
        <v>0.1</v>
      </c>
      <c r="BC887">
        <v>0.4</v>
      </c>
      <c r="BE887">
        <v>10</v>
      </c>
      <c r="BF887">
        <v>5</v>
      </c>
      <c r="BI887">
        <v>0</v>
      </c>
      <c r="BJ887">
        <v>0</v>
      </c>
      <c r="BY887">
        <v>0</v>
      </c>
      <c r="BZ887">
        <v>0</v>
      </c>
      <c r="CA887">
        <v>0</v>
      </c>
      <c r="CB887">
        <v>0</v>
      </c>
    </row>
    <row r="888" spans="1:82" x14ac:dyDescent="0.3">
      <c r="A888" t="s">
        <v>3542</v>
      </c>
      <c r="B888" t="s">
        <v>3543</v>
      </c>
      <c r="C888" s="1" t="str">
        <f t="shared" si="109"/>
        <v>27:0017</v>
      </c>
      <c r="D888" s="1" t="str">
        <f t="shared" si="110"/>
        <v>27:0009</v>
      </c>
      <c r="E888" t="s">
        <v>3544</v>
      </c>
      <c r="F888" t="s">
        <v>3545</v>
      </c>
      <c r="H888">
        <v>61.256017</v>
      </c>
      <c r="I888">
        <v>-120.7002</v>
      </c>
      <c r="J888" s="1" t="str">
        <f t="shared" si="111"/>
        <v>Till</v>
      </c>
      <c r="K888" s="1" t="str">
        <f t="shared" si="108"/>
        <v>HMC separation (ODM standard)</v>
      </c>
      <c r="M888">
        <v>0</v>
      </c>
      <c r="T888">
        <v>300</v>
      </c>
      <c r="V888">
        <v>300</v>
      </c>
      <c r="X888">
        <v>0</v>
      </c>
      <c r="Z888">
        <v>1</v>
      </c>
      <c r="AS888">
        <v>0</v>
      </c>
      <c r="AV888">
        <v>0</v>
      </c>
      <c r="BC888">
        <v>15</v>
      </c>
      <c r="BE888">
        <v>15</v>
      </c>
      <c r="BF888">
        <v>40</v>
      </c>
      <c r="BJ888">
        <v>0</v>
      </c>
      <c r="BL888">
        <v>0</v>
      </c>
      <c r="BY888">
        <v>0</v>
      </c>
      <c r="BZ888">
        <v>0</v>
      </c>
      <c r="CA888">
        <v>0</v>
      </c>
      <c r="CB888">
        <v>0</v>
      </c>
      <c r="CC888">
        <v>3</v>
      </c>
      <c r="CD888">
        <v>0</v>
      </c>
    </row>
    <row r="889" spans="1:82" x14ac:dyDescent="0.3">
      <c r="A889" t="s">
        <v>3546</v>
      </c>
      <c r="B889" t="s">
        <v>3547</v>
      </c>
      <c r="C889" s="1" t="str">
        <f t="shared" si="109"/>
        <v>27:0017</v>
      </c>
      <c r="D889" s="1" t="str">
        <f t="shared" si="110"/>
        <v>27:0009</v>
      </c>
      <c r="E889" t="s">
        <v>3548</v>
      </c>
      <c r="F889" t="s">
        <v>3549</v>
      </c>
      <c r="H889">
        <v>61.225183000000001</v>
      </c>
      <c r="I889">
        <v>-120.798175</v>
      </c>
      <c r="J889" s="1" t="str">
        <f t="shared" si="111"/>
        <v>Till</v>
      </c>
      <c r="K889" s="1" t="str">
        <f t="shared" si="108"/>
        <v>HMC separation (ODM standard)</v>
      </c>
      <c r="M889">
        <v>0</v>
      </c>
      <c r="T889">
        <v>2</v>
      </c>
      <c r="V889">
        <v>0</v>
      </c>
      <c r="X889">
        <v>0</v>
      </c>
      <c r="Z889">
        <v>0</v>
      </c>
      <c r="AS889">
        <v>0</v>
      </c>
      <c r="AV889">
        <v>0</v>
      </c>
      <c r="BC889">
        <v>0.1</v>
      </c>
      <c r="BE889">
        <v>0</v>
      </c>
      <c r="BI889">
        <v>0</v>
      </c>
      <c r="BJ889">
        <v>0</v>
      </c>
      <c r="BK889">
        <v>0</v>
      </c>
      <c r="BL889">
        <v>0</v>
      </c>
      <c r="BM889">
        <v>0</v>
      </c>
      <c r="BY889">
        <v>0</v>
      </c>
      <c r="BZ889">
        <v>0</v>
      </c>
      <c r="CA889">
        <v>0</v>
      </c>
      <c r="CB889">
        <v>0</v>
      </c>
      <c r="CD889">
        <v>0</v>
      </c>
    </row>
    <row r="890" spans="1:82" x14ac:dyDescent="0.3">
      <c r="A890" t="s">
        <v>3550</v>
      </c>
      <c r="B890" t="s">
        <v>3551</v>
      </c>
      <c r="C890" s="1" t="str">
        <f t="shared" si="109"/>
        <v>27:0017</v>
      </c>
      <c r="D890" s="1" t="str">
        <f t="shared" si="110"/>
        <v>27:0009</v>
      </c>
      <c r="E890" t="s">
        <v>3552</v>
      </c>
      <c r="F890" t="s">
        <v>3553</v>
      </c>
      <c r="H890">
        <v>61.210517000000003</v>
      </c>
      <c r="I890">
        <v>-120.762917</v>
      </c>
      <c r="J890" s="1" t="str">
        <f t="shared" si="111"/>
        <v>Till</v>
      </c>
      <c r="K890" s="1" t="str">
        <f t="shared" si="108"/>
        <v>HMC separation (ODM standard)</v>
      </c>
      <c r="M890">
        <v>0</v>
      </c>
      <c r="T890">
        <v>60</v>
      </c>
      <c r="V890">
        <v>20</v>
      </c>
      <c r="X890">
        <v>0</v>
      </c>
      <c r="Z890">
        <v>0</v>
      </c>
      <c r="AS890">
        <v>1</v>
      </c>
      <c r="AV890">
        <v>0</v>
      </c>
      <c r="BC890">
        <v>8</v>
      </c>
      <c r="BE890">
        <v>2</v>
      </c>
      <c r="BF890">
        <v>1</v>
      </c>
      <c r="BI890">
        <v>0</v>
      </c>
      <c r="BJ890">
        <v>0</v>
      </c>
      <c r="BY890">
        <v>0</v>
      </c>
      <c r="BZ890">
        <v>0</v>
      </c>
      <c r="CA890">
        <v>0</v>
      </c>
      <c r="CC890">
        <v>5</v>
      </c>
    </row>
    <row r="891" spans="1:82" x14ac:dyDescent="0.3">
      <c r="A891" t="s">
        <v>3554</v>
      </c>
      <c r="B891" t="s">
        <v>3555</v>
      </c>
      <c r="C891" s="1" t="str">
        <f t="shared" si="109"/>
        <v>27:0017</v>
      </c>
      <c r="D891" s="1" t="str">
        <f t="shared" si="110"/>
        <v>27:0009</v>
      </c>
      <c r="E891" t="s">
        <v>3556</v>
      </c>
      <c r="F891" t="s">
        <v>3557</v>
      </c>
      <c r="H891">
        <v>61.197783000000001</v>
      </c>
      <c r="I891">
        <v>-120.882617</v>
      </c>
      <c r="J891" s="1" t="str">
        <f t="shared" si="111"/>
        <v>Till</v>
      </c>
      <c r="K891" s="1" t="str">
        <f t="shared" si="108"/>
        <v>HMC separation (ODM standard)</v>
      </c>
      <c r="M891">
        <v>5</v>
      </c>
      <c r="S891">
        <v>1</v>
      </c>
      <c r="T891">
        <v>1200</v>
      </c>
      <c r="V891">
        <v>800</v>
      </c>
      <c r="X891">
        <v>1</v>
      </c>
      <c r="Z891">
        <v>1</v>
      </c>
      <c r="AS891">
        <v>0</v>
      </c>
      <c r="BC891">
        <v>30</v>
      </c>
      <c r="BE891">
        <v>20</v>
      </c>
      <c r="BF891">
        <v>70</v>
      </c>
      <c r="BJ891">
        <v>0</v>
      </c>
      <c r="BL891">
        <v>0</v>
      </c>
      <c r="BM891">
        <v>2</v>
      </c>
      <c r="BY891">
        <v>0</v>
      </c>
      <c r="BZ891">
        <v>0</v>
      </c>
      <c r="CA891">
        <v>0</v>
      </c>
      <c r="CB891">
        <v>0</v>
      </c>
      <c r="CC891">
        <v>2</v>
      </c>
      <c r="CD891">
        <v>0</v>
      </c>
    </row>
    <row r="892" spans="1:82" hidden="1" x14ac:dyDescent="0.3">
      <c r="A892" t="s">
        <v>3558</v>
      </c>
      <c r="B892" t="s">
        <v>3559</v>
      </c>
      <c r="C892" s="1" t="str">
        <f t="shared" ref="C892:C923" si="112">HYPERLINK("https://geochem.nrcan.gc.ca/cdogs/content/bdl/bdl310014_e.htm", "31:0014")</f>
        <v>31:0014</v>
      </c>
      <c r="D892" s="1" t="str">
        <f t="shared" ref="D892:D923" si="113">HYPERLINK("https://geochem.nrcan.gc.ca/cdogs/content/svy/svy310003_e.htm", "31:0003")</f>
        <v>31:0003</v>
      </c>
      <c r="E892" t="s">
        <v>3560</v>
      </c>
      <c r="F892" t="s">
        <v>3561</v>
      </c>
      <c r="H892">
        <v>71.094840000000005</v>
      </c>
      <c r="I892">
        <v>-77.355549999999994</v>
      </c>
      <c r="J892" s="1" t="str">
        <f t="shared" si="111"/>
        <v>Till</v>
      </c>
      <c r="K892" s="1" t="str">
        <f t="shared" ref="K892:K923" si="114">HYPERLINK("https://geochem.nrcan.gc.ca/cdogs/content/kwd/kwd080049_e.htm", "HMC separation (ODM; details not reported)")</f>
        <v>HMC separation (ODM; details not reported)</v>
      </c>
      <c r="M892">
        <v>2</v>
      </c>
      <c r="V892">
        <v>0</v>
      </c>
      <c r="X892">
        <v>0</v>
      </c>
      <c r="Z892">
        <v>0</v>
      </c>
      <c r="AS892">
        <v>0</v>
      </c>
      <c r="BE892">
        <v>0</v>
      </c>
      <c r="BF892">
        <v>0</v>
      </c>
      <c r="BI892">
        <v>0</v>
      </c>
      <c r="BJ892">
        <v>0</v>
      </c>
      <c r="BK892">
        <v>0</v>
      </c>
      <c r="BM892">
        <v>0</v>
      </c>
      <c r="BY892">
        <v>0</v>
      </c>
      <c r="BZ892">
        <v>0</v>
      </c>
      <c r="CA892">
        <v>0</v>
      </c>
      <c r="CB892">
        <v>0</v>
      </c>
      <c r="CC892">
        <v>5</v>
      </c>
      <c r="CD892">
        <v>0</v>
      </c>
    </row>
    <row r="893" spans="1:82" hidden="1" x14ac:dyDescent="0.3">
      <c r="A893" t="s">
        <v>3562</v>
      </c>
      <c r="B893" t="s">
        <v>3563</v>
      </c>
      <c r="C893" s="1" t="str">
        <f t="shared" si="112"/>
        <v>31:0014</v>
      </c>
      <c r="D893" s="1" t="str">
        <f t="shared" si="113"/>
        <v>31:0003</v>
      </c>
      <c r="E893" t="s">
        <v>3564</v>
      </c>
      <c r="F893" t="s">
        <v>3565</v>
      </c>
      <c r="H893">
        <v>71.699089999999998</v>
      </c>
      <c r="I893">
        <v>-79.410330000000002</v>
      </c>
      <c r="J893" s="1" t="str">
        <f t="shared" si="111"/>
        <v>Till</v>
      </c>
      <c r="K893" s="1" t="str">
        <f t="shared" si="114"/>
        <v>HMC separation (ODM; details not reported)</v>
      </c>
      <c r="M893">
        <v>3</v>
      </c>
      <c r="V893">
        <v>50</v>
      </c>
      <c r="X893">
        <v>0</v>
      </c>
      <c r="Z893">
        <v>0</v>
      </c>
      <c r="AS893">
        <v>0</v>
      </c>
      <c r="BE893">
        <v>0.5</v>
      </c>
      <c r="BI893">
        <v>0</v>
      </c>
      <c r="BJ893">
        <v>0</v>
      </c>
      <c r="BK893">
        <v>0</v>
      </c>
      <c r="BM893">
        <v>0</v>
      </c>
      <c r="BY893">
        <v>0</v>
      </c>
      <c r="BZ893">
        <v>0</v>
      </c>
      <c r="CA893">
        <v>0</v>
      </c>
      <c r="CB893">
        <v>0</v>
      </c>
      <c r="CC893">
        <v>20</v>
      </c>
      <c r="CD893">
        <v>0</v>
      </c>
    </row>
    <row r="894" spans="1:82" hidden="1" x14ac:dyDescent="0.3">
      <c r="A894" t="s">
        <v>3566</v>
      </c>
      <c r="B894" t="s">
        <v>3567</v>
      </c>
      <c r="C894" s="1" t="str">
        <f t="shared" si="112"/>
        <v>31:0014</v>
      </c>
      <c r="D894" s="1" t="str">
        <f t="shared" si="113"/>
        <v>31:0003</v>
      </c>
      <c r="E894" t="s">
        <v>3568</v>
      </c>
      <c r="F894" t="s">
        <v>3569</v>
      </c>
      <c r="H894">
        <v>71.689409999999995</v>
      </c>
      <c r="I894">
        <v>-79.264259999999993</v>
      </c>
      <c r="J894" s="1" t="str">
        <f t="shared" si="111"/>
        <v>Till</v>
      </c>
      <c r="K894" s="1" t="str">
        <f t="shared" si="114"/>
        <v>HMC separation (ODM; details not reported)</v>
      </c>
      <c r="M894">
        <v>0</v>
      </c>
      <c r="V894">
        <v>0</v>
      </c>
      <c r="X894">
        <v>0</v>
      </c>
      <c r="Z894">
        <v>0</v>
      </c>
      <c r="AK894">
        <v>1</v>
      </c>
      <c r="AS894">
        <v>0</v>
      </c>
      <c r="AV894">
        <v>0</v>
      </c>
      <c r="BE894">
        <v>0</v>
      </c>
      <c r="BF894">
        <v>0</v>
      </c>
      <c r="BI894">
        <v>0</v>
      </c>
      <c r="BJ894">
        <v>0</v>
      </c>
      <c r="BM894">
        <v>0</v>
      </c>
      <c r="BY894">
        <v>0</v>
      </c>
      <c r="BZ894">
        <v>0</v>
      </c>
      <c r="CA894">
        <v>0</v>
      </c>
      <c r="CB894">
        <v>0</v>
      </c>
      <c r="CC894">
        <v>30</v>
      </c>
    </row>
    <row r="895" spans="1:82" hidden="1" x14ac:dyDescent="0.3">
      <c r="A895" t="s">
        <v>3570</v>
      </c>
      <c r="B895" t="s">
        <v>3571</v>
      </c>
      <c r="C895" s="1" t="str">
        <f t="shared" si="112"/>
        <v>31:0014</v>
      </c>
      <c r="D895" s="1" t="str">
        <f t="shared" si="113"/>
        <v>31:0003</v>
      </c>
      <c r="E895" t="s">
        <v>3572</v>
      </c>
      <c r="F895" t="s">
        <v>3573</v>
      </c>
      <c r="H895">
        <v>71.658850000000001</v>
      </c>
      <c r="I895">
        <v>-79.066699999999997</v>
      </c>
      <c r="J895" s="1" t="str">
        <f t="shared" si="111"/>
        <v>Till</v>
      </c>
      <c r="K895" s="1" t="str">
        <f t="shared" si="114"/>
        <v>HMC separation (ODM; details not reported)</v>
      </c>
      <c r="M895">
        <v>5</v>
      </c>
      <c r="V895">
        <v>1</v>
      </c>
      <c r="X895">
        <v>0</v>
      </c>
      <c r="Z895">
        <v>0</v>
      </c>
      <c r="AK895">
        <v>3</v>
      </c>
      <c r="AM895">
        <v>1</v>
      </c>
      <c r="AS895">
        <v>0</v>
      </c>
      <c r="BI895">
        <v>0</v>
      </c>
      <c r="BJ895">
        <v>0</v>
      </c>
      <c r="BK895">
        <v>0</v>
      </c>
      <c r="BM895">
        <v>0</v>
      </c>
      <c r="BY895">
        <v>0</v>
      </c>
      <c r="BZ895">
        <v>0</v>
      </c>
      <c r="CB895">
        <v>0</v>
      </c>
      <c r="CC895">
        <v>15</v>
      </c>
      <c r="CD895">
        <v>0</v>
      </c>
    </row>
    <row r="896" spans="1:82" hidden="1" x14ac:dyDescent="0.3">
      <c r="A896" t="s">
        <v>3574</v>
      </c>
      <c r="B896" t="s">
        <v>3575</v>
      </c>
      <c r="C896" s="1" t="str">
        <f t="shared" si="112"/>
        <v>31:0014</v>
      </c>
      <c r="D896" s="1" t="str">
        <f t="shared" si="113"/>
        <v>31:0003</v>
      </c>
      <c r="E896" t="s">
        <v>3576</v>
      </c>
      <c r="F896" t="s">
        <v>3577</v>
      </c>
      <c r="H896">
        <v>71.648169999999993</v>
      </c>
      <c r="I896">
        <v>-78.847030000000004</v>
      </c>
      <c r="J896" s="1" t="str">
        <f t="shared" si="111"/>
        <v>Till</v>
      </c>
      <c r="K896" s="1" t="str">
        <f t="shared" si="114"/>
        <v>HMC separation (ODM; details not reported)</v>
      </c>
      <c r="M896">
        <v>1</v>
      </c>
      <c r="V896">
        <v>1</v>
      </c>
      <c r="X896">
        <v>0</v>
      </c>
      <c r="Z896">
        <v>0</v>
      </c>
      <c r="AK896">
        <v>3</v>
      </c>
      <c r="AS896">
        <v>0</v>
      </c>
      <c r="BF896">
        <v>0</v>
      </c>
      <c r="BI896">
        <v>0</v>
      </c>
      <c r="BJ896">
        <v>0</v>
      </c>
      <c r="BK896">
        <v>0</v>
      </c>
      <c r="BM896">
        <v>0</v>
      </c>
      <c r="BY896">
        <v>0</v>
      </c>
      <c r="BZ896">
        <v>0</v>
      </c>
      <c r="CA896">
        <v>0</v>
      </c>
      <c r="CB896">
        <v>0</v>
      </c>
      <c r="CC896">
        <v>20</v>
      </c>
      <c r="CD896">
        <v>0</v>
      </c>
    </row>
    <row r="897" spans="1:82" hidden="1" x14ac:dyDescent="0.3">
      <c r="A897" t="s">
        <v>3578</v>
      </c>
      <c r="B897" t="s">
        <v>3579</v>
      </c>
      <c r="C897" s="1" t="str">
        <f t="shared" si="112"/>
        <v>31:0014</v>
      </c>
      <c r="D897" s="1" t="str">
        <f t="shared" si="113"/>
        <v>31:0003</v>
      </c>
      <c r="E897" t="s">
        <v>3580</v>
      </c>
      <c r="F897" t="s">
        <v>3581</v>
      </c>
      <c r="H897">
        <v>71.57208</v>
      </c>
      <c r="I897">
        <v>-78.739980000000003</v>
      </c>
      <c r="J897" s="1" t="str">
        <f t="shared" si="111"/>
        <v>Till</v>
      </c>
      <c r="K897" s="1" t="str">
        <f t="shared" si="114"/>
        <v>HMC separation (ODM; details not reported)</v>
      </c>
      <c r="M897">
        <v>1</v>
      </c>
      <c r="V897">
        <v>0</v>
      </c>
      <c r="X897">
        <v>0</v>
      </c>
      <c r="Z897">
        <v>0</v>
      </c>
      <c r="AK897">
        <v>3</v>
      </c>
      <c r="AS897">
        <v>0</v>
      </c>
      <c r="BE897">
        <v>0</v>
      </c>
      <c r="BF897">
        <v>0</v>
      </c>
      <c r="BI897">
        <v>0</v>
      </c>
      <c r="BJ897">
        <v>0</v>
      </c>
      <c r="BM897">
        <v>0</v>
      </c>
      <c r="BY897">
        <v>0</v>
      </c>
      <c r="BZ897">
        <v>0</v>
      </c>
      <c r="CA897">
        <v>0</v>
      </c>
      <c r="CB897">
        <v>0</v>
      </c>
      <c r="CC897">
        <v>20</v>
      </c>
      <c r="CD897">
        <v>0</v>
      </c>
    </row>
    <row r="898" spans="1:82" hidden="1" x14ac:dyDescent="0.3">
      <c r="A898" t="s">
        <v>3582</v>
      </c>
      <c r="B898" t="s">
        <v>3583</v>
      </c>
      <c r="C898" s="1" t="str">
        <f t="shared" si="112"/>
        <v>31:0014</v>
      </c>
      <c r="D898" s="1" t="str">
        <f t="shared" si="113"/>
        <v>31:0003</v>
      </c>
      <c r="E898" t="s">
        <v>3584</v>
      </c>
      <c r="F898" t="s">
        <v>3585</v>
      </c>
      <c r="H898">
        <v>71.702809999999999</v>
      </c>
      <c r="I898">
        <v>-78.980639999999994</v>
      </c>
      <c r="J898" s="1" t="str">
        <f t="shared" si="111"/>
        <v>Till</v>
      </c>
      <c r="K898" s="1" t="str">
        <f t="shared" si="114"/>
        <v>HMC separation (ODM; details not reported)</v>
      </c>
      <c r="M898">
        <v>0</v>
      </c>
      <c r="V898">
        <v>0</v>
      </c>
      <c r="X898">
        <v>0</v>
      </c>
      <c r="Z898">
        <v>1</v>
      </c>
      <c r="AK898">
        <v>0</v>
      </c>
      <c r="AS898">
        <v>0</v>
      </c>
      <c r="AV898">
        <v>0</v>
      </c>
      <c r="BE898">
        <v>0</v>
      </c>
      <c r="BF898">
        <v>0</v>
      </c>
      <c r="BJ898">
        <v>0</v>
      </c>
      <c r="BM898">
        <v>0</v>
      </c>
      <c r="BT898">
        <v>0</v>
      </c>
      <c r="BY898">
        <v>0</v>
      </c>
      <c r="BZ898">
        <v>0</v>
      </c>
      <c r="CA898">
        <v>0</v>
      </c>
      <c r="CB898">
        <v>0</v>
      </c>
      <c r="CC898">
        <v>40</v>
      </c>
    </row>
    <row r="899" spans="1:82" hidden="1" x14ac:dyDescent="0.3">
      <c r="A899" t="s">
        <v>3586</v>
      </c>
      <c r="B899" t="s">
        <v>3587</v>
      </c>
      <c r="C899" s="1" t="str">
        <f t="shared" si="112"/>
        <v>31:0014</v>
      </c>
      <c r="D899" s="1" t="str">
        <f t="shared" si="113"/>
        <v>31:0003</v>
      </c>
      <c r="E899" t="s">
        <v>3588</v>
      </c>
      <c r="F899" t="s">
        <v>3589</v>
      </c>
      <c r="H899">
        <v>71.576769999999996</v>
      </c>
      <c r="I899">
        <v>-79.208960000000005</v>
      </c>
      <c r="J899" s="1" t="str">
        <f t="shared" si="111"/>
        <v>Till</v>
      </c>
      <c r="K899" s="1" t="str">
        <f t="shared" si="114"/>
        <v>HMC separation (ODM; details not reported)</v>
      </c>
      <c r="M899">
        <v>1</v>
      </c>
      <c r="V899">
        <v>0</v>
      </c>
      <c r="X899">
        <v>0</v>
      </c>
      <c r="Z899">
        <v>0</v>
      </c>
      <c r="AK899">
        <v>0</v>
      </c>
      <c r="AS899">
        <v>0</v>
      </c>
      <c r="BE899">
        <v>0</v>
      </c>
      <c r="BI899">
        <v>0</v>
      </c>
      <c r="BK899">
        <v>0</v>
      </c>
      <c r="BM899">
        <v>0</v>
      </c>
      <c r="BT899">
        <v>0</v>
      </c>
      <c r="BY899">
        <v>0</v>
      </c>
      <c r="BZ899">
        <v>0</v>
      </c>
      <c r="CA899">
        <v>0</v>
      </c>
      <c r="CB899">
        <v>0</v>
      </c>
      <c r="CC899">
        <v>50</v>
      </c>
      <c r="CD899">
        <v>0</v>
      </c>
    </row>
    <row r="900" spans="1:82" hidden="1" x14ac:dyDescent="0.3">
      <c r="A900" t="s">
        <v>3590</v>
      </c>
      <c r="B900" t="s">
        <v>3591</v>
      </c>
      <c r="C900" s="1" t="str">
        <f t="shared" si="112"/>
        <v>31:0014</v>
      </c>
      <c r="D900" s="1" t="str">
        <f t="shared" si="113"/>
        <v>31:0003</v>
      </c>
      <c r="E900" t="s">
        <v>3592</v>
      </c>
      <c r="F900" t="s">
        <v>3593</v>
      </c>
      <c r="H900">
        <v>71.623819999999995</v>
      </c>
      <c r="I900">
        <v>-79.089200000000005</v>
      </c>
      <c r="J900" s="1" t="str">
        <f t="shared" si="111"/>
        <v>Till</v>
      </c>
      <c r="K900" s="1" t="str">
        <f t="shared" si="114"/>
        <v>HMC separation (ODM; details not reported)</v>
      </c>
      <c r="M900">
        <v>4</v>
      </c>
      <c r="V900">
        <v>1</v>
      </c>
      <c r="X900">
        <v>0</v>
      </c>
      <c r="Z900">
        <v>0</v>
      </c>
      <c r="AK900">
        <v>1</v>
      </c>
      <c r="AS900">
        <v>0</v>
      </c>
      <c r="BI900">
        <v>0</v>
      </c>
      <c r="BJ900">
        <v>0</v>
      </c>
      <c r="BM900">
        <v>0</v>
      </c>
      <c r="BY900">
        <v>0</v>
      </c>
      <c r="BZ900">
        <v>0</v>
      </c>
      <c r="CA900">
        <v>0</v>
      </c>
      <c r="CB900">
        <v>0</v>
      </c>
      <c r="CC900">
        <v>25</v>
      </c>
    </row>
    <row r="901" spans="1:82" hidden="1" x14ac:dyDescent="0.3">
      <c r="A901" t="s">
        <v>3594</v>
      </c>
      <c r="B901" t="s">
        <v>3595</v>
      </c>
      <c r="C901" s="1" t="str">
        <f t="shared" si="112"/>
        <v>31:0014</v>
      </c>
      <c r="D901" s="1" t="str">
        <f t="shared" si="113"/>
        <v>31:0003</v>
      </c>
      <c r="E901" t="s">
        <v>3596</v>
      </c>
      <c r="F901" t="s">
        <v>3597</v>
      </c>
      <c r="H901">
        <v>71.63158</v>
      </c>
      <c r="I901">
        <v>-78.83811</v>
      </c>
      <c r="J901" s="1" t="str">
        <f t="shared" si="111"/>
        <v>Till</v>
      </c>
      <c r="K901" s="1" t="str">
        <f t="shared" si="114"/>
        <v>HMC separation (ODM; details not reported)</v>
      </c>
      <c r="M901">
        <v>5</v>
      </c>
      <c r="V901">
        <v>2</v>
      </c>
      <c r="X901">
        <v>0</v>
      </c>
      <c r="Z901">
        <v>0</v>
      </c>
      <c r="AK901">
        <v>2</v>
      </c>
      <c r="AM901">
        <v>1</v>
      </c>
      <c r="AS901">
        <v>0</v>
      </c>
      <c r="BI901">
        <v>0</v>
      </c>
      <c r="BJ901">
        <v>0</v>
      </c>
      <c r="BK901">
        <v>0</v>
      </c>
      <c r="BM901">
        <v>0</v>
      </c>
      <c r="BY901">
        <v>0</v>
      </c>
      <c r="BZ901">
        <v>0</v>
      </c>
      <c r="CB901">
        <v>0</v>
      </c>
      <c r="CC901">
        <v>12</v>
      </c>
    </row>
    <row r="902" spans="1:82" hidden="1" x14ac:dyDescent="0.3">
      <c r="A902" t="s">
        <v>3598</v>
      </c>
      <c r="B902" t="s">
        <v>3599</v>
      </c>
      <c r="C902" s="1" t="str">
        <f t="shared" si="112"/>
        <v>31:0014</v>
      </c>
      <c r="D902" s="1" t="str">
        <f t="shared" si="113"/>
        <v>31:0003</v>
      </c>
      <c r="E902" t="s">
        <v>3600</v>
      </c>
      <c r="F902" t="s">
        <v>3601</v>
      </c>
      <c r="H902">
        <v>71.604140000000001</v>
      </c>
      <c r="I902">
        <v>-78.734740000000002</v>
      </c>
      <c r="J902" s="1" t="str">
        <f t="shared" si="111"/>
        <v>Till</v>
      </c>
      <c r="K902" s="1" t="str">
        <f t="shared" si="114"/>
        <v>HMC separation (ODM; details not reported)</v>
      </c>
      <c r="M902">
        <v>2</v>
      </c>
      <c r="V902">
        <v>0</v>
      </c>
      <c r="X902">
        <v>0</v>
      </c>
      <c r="Z902">
        <v>0</v>
      </c>
      <c r="AK902">
        <v>1</v>
      </c>
      <c r="AS902">
        <v>0</v>
      </c>
      <c r="BE902">
        <v>0</v>
      </c>
      <c r="BI902">
        <v>0</v>
      </c>
      <c r="BJ902">
        <v>0</v>
      </c>
      <c r="BM902">
        <v>0</v>
      </c>
      <c r="BY902">
        <v>0</v>
      </c>
      <c r="BZ902">
        <v>0</v>
      </c>
      <c r="CB902">
        <v>0</v>
      </c>
      <c r="CC902">
        <v>25</v>
      </c>
    </row>
    <row r="903" spans="1:82" hidden="1" x14ac:dyDescent="0.3">
      <c r="A903" t="s">
        <v>3602</v>
      </c>
      <c r="B903" t="s">
        <v>3603</v>
      </c>
      <c r="C903" s="1" t="str">
        <f t="shared" si="112"/>
        <v>31:0014</v>
      </c>
      <c r="D903" s="1" t="str">
        <f t="shared" si="113"/>
        <v>31:0003</v>
      </c>
      <c r="E903" t="s">
        <v>3604</v>
      </c>
      <c r="F903" t="s">
        <v>3605</v>
      </c>
      <c r="H903">
        <v>71.584109999999995</v>
      </c>
      <c r="I903">
        <v>-78.574330000000003</v>
      </c>
      <c r="J903" s="1" t="str">
        <f t="shared" si="111"/>
        <v>Till</v>
      </c>
      <c r="K903" s="1" t="str">
        <f t="shared" si="114"/>
        <v>HMC separation (ODM; details not reported)</v>
      </c>
      <c r="M903">
        <v>1</v>
      </c>
      <c r="V903">
        <v>2</v>
      </c>
      <c r="X903">
        <v>0</v>
      </c>
      <c r="Z903">
        <v>0</v>
      </c>
      <c r="AK903">
        <v>4</v>
      </c>
      <c r="AS903">
        <v>0</v>
      </c>
      <c r="BF903">
        <v>0</v>
      </c>
      <c r="BI903">
        <v>0</v>
      </c>
      <c r="BJ903">
        <v>0</v>
      </c>
      <c r="BK903">
        <v>0</v>
      </c>
      <c r="BM903">
        <v>0</v>
      </c>
      <c r="BY903">
        <v>0</v>
      </c>
      <c r="BZ903">
        <v>0</v>
      </c>
      <c r="CA903">
        <v>0</v>
      </c>
      <c r="CB903">
        <v>0</v>
      </c>
      <c r="CC903">
        <v>15</v>
      </c>
    </row>
    <row r="904" spans="1:82" hidden="1" x14ac:dyDescent="0.3">
      <c r="A904" t="s">
        <v>3606</v>
      </c>
      <c r="B904" t="s">
        <v>3607</v>
      </c>
      <c r="C904" s="1" t="str">
        <f t="shared" si="112"/>
        <v>31:0014</v>
      </c>
      <c r="D904" s="1" t="str">
        <f t="shared" si="113"/>
        <v>31:0003</v>
      </c>
      <c r="E904" t="s">
        <v>3608</v>
      </c>
      <c r="F904" t="s">
        <v>3609</v>
      </c>
      <c r="H904">
        <v>71.457949999999997</v>
      </c>
      <c r="I904">
        <v>-78.804469999999995</v>
      </c>
      <c r="J904" s="1" t="str">
        <f t="shared" si="111"/>
        <v>Till</v>
      </c>
      <c r="K904" s="1" t="str">
        <f t="shared" si="114"/>
        <v>HMC separation (ODM; details not reported)</v>
      </c>
      <c r="M904">
        <v>8</v>
      </c>
      <c r="P904">
        <v>1</v>
      </c>
      <c r="V904">
        <v>50</v>
      </c>
      <c r="X904">
        <v>0</v>
      </c>
      <c r="Z904">
        <v>0</v>
      </c>
      <c r="AK904">
        <v>1</v>
      </c>
      <c r="AS904">
        <v>0</v>
      </c>
      <c r="BE904">
        <v>1</v>
      </c>
      <c r="BI904">
        <v>0</v>
      </c>
      <c r="BJ904">
        <v>0</v>
      </c>
      <c r="BK904">
        <v>0</v>
      </c>
      <c r="BM904">
        <v>0</v>
      </c>
      <c r="BY904">
        <v>0</v>
      </c>
      <c r="BZ904">
        <v>0</v>
      </c>
      <c r="CB904">
        <v>0</v>
      </c>
      <c r="CC904">
        <v>15</v>
      </c>
    </row>
    <row r="905" spans="1:82" hidden="1" x14ac:dyDescent="0.3">
      <c r="A905" t="s">
        <v>3610</v>
      </c>
      <c r="B905" t="s">
        <v>3611</v>
      </c>
      <c r="C905" s="1" t="str">
        <f t="shared" si="112"/>
        <v>31:0014</v>
      </c>
      <c r="D905" s="1" t="str">
        <f t="shared" si="113"/>
        <v>31:0003</v>
      </c>
      <c r="E905" t="s">
        <v>3612</v>
      </c>
      <c r="F905" t="s">
        <v>3613</v>
      </c>
      <c r="H905">
        <v>71.462519999999998</v>
      </c>
      <c r="I905">
        <v>-79.019350000000003</v>
      </c>
      <c r="J905" s="1" t="str">
        <f t="shared" si="111"/>
        <v>Till</v>
      </c>
      <c r="K905" s="1" t="str">
        <f t="shared" si="114"/>
        <v>HMC separation (ODM; details not reported)</v>
      </c>
      <c r="M905">
        <v>1</v>
      </c>
      <c r="V905">
        <v>4</v>
      </c>
      <c r="X905">
        <v>0</v>
      </c>
      <c r="Z905">
        <v>0</v>
      </c>
      <c r="AK905">
        <v>1</v>
      </c>
      <c r="AS905">
        <v>0</v>
      </c>
      <c r="BI905">
        <v>0</v>
      </c>
      <c r="BJ905">
        <v>0</v>
      </c>
      <c r="BK905">
        <v>0</v>
      </c>
      <c r="BM905">
        <v>0</v>
      </c>
      <c r="BY905">
        <v>0</v>
      </c>
      <c r="BZ905">
        <v>0</v>
      </c>
      <c r="CA905">
        <v>0</v>
      </c>
      <c r="CB905">
        <v>0</v>
      </c>
      <c r="CC905">
        <v>20</v>
      </c>
    </row>
    <row r="906" spans="1:82" hidden="1" x14ac:dyDescent="0.3">
      <c r="A906" t="s">
        <v>3614</v>
      </c>
      <c r="B906" t="s">
        <v>3615</v>
      </c>
      <c r="C906" s="1" t="str">
        <f t="shared" si="112"/>
        <v>31:0014</v>
      </c>
      <c r="D906" s="1" t="str">
        <f t="shared" si="113"/>
        <v>31:0003</v>
      </c>
      <c r="E906" t="s">
        <v>3616</v>
      </c>
      <c r="F906" t="s">
        <v>3617</v>
      </c>
      <c r="H906">
        <v>71.398060000000001</v>
      </c>
      <c r="I906">
        <v>-78.171710000000004</v>
      </c>
      <c r="J906" s="1" t="str">
        <f t="shared" si="111"/>
        <v>Till</v>
      </c>
      <c r="K906" s="1" t="str">
        <f t="shared" si="114"/>
        <v>HMC separation (ODM; details not reported)</v>
      </c>
      <c r="M906">
        <v>0</v>
      </c>
      <c r="V906">
        <v>2</v>
      </c>
      <c r="X906">
        <v>0</v>
      </c>
      <c r="Z906">
        <v>0</v>
      </c>
      <c r="AS906">
        <v>0</v>
      </c>
      <c r="AV906">
        <v>0</v>
      </c>
      <c r="BF906">
        <v>0</v>
      </c>
      <c r="BI906">
        <v>0</v>
      </c>
      <c r="BJ906">
        <v>0</v>
      </c>
      <c r="BL906">
        <v>0</v>
      </c>
      <c r="BM906">
        <v>0</v>
      </c>
      <c r="BY906">
        <v>0</v>
      </c>
      <c r="BZ906">
        <v>0</v>
      </c>
      <c r="CA906">
        <v>0</v>
      </c>
      <c r="CB906">
        <v>0</v>
      </c>
      <c r="CC906">
        <v>12</v>
      </c>
    </row>
    <row r="907" spans="1:82" hidden="1" x14ac:dyDescent="0.3">
      <c r="A907" t="s">
        <v>3618</v>
      </c>
      <c r="B907" t="s">
        <v>3619</v>
      </c>
      <c r="C907" s="1" t="str">
        <f t="shared" si="112"/>
        <v>31:0014</v>
      </c>
      <c r="D907" s="1" t="str">
        <f t="shared" si="113"/>
        <v>31:0003</v>
      </c>
      <c r="E907" t="s">
        <v>3620</v>
      </c>
      <c r="F907" t="s">
        <v>3621</v>
      </c>
      <c r="H907">
        <v>71.364239999999995</v>
      </c>
      <c r="I907">
        <v>-78.126660000000001</v>
      </c>
      <c r="J907" s="1" t="str">
        <f t="shared" si="111"/>
        <v>Till</v>
      </c>
      <c r="K907" s="1" t="str">
        <f t="shared" si="114"/>
        <v>HMC separation (ODM; details not reported)</v>
      </c>
      <c r="M907">
        <v>0</v>
      </c>
      <c r="V907">
        <v>0</v>
      </c>
      <c r="X907">
        <v>0</v>
      </c>
      <c r="Z907">
        <v>0</v>
      </c>
      <c r="AS907">
        <v>0</v>
      </c>
      <c r="AV907">
        <v>0</v>
      </c>
      <c r="BE907">
        <v>0</v>
      </c>
      <c r="BF907">
        <v>0</v>
      </c>
      <c r="BI907">
        <v>0</v>
      </c>
      <c r="BJ907">
        <v>0</v>
      </c>
      <c r="BK907">
        <v>0</v>
      </c>
      <c r="BM907">
        <v>0</v>
      </c>
      <c r="BY907">
        <v>0</v>
      </c>
      <c r="BZ907">
        <v>0</v>
      </c>
      <c r="CB907">
        <v>0</v>
      </c>
      <c r="CC907">
        <v>1</v>
      </c>
      <c r="CD907">
        <v>0</v>
      </c>
    </row>
    <row r="908" spans="1:82" hidden="1" x14ac:dyDescent="0.3">
      <c r="A908" t="s">
        <v>3622</v>
      </c>
      <c r="B908" t="s">
        <v>3623</v>
      </c>
      <c r="C908" s="1" t="str">
        <f t="shared" si="112"/>
        <v>31:0014</v>
      </c>
      <c r="D908" s="1" t="str">
        <f t="shared" si="113"/>
        <v>31:0003</v>
      </c>
      <c r="E908" t="s">
        <v>3624</v>
      </c>
      <c r="F908" t="s">
        <v>3625</v>
      </c>
      <c r="H908">
        <v>71.413610000000006</v>
      </c>
      <c r="I908">
        <v>-77.977670000000003</v>
      </c>
      <c r="J908" s="1" t="str">
        <f t="shared" si="111"/>
        <v>Till</v>
      </c>
      <c r="K908" s="1" t="str">
        <f t="shared" si="114"/>
        <v>HMC separation (ODM; details not reported)</v>
      </c>
      <c r="M908">
        <v>0</v>
      </c>
      <c r="V908">
        <v>0</v>
      </c>
      <c r="X908">
        <v>0</v>
      </c>
      <c r="Z908">
        <v>0</v>
      </c>
      <c r="AS908">
        <v>0</v>
      </c>
      <c r="AV908">
        <v>0</v>
      </c>
      <c r="BE908">
        <v>0</v>
      </c>
      <c r="BF908">
        <v>0</v>
      </c>
      <c r="BI908">
        <v>0</v>
      </c>
      <c r="BJ908">
        <v>0</v>
      </c>
      <c r="BM908">
        <v>0</v>
      </c>
      <c r="BY908">
        <v>0</v>
      </c>
      <c r="BZ908">
        <v>0</v>
      </c>
      <c r="CA908">
        <v>0</v>
      </c>
      <c r="CB908">
        <v>0</v>
      </c>
      <c r="CC908">
        <v>30</v>
      </c>
    </row>
    <row r="909" spans="1:82" hidden="1" x14ac:dyDescent="0.3">
      <c r="A909" t="s">
        <v>3626</v>
      </c>
      <c r="B909" t="s">
        <v>3627</v>
      </c>
      <c r="C909" s="1" t="str">
        <f t="shared" si="112"/>
        <v>31:0014</v>
      </c>
      <c r="D909" s="1" t="str">
        <f t="shared" si="113"/>
        <v>31:0003</v>
      </c>
      <c r="E909" t="s">
        <v>3628</v>
      </c>
      <c r="F909" t="s">
        <v>3629</v>
      </c>
      <c r="H909">
        <v>71.372969999999995</v>
      </c>
      <c r="I909">
        <v>-77.761809999999997</v>
      </c>
      <c r="J909" s="1" t="str">
        <f t="shared" si="111"/>
        <v>Till</v>
      </c>
      <c r="K909" s="1" t="str">
        <f t="shared" si="114"/>
        <v>HMC separation (ODM; details not reported)</v>
      </c>
      <c r="M909">
        <v>0</v>
      </c>
      <c r="V909">
        <v>0</v>
      </c>
      <c r="X909">
        <v>0</v>
      </c>
      <c r="Z909">
        <v>0</v>
      </c>
      <c r="AK909">
        <v>4</v>
      </c>
      <c r="AS909">
        <v>0</v>
      </c>
      <c r="AV909">
        <v>0</v>
      </c>
      <c r="BE909">
        <v>0</v>
      </c>
      <c r="BF909">
        <v>0</v>
      </c>
      <c r="BI909">
        <v>0</v>
      </c>
      <c r="BJ909">
        <v>0</v>
      </c>
      <c r="BL909">
        <v>0</v>
      </c>
      <c r="BM909">
        <v>0</v>
      </c>
      <c r="BY909">
        <v>0</v>
      </c>
      <c r="BZ909">
        <v>0</v>
      </c>
      <c r="CA909">
        <v>0</v>
      </c>
      <c r="CB909">
        <v>0</v>
      </c>
      <c r="CC909">
        <v>2</v>
      </c>
    </row>
    <row r="910" spans="1:82" hidden="1" x14ac:dyDescent="0.3">
      <c r="A910" t="s">
        <v>3630</v>
      </c>
      <c r="B910" t="s">
        <v>3631</v>
      </c>
      <c r="C910" s="1" t="str">
        <f t="shared" si="112"/>
        <v>31:0014</v>
      </c>
      <c r="D910" s="1" t="str">
        <f t="shared" si="113"/>
        <v>31:0003</v>
      </c>
      <c r="E910" t="s">
        <v>3632</v>
      </c>
      <c r="F910" t="s">
        <v>3633</v>
      </c>
      <c r="H910">
        <v>71.317790000000002</v>
      </c>
      <c r="I910">
        <v>-77.682270000000003</v>
      </c>
      <c r="J910" s="1" t="str">
        <f t="shared" si="111"/>
        <v>Till</v>
      </c>
      <c r="K910" s="1" t="str">
        <f t="shared" si="114"/>
        <v>HMC separation (ODM; details not reported)</v>
      </c>
      <c r="M910">
        <v>6</v>
      </c>
      <c r="V910">
        <v>4</v>
      </c>
      <c r="X910">
        <v>0</v>
      </c>
      <c r="Z910">
        <v>0</v>
      </c>
      <c r="AS910">
        <v>0</v>
      </c>
      <c r="BI910">
        <v>0</v>
      </c>
      <c r="BJ910">
        <v>0</v>
      </c>
      <c r="BK910">
        <v>0</v>
      </c>
      <c r="BM910">
        <v>0</v>
      </c>
      <c r="BY910">
        <v>0</v>
      </c>
      <c r="BZ910">
        <v>0</v>
      </c>
      <c r="CB910">
        <v>0</v>
      </c>
      <c r="CC910">
        <v>15</v>
      </c>
      <c r="CD910">
        <v>0</v>
      </c>
    </row>
    <row r="911" spans="1:82" hidden="1" x14ac:dyDescent="0.3">
      <c r="A911" t="s">
        <v>3634</v>
      </c>
      <c r="B911" t="s">
        <v>3635</v>
      </c>
      <c r="C911" s="1" t="str">
        <f t="shared" si="112"/>
        <v>31:0014</v>
      </c>
      <c r="D911" s="1" t="str">
        <f t="shared" si="113"/>
        <v>31:0003</v>
      </c>
      <c r="E911" t="s">
        <v>3636</v>
      </c>
      <c r="F911" t="s">
        <v>3637</v>
      </c>
      <c r="H911">
        <v>71.542379999999994</v>
      </c>
      <c r="I911">
        <v>-79.952119999999994</v>
      </c>
      <c r="J911" s="1" t="str">
        <f t="shared" si="111"/>
        <v>Till</v>
      </c>
      <c r="K911" s="1" t="str">
        <f t="shared" si="114"/>
        <v>HMC separation (ODM; details not reported)</v>
      </c>
      <c r="M911">
        <v>1</v>
      </c>
      <c r="V911">
        <v>20</v>
      </c>
      <c r="X911">
        <v>0</v>
      </c>
      <c r="Z911">
        <v>0</v>
      </c>
      <c r="AS911">
        <v>0</v>
      </c>
      <c r="BI911">
        <v>0</v>
      </c>
      <c r="BJ911">
        <v>0</v>
      </c>
      <c r="BY911">
        <v>0</v>
      </c>
      <c r="BZ911">
        <v>0</v>
      </c>
      <c r="CB911">
        <v>0</v>
      </c>
      <c r="CC911">
        <v>1</v>
      </c>
      <c r="CD911">
        <v>0</v>
      </c>
    </row>
    <row r="912" spans="1:82" hidden="1" x14ac:dyDescent="0.3">
      <c r="A912" t="s">
        <v>3638</v>
      </c>
      <c r="B912" t="s">
        <v>3639</v>
      </c>
      <c r="C912" s="1" t="str">
        <f t="shared" si="112"/>
        <v>31:0014</v>
      </c>
      <c r="D912" s="1" t="str">
        <f t="shared" si="113"/>
        <v>31:0003</v>
      </c>
      <c r="E912" t="s">
        <v>3640</v>
      </c>
      <c r="F912" t="s">
        <v>3641</v>
      </c>
      <c r="H912">
        <v>71.469819999999999</v>
      </c>
      <c r="I912">
        <v>-79.891890000000004</v>
      </c>
      <c r="J912" s="1" t="str">
        <f t="shared" ref="J912:J943" si="115">HYPERLINK("https://geochem.nrcan.gc.ca/cdogs/content/kwd/kwd020044_e.htm", "Till")</f>
        <v>Till</v>
      </c>
      <c r="K912" s="1" t="str">
        <f t="shared" si="114"/>
        <v>HMC separation (ODM; details not reported)</v>
      </c>
      <c r="M912">
        <v>0</v>
      </c>
      <c r="V912">
        <v>0</v>
      </c>
      <c r="X912">
        <v>0</v>
      </c>
      <c r="Z912">
        <v>0</v>
      </c>
      <c r="AS912">
        <v>0</v>
      </c>
      <c r="AV912">
        <v>0</v>
      </c>
      <c r="BE912">
        <v>0</v>
      </c>
      <c r="BI912">
        <v>0</v>
      </c>
      <c r="BJ912">
        <v>0</v>
      </c>
      <c r="BL912">
        <v>0</v>
      </c>
      <c r="BM912">
        <v>0</v>
      </c>
      <c r="BZ912">
        <v>0</v>
      </c>
      <c r="CA912">
        <v>0</v>
      </c>
      <c r="CB912">
        <v>0</v>
      </c>
      <c r="CC912">
        <v>10</v>
      </c>
      <c r="CD912">
        <v>0</v>
      </c>
    </row>
    <row r="913" spans="1:82" hidden="1" x14ac:dyDescent="0.3">
      <c r="A913" t="s">
        <v>3642</v>
      </c>
      <c r="B913" t="s">
        <v>3643</v>
      </c>
      <c r="C913" s="1" t="str">
        <f t="shared" si="112"/>
        <v>31:0014</v>
      </c>
      <c r="D913" s="1" t="str">
        <f t="shared" si="113"/>
        <v>31:0003</v>
      </c>
      <c r="E913" t="s">
        <v>3644</v>
      </c>
      <c r="F913" t="s">
        <v>3645</v>
      </c>
      <c r="H913">
        <v>71.437709999999996</v>
      </c>
      <c r="I913">
        <v>-79.940950000000001</v>
      </c>
      <c r="J913" s="1" t="str">
        <f t="shared" si="115"/>
        <v>Till</v>
      </c>
      <c r="K913" s="1" t="str">
        <f t="shared" si="114"/>
        <v>HMC separation (ODM; details not reported)</v>
      </c>
      <c r="M913">
        <v>4</v>
      </c>
      <c r="V913">
        <v>20</v>
      </c>
      <c r="X913">
        <v>0</v>
      </c>
      <c r="Z913">
        <v>0</v>
      </c>
      <c r="AS913">
        <v>0</v>
      </c>
      <c r="BE913">
        <v>1</v>
      </c>
      <c r="BI913">
        <v>0</v>
      </c>
      <c r="BJ913">
        <v>0</v>
      </c>
      <c r="BK913">
        <v>0</v>
      </c>
      <c r="BY913">
        <v>0</v>
      </c>
      <c r="BZ913">
        <v>0</v>
      </c>
      <c r="CB913">
        <v>0</v>
      </c>
      <c r="CC913">
        <v>15</v>
      </c>
    </row>
    <row r="914" spans="1:82" hidden="1" x14ac:dyDescent="0.3">
      <c r="A914" t="s">
        <v>3646</v>
      </c>
      <c r="B914" t="s">
        <v>3647</v>
      </c>
      <c r="C914" s="1" t="str">
        <f t="shared" si="112"/>
        <v>31:0014</v>
      </c>
      <c r="D914" s="1" t="str">
        <f t="shared" si="113"/>
        <v>31:0003</v>
      </c>
      <c r="E914" t="s">
        <v>3648</v>
      </c>
      <c r="F914" t="s">
        <v>3649</v>
      </c>
      <c r="H914">
        <v>71.427530000000004</v>
      </c>
      <c r="I914">
        <v>-79.741510000000005</v>
      </c>
      <c r="J914" s="1" t="str">
        <f t="shared" si="115"/>
        <v>Till</v>
      </c>
      <c r="K914" s="1" t="str">
        <f t="shared" si="114"/>
        <v>HMC separation (ODM; details not reported)</v>
      </c>
      <c r="M914">
        <v>2</v>
      </c>
      <c r="V914">
        <v>30</v>
      </c>
      <c r="X914">
        <v>0</v>
      </c>
      <c r="Z914">
        <v>4</v>
      </c>
      <c r="AM914">
        <v>1</v>
      </c>
      <c r="AS914">
        <v>0</v>
      </c>
      <c r="BE914">
        <v>2</v>
      </c>
      <c r="BJ914">
        <v>0</v>
      </c>
      <c r="BK914">
        <v>0</v>
      </c>
      <c r="BZ914">
        <v>0</v>
      </c>
      <c r="CA914">
        <v>0</v>
      </c>
      <c r="CB914">
        <v>0</v>
      </c>
      <c r="CC914">
        <v>20</v>
      </c>
      <c r="CD914">
        <v>0</v>
      </c>
    </row>
    <row r="915" spans="1:82" hidden="1" x14ac:dyDescent="0.3">
      <c r="A915" t="s">
        <v>3650</v>
      </c>
      <c r="B915" t="s">
        <v>3651</v>
      </c>
      <c r="C915" s="1" t="str">
        <f t="shared" si="112"/>
        <v>31:0014</v>
      </c>
      <c r="D915" s="1" t="str">
        <f t="shared" si="113"/>
        <v>31:0003</v>
      </c>
      <c r="E915" t="s">
        <v>3652</v>
      </c>
      <c r="F915" t="s">
        <v>3653</v>
      </c>
      <c r="H915">
        <v>71.402230000000003</v>
      </c>
      <c r="I915">
        <v>-79.608130000000003</v>
      </c>
      <c r="J915" s="1" t="str">
        <f t="shared" si="115"/>
        <v>Till</v>
      </c>
      <c r="K915" s="1" t="str">
        <f t="shared" si="114"/>
        <v>HMC separation (ODM; details not reported)</v>
      </c>
      <c r="M915">
        <v>3</v>
      </c>
      <c r="V915">
        <v>4</v>
      </c>
      <c r="X915">
        <v>0</v>
      </c>
      <c r="Z915">
        <v>0</v>
      </c>
      <c r="AM915">
        <v>0</v>
      </c>
      <c r="AS915">
        <v>0</v>
      </c>
      <c r="BI915">
        <v>0</v>
      </c>
      <c r="BJ915">
        <v>0</v>
      </c>
      <c r="BL915">
        <v>0.5</v>
      </c>
      <c r="BM915">
        <v>0</v>
      </c>
      <c r="BV915">
        <v>0</v>
      </c>
      <c r="BZ915">
        <v>0</v>
      </c>
      <c r="CA915">
        <v>0</v>
      </c>
      <c r="CB915">
        <v>0</v>
      </c>
      <c r="CC915">
        <v>10</v>
      </c>
    </row>
    <row r="916" spans="1:82" hidden="1" x14ac:dyDescent="0.3">
      <c r="A916" t="s">
        <v>3654</v>
      </c>
      <c r="B916" t="s">
        <v>3655</v>
      </c>
      <c r="C916" s="1" t="str">
        <f t="shared" si="112"/>
        <v>31:0014</v>
      </c>
      <c r="D916" s="1" t="str">
        <f t="shared" si="113"/>
        <v>31:0003</v>
      </c>
      <c r="E916" t="s">
        <v>3656</v>
      </c>
      <c r="F916" t="s">
        <v>3657</v>
      </c>
      <c r="H916">
        <v>71.342799999999997</v>
      </c>
      <c r="I916">
        <v>-79.405969999999996</v>
      </c>
      <c r="J916" s="1" t="str">
        <f t="shared" si="115"/>
        <v>Till</v>
      </c>
      <c r="K916" s="1" t="str">
        <f t="shared" si="114"/>
        <v>HMC separation (ODM; details not reported)</v>
      </c>
      <c r="M916">
        <v>1</v>
      </c>
      <c r="V916">
        <v>0</v>
      </c>
      <c r="X916">
        <v>0</v>
      </c>
      <c r="Z916">
        <v>0</v>
      </c>
      <c r="AM916">
        <v>0</v>
      </c>
      <c r="AS916">
        <v>0</v>
      </c>
      <c r="BE916">
        <v>0</v>
      </c>
      <c r="BI916">
        <v>0</v>
      </c>
      <c r="BJ916">
        <v>0</v>
      </c>
      <c r="BK916">
        <v>0</v>
      </c>
      <c r="BV916">
        <v>0</v>
      </c>
      <c r="BY916">
        <v>0</v>
      </c>
      <c r="BZ916">
        <v>0</v>
      </c>
      <c r="CA916">
        <v>0</v>
      </c>
      <c r="CB916">
        <v>0</v>
      </c>
      <c r="CC916">
        <v>30</v>
      </c>
    </row>
    <row r="917" spans="1:82" hidden="1" x14ac:dyDescent="0.3">
      <c r="A917" t="s">
        <v>3658</v>
      </c>
      <c r="B917" t="s">
        <v>3659</v>
      </c>
      <c r="C917" s="1" t="str">
        <f t="shared" si="112"/>
        <v>31:0014</v>
      </c>
      <c r="D917" s="1" t="str">
        <f t="shared" si="113"/>
        <v>31:0003</v>
      </c>
      <c r="E917" t="s">
        <v>3660</v>
      </c>
      <c r="F917" t="s">
        <v>3661</v>
      </c>
      <c r="H917">
        <v>71.290850000000006</v>
      </c>
      <c r="I917">
        <v>-79.420429999999996</v>
      </c>
      <c r="J917" s="1" t="str">
        <f t="shared" si="115"/>
        <v>Till</v>
      </c>
      <c r="K917" s="1" t="str">
        <f t="shared" si="114"/>
        <v>HMC separation (ODM; details not reported)</v>
      </c>
      <c r="M917">
        <v>2</v>
      </c>
      <c r="V917">
        <v>0</v>
      </c>
      <c r="X917">
        <v>0</v>
      </c>
      <c r="Z917">
        <v>0</v>
      </c>
      <c r="AM917">
        <v>1</v>
      </c>
      <c r="AS917">
        <v>0</v>
      </c>
      <c r="BE917">
        <v>0</v>
      </c>
      <c r="BF917">
        <v>0</v>
      </c>
      <c r="BI917">
        <v>0</v>
      </c>
      <c r="BJ917">
        <v>0</v>
      </c>
      <c r="BM917">
        <v>0</v>
      </c>
      <c r="BY917">
        <v>0</v>
      </c>
      <c r="BZ917">
        <v>0</v>
      </c>
      <c r="CA917">
        <v>0</v>
      </c>
      <c r="CB917">
        <v>0</v>
      </c>
      <c r="CC917">
        <v>4</v>
      </c>
    </row>
    <row r="918" spans="1:82" hidden="1" x14ac:dyDescent="0.3">
      <c r="A918" t="s">
        <v>3662</v>
      </c>
      <c r="B918" t="s">
        <v>3663</v>
      </c>
      <c r="C918" s="1" t="str">
        <f t="shared" si="112"/>
        <v>31:0014</v>
      </c>
      <c r="D918" s="1" t="str">
        <f t="shared" si="113"/>
        <v>31:0003</v>
      </c>
      <c r="E918" t="s">
        <v>3664</v>
      </c>
      <c r="F918" t="s">
        <v>3665</v>
      </c>
      <c r="H918">
        <v>71.20966</v>
      </c>
      <c r="I918">
        <v>-79.613219999999998</v>
      </c>
      <c r="J918" s="1" t="str">
        <f t="shared" si="115"/>
        <v>Till</v>
      </c>
      <c r="K918" s="1" t="str">
        <f t="shared" si="114"/>
        <v>HMC separation (ODM; details not reported)</v>
      </c>
      <c r="M918">
        <v>0</v>
      </c>
      <c r="V918">
        <v>5</v>
      </c>
      <c r="X918">
        <v>0</v>
      </c>
      <c r="Z918">
        <v>1</v>
      </c>
      <c r="AS918">
        <v>0</v>
      </c>
      <c r="AV918">
        <v>0</v>
      </c>
      <c r="BK918">
        <v>0</v>
      </c>
      <c r="BM918">
        <v>0</v>
      </c>
      <c r="BY918">
        <v>0</v>
      </c>
      <c r="BZ918">
        <v>0</v>
      </c>
      <c r="CA918">
        <v>0</v>
      </c>
      <c r="CB918">
        <v>0</v>
      </c>
      <c r="CC918">
        <v>8</v>
      </c>
      <c r="CD918">
        <v>0</v>
      </c>
    </row>
    <row r="919" spans="1:82" hidden="1" x14ac:dyDescent="0.3">
      <c r="A919" t="s">
        <v>3666</v>
      </c>
      <c r="B919" t="s">
        <v>3667</v>
      </c>
      <c r="C919" s="1" t="str">
        <f t="shared" si="112"/>
        <v>31:0014</v>
      </c>
      <c r="D919" s="1" t="str">
        <f t="shared" si="113"/>
        <v>31:0003</v>
      </c>
      <c r="E919" t="s">
        <v>3668</v>
      </c>
      <c r="F919" t="s">
        <v>3669</v>
      </c>
      <c r="H919">
        <v>71.186539999999994</v>
      </c>
      <c r="I919">
        <v>-79.729979999999998</v>
      </c>
      <c r="J919" s="1" t="str">
        <f t="shared" si="115"/>
        <v>Till</v>
      </c>
      <c r="K919" s="1" t="str">
        <f t="shared" si="114"/>
        <v>HMC separation (ODM; details not reported)</v>
      </c>
      <c r="M919">
        <v>6</v>
      </c>
      <c r="V919">
        <v>3</v>
      </c>
      <c r="X919">
        <v>0</v>
      </c>
      <c r="Z919">
        <v>1</v>
      </c>
      <c r="AS919">
        <v>6</v>
      </c>
      <c r="BK919">
        <v>0</v>
      </c>
      <c r="BM919">
        <v>0</v>
      </c>
      <c r="BY919">
        <v>0</v>
      </c>
      <c r="BZ919">
        <v>0</v>
      </c>
      <c r="CA919">
        <v>0</v>
      </c>
      <c r="CC919">
        <v>10</v>
      </c>
    </row>
    <row r="920" spans="1:82" hidden="1" x14ac:dyDescent="0.3">
      <c r="A920" t="s">
        <v>3670</v>
      </c>
      <c r="B920" t="s">
        <v>3671</v>
      </c>
      <c r="C920" s="1" t="str">
        <f t="shared" si="112"/>
        <v>31:0014</v>
      </c>
      <c r="D920" s="1" t="str">
        <f t="shared" si="113"/>
        <v>31:0003</v>
      </c>
      <c r="E920" t="s">
        <v>3672</v>
      </c>
      <c r="F920" t="s">
        <v>3673</v>
      </c>
      <c r="H920">
        <v>71.166700000000006</v>
      </c>
      <c r="I920">
        <v>-79.983279999999993</v>
      </c>
      <c r="J920" s="1" t="str">
        <f t="shared" si="115"/>
        <v>Till</v>
      </c>
      <c r="K920" s="1" t="str">
        <f t="shared" si="114"/>
        <v>HMC separation (ODM; details not reported)</v>
      </c>
      <c r="M920">
        <v>3</v>
      </c>
      <c r="V920">
        <v>30</v>
      </c>
      <c r="X920">
        <v>0</v>
      </c>
      <c r="Z920">
        <v>0</v>
      </c>
      <c r="AS920">
        <v>0</v>
      </c>
      <c r="BE920">
        <v>3</v>
      </c>
      <c r="BI920">
        <v>0</v>
      </c>
      <c r="BK920">
        <v>0</v>
      </c>
      <c r="BL920">
        <v>0</v>
      </c>
      <c r="BM920">
        <v>0</v>
      </c>
      <c r="BZ920">
        <v>0</v>
      </c>
      <c r="CB920">
        <v>0</v>
      </c>
      <c r="CC920">
        <v>1</v>
      </c>
      <c r="CD920">
        <v>0</v>
      </c>
    </row>
    <row r="921" spans="1:82" hidden="1" x14ac:dyDescent="0.3">
      <c r="A921" t="s">
        <v>3674</v>
      </c>
      <c r="B921" t="s">
        <v>3675</v>
      </c>
      <c r="C921" s="1" t="str">
        <f t="shared" si="112"/>
        <v>31:0014</v>
      </c>
      <c r="D921" s="1" t="str">
        <f t="shared" si="113"/>
        <v>31:0003</v>
      </c>
      <c r="E921" t="s">
        <v>3676</v>
      </c>
      <c r="F921" t="s">
        <v>3677</v>
      </c>
      <c r="H921">
        <v>71.101389999999995</v>
      </c>
      <c r="I921">
        <v>-79.997339999999994</v>
      </c>
      <c r="J921" s="1" t="str">
        <f t="shared" si="115"/>
        <v>Till</v>
      </c>
      <c r="K921" s="1" t="str">
        <f t="shared" si="114"/>
        <v>HMC separation (ODM; details not reported)</v>
      </c>
      <c r="M921">
        <v>0</v>
      </c>
      <c r="V921">
        <v>0</v>
      </c>
      <c r="X921">
        <v>0</v>
      </c>
      <c r="Z921">
        <v>1</v>
      </c>
      <c r="AS921">
        <v>0</v>
      </c>
      <c r="AV921">
        <v>0</v>
      </c>
      <c r="BE921">
        <v>0</v>
      </c>
      <c r="BJ921">
        <v>0</v>
      </c>
      <c r="BK921">
        <v>0</v>
      </c>
      <c r="BM921">
        <v>0</v>
      </c>
      <c r="BZ921">
        <v>0</v>
      </c>
      <c r="CB921">
        <v>0</v>
      </c>
      <c r="CC921">
        <v>30</v>
      </c>
      <c r="CD921">
        <v>0</v>
      </c>
    </row>
    <row r="922" spans="1:82" hidden="1" x14ac:dyDescent="0.3">
      <c r="A922" t="s">
        <v>3678</v>
      </c>
      <c r="B922" t="s">
        <v>3679</v>
      </c>
      <c r="C922" s="1" t="str">
        <f t="shared" si="112"/>
        <v>31:0014</v>
      </c>
      <c r="D922" s="1" t="str">
        <f t="shared" si="113"/>
        <v>31:0003</v>
      </c>
      <c r="E922" t="s">
        <v>3680</v>
      </c>
      <c r="F922" t="s">
        <v>3681</v>
      </c>
      <c r="H922">
        <v>71.107759999999999</v>
      </c>
      <c r="I922">
        <v>-79.692019999999999</v>
      </c>
      <c r="J922" s="1" t="str">
        <f t="shared" si="115"/>
        <v>Till</v>
      </c>
      <c r="K922" s="1" t="str">
        <f t="shared" si="114"/>
        <v>HMC separation (ODM; details not reported)</v>
      </c>
      <c r="M922">
        <v>5</v>
      </c>
      <c r="V922">
        <v>30</v>
      </c>
      <c r="X922">
        <v>0</v>
      </c>
      <c r="Z922">
        <v>0</v>
      </c>
      <c r="AS922">
        <v>0</v>
      </c>
      <c r="BE922">
        <v>3</v>
      </c>
      <c r="BI922">
        <v>0</v>
      </c>
      <c r="BJ922">
        <v>0</v>
      </c>
      <c r="BK922">
        <v>0</v>
      </c>
      <c r="BM922">
        <v>0</v>
      </c>
      <c r="BY922">
        <v>0</v>
      </c>
      <c r="BZ922">
        <v>0</v>
      </c>
      <c r="CA922">
        <v>0</v>
      </c>
      <c r="CB922">
        <v>0</v>
      </c>
      <c r="CC922">
        <v>30</v>
      </c>
    </row>
    <row r="923" spans="1:82" hidden="1" x14ac:dyDescent="0.3">
      <c r="A923" t="s">
        <v>3682</v>
      </c>
      <c r="B923" t="s">
        <v>3683</v>
      </c>
      <c r="C923" s="1" t="str">
        <f t="shared" si="112"/>
        <v>31:0014</v>
      </c>
      <c r="D923" s="1" t="str">
        <f t="shared" si="113"/>
        <v>31:0003</v>
      </c>
      <c r="E923" t="s">
        <v>3684</v>
      </c>
      <c r="F923" t="s">
        <v>3685</v>
      </c>
      <c r="H923">
        <v>71.115170000000006</v>
      </c>
      <c r="I923">
        <v>-79.39255</v>
      </c>
      <c r="J923" s="1" t="str">
        <f t="shared" si="115"/>
        <v>Till</v>
      </c>
      <c r="K923" s="1" t="str">
        <f t="shared" si="114"/>
        <v>HMC separation (ODM; details not reported)</v>
      </c>
      <c r="M923">
        <v>1</v>
      </c>
      <c r="V923">
        <v>2</v>
      </c>
      <c r="X923">
        <v>0</v>
      </c>
      <c r="Z923">
        <v>0</v>
      </c>
      <c r="AS923">
        <v>0</v>
      </c>
      <c r="BF923">
        <v>0</v>
      </c>
      <c r="BI923">
        <v>0</v>
      </c>
      <c r="BJ923">
        <v>0</v>
      </c>
      <c r="BK923">
        <v>0</v>
      </c>
      <c r="BM923">
        <v>0</v>
      </c>
      <c r="BY923">
        <v>0</v>
      </c>
      <c r="BZ923">
        <v>0</v>
      </c>
      <c r="CA923">
        <v>0</v>
      </c>
      <c r="CB923">
        <v>0</v>
      </c>
      <c r="CC923">
        <v>15</v>
      </c>
    </row>
    <row r="924" spans="1:82" hidden="1" x14ac:dyDescent="0.3">
      <c r="A924" t="s">
        <v>3686</v>
      </c>
      <c r="B924" t="s">
        <v>3687</v>
      </c>
      <c r="C924" s="1" t="str">
        <f t="shared" ref="C924:C955" si="116">HYPERLINK("https://geochem.nrcan.gc.ca/cdogs/content/bdl/bdl310014_e.htm", "31:0014")</f>
        <v>31:0014</v>
      </c>
      <c r="D924" s="1" t="str">
        <f t="shared" ref="D924:D955" si="117">HYPERLINK("https://geochem.nrcan.gc.ca/cdogs/content/svy/svy310003_e.htm", "31:0003")</f>
        <v>31:0003</v>
      </c>
      <c r="E924" t="s">
        <v>3688</v>
      </c>
      <c r="F924" t="s">
        <v>3689</v>
      </c>
      <c r="H924">
        <v>71.609250000000003</v>
      </c>
      <c r="I924">
        <v>-79.340429999999998</v>
      </c>
      <c r="J924" s="1" t="str">
        <f t="shared" si="115"/>
        <v>Till</v>
      </c>
      <c r="K924" s="1" t="str">
        <f t="shared" ref="K924:K955" si="118">HYPERLINK("https://geochem.nrcan.gc.ca/cdogs/content/kwd/kwd080049_e.htm", "HMC separation (ODM; details not reported)")</f>
        <v>HMC separation (ODM; details not reported)</v>
      </c>
      <c r="M924">
        <v>3</v>
      </c>
      <c r="V924">
        <v>2</v>
      </c>
      <c r="X924">
        <v>0</v>
      </c>
      <c r="Z924">
        <v>0</v>
      </c>
      <c r="AK924">
        <v>1</v>
      </c>
      <c r="AS924">
        <v>0</v>
      </c>
      <c r="BI924">
        <v>0</v>
      </c>
      <c r="BJ924">
        <v>0</v>
      </c>
      <c r="BK924">
        <v>0</v>
      </c>
      <c r="BM924">
        <v>0</v>
      </c>
      <c r="BY924">
        <v>0</v>
      </c>
      <c r="BZ924">
        <v>0</v>
      </c>
      <c r="CA924">
        <v>0</v>
      </c>
      <c r="CB924">
        <v>0</v>
      </c>
      <c r="CC924">
        <v>10</v>
      </c>
    </row>
    <row r="925" spans="1:82" hidden="1" x14ac:dyDescent="0.3">
      <c r="A925" t="s">
        <v>3690</v>
      </c>
      <c r="B925" t="s">
        <v>3691</v>
      </c>
      <c r="C925" s="1" t="str">
        <f t="shared" si="116"/>
        <v>31:0014</v>
      </c>
      <c r="D925" s="1" t="str">
        <f t="shared" si="117"/>
        <v>31:0003</v>
      </c>
      <c r="E925" t="s">
        <v>3692</v>
      </c>
      <c r="F925" t="s">
        <v>3693</v>
      </c>
      <c r="H925">
        <v>71.699870000000004</v>
      </c>
      <c r="I925">
        <v>-79.779529999999994</v>
      </c>
      <c r="J925" s="1" t="str">
        <f t="shared" si="115"/>
        <v>Till</v>
      </c>
      <c r="K925" s="1" t="str">
        <f t="shared" si="118"/>
        <v>HMC separation (ODM; details not reported)</v>
      </c>
      <c r="M925">
        <v>3</v>
      </c>
      <c r="V925">
        <v>10</v>
      </c>
      <c r="X925">
        <v>0</v>
      </c>
      <c r="Z925">
        <v>0</v>
      </c>
      <c r="AM925">
        <v>1</v>
      </c>
      <c r="AS925">
        <v>0</v>
      </c>
      <c r="BF925">
        <v>0</v>
      </c>
      <c r="BI925">
        <v>0</v>
      </c>
      <c r="BK925">
        <v>0</v>
      </c>
      <c r="BL925">
        <v>0.5</v>
      </c>
      <c r="BM925">
        <v>0</v>
      </c>
      <c r="BY925">
        <v>0</v>
      </c>
      <c r="BZ925">
        <v>0</v>
      </c>
      <c r="CA925">
        <v>0</v>
      </c>
      <c r="CB925">
        <v>0</v>
      </c>
      <c r="CC925">
        <v>15</v>
      </c>
      <c r="CD925">
        <v>0</v>
      </c>
    </row>
    <row r="926" spans="1:82" hidden="1" x14ac:dyDescent="0.3">
      <c r="A926" t="s">
        <v>3694</v>
      </c>
      <c r="B926" t="s">
        <v>3695</v>
      </c>
      <c r="C926" s="1" t="str">
        <f t="shared" si="116"/>
        <v>31:0014</v>
      </c>
      <c r="D926" s="1" t="str">
        <f t="shared" si="117"/>
        <v>31:0003</v>
      </c>
      <c r="E926" t="s">
        <v>3696</v>
      </c>
      <c r="F926" t="s">
        <v>3697</v>
      </c>
      <c r="H926">
        <v>71.776949999999999</v>
      </c>
      <c r="I926">
        <v>-79.596040000000002</v>
      </c>
      <c r="J926" s="1" t="str">
        <f t="shared" si="115"/>
        <v>Till</v>
      </c>
      <c r="K926" s="1" t="str">
        <f t="shared" si="118"/>
        <v>HMC separation (ODM; details not reported)</v>
      </c>
      <c r="M926">
        <v>10</v>
      </c>
      <c r="V926">
        <v>20</v>
      </c>
      <c r="X926">
        <v>0</v>
      </c>
      <c r="Z926">
        <v>0</v>
      </c>
      <c r="AS926">
        <v>0</v>
      </c>
      <c r="BF926">
        <v>0</v>
      </c>
      <c r="BI926">
        <v>0</v>
      </c>
      <c r="BJ926">
        <v>0</v>
      </c>
      <c r="BK926">
        <v>0</v>
      </c>
      <c r="BM926">
        <v>0</v>
      </c>
      <c r="BY926">
        <v>0</v>
      </c>
      <c r="BZ926">
        <v>0</v>
      </c>
      <c r="CA926">
        <v>0</v>
      </c>
      <c r="CB926">
        <v>0</v>
      </c>
      <c r="CC926">
        <v>20</v>
      </c>
    </row>
    <row r="927" spans="1:82" hidden="1" x14ac:dyDescent="0.3">
      <c r="A927" t="s">
        <v>3698</v>
      </c>
      <c r="B927" t="s">
        <v>3699</v>
      </c>
      <c r="C927" s="1" t="str">
        <f t="shared" si="116"/>
        <v>31:0014</v>
      </c>
      <c r="D927" s="1" t="str">
        <f t="shared" si="117"/>
        <v>31:0003</v>
      </c>
      <c r="E927" t="s">
        <v>3700</v>
      </c>
      <c r="F927" t="s">
        <v>3701</v>
      </c>
      <c r="H927">
        <v>71.796599999999998</v>
      </c>
      <c r="I927">
        <v>-79.93262</v>
      </c>
      <c r="J927" s="1" t="str">
        <f t="shared" si="115"/>
        <v>Till</v>
      </c>
      <c r="K927" s="1" t="str">
        <f t="shared" si="118"/>
        <v>HMC separation (ODM; details not reported)</v>
      </c>
      <c r="M927">
        <v>8</v>
      </c>
      <c r="V927">
        <v>30</v>
      </c>
      <c r="X927">
        <v>0</v>
      </c>
      <c r="Z927">
        <v>0</v>
      </c>
      <c r="AS927">
        <v>0</v>
      </c>
      <c r="BF927">
        <v>0</v>
      </c>
      <c r="BI927">
        <v>0</v>
      </c>
      <c r="BM927">
        <v>0</v>
      </c>
      <c r="BY927">
        <v>0</v>
      </c>
      <c r="BZ927">
        <v>0</v>
      </c>
      <c r="CA927">
        <v>0</v>
      </c>
      <c r="CB927">
        <v>0</v>
      </c>
      <c r="CC927">
        <v>40</v>
      </c>
    </row>
    <row r="928" spans="1:82" hidden="1" x14ac:dyDescent="0.3">
      <c r="A928" t="s">
        <v>3702</v>
      </c>
      <c r="B928" t="s">
        <v>3703</v>
      </c>
      <c r="C928" s="1" t="str">
        <f t="shared" si="116"/>
        <v>31:0014</v>
      </c>
      <c r="D928" s="1" t="str">
        <f t="shared" si="117"/>
        <v>31:0003</v>
      </c>
      <c r="E928" t="s">
        <v>3704</v>
      </c>
      <c r="F928" t="s">
        <v>3705</v>
      </c>
      <c r="H928">
        <v>71.898799999999994</v>
      </c>
      <c r="I928">
        <v>-79.685559999999995</v>
      </c>
      <c r="J928" s="1" t="str">
        <f t="shared" si="115"/>
        <v>Till</v>
      </c>
      <c r="K928" s="1" t="str">
        <f t="shared" si="118"/>
        <v>HMC separation (ODM; details not reported)</v>
      </c>
      <c r="M928">
        <v>0</v>
      </c>
      <c r="V928">
        <v>0</v>
      </c>
      <c r="X928">
        <v>1</v>
      </c>
      <c r="Z928">
        <v>0</v>
      </c>
      <c r="AS928">
        <v>0</v>
      </c>
      <c r="AV928">
        <v>0</v>
      </c>
      <c r="BE928">
        <v>0</v>
      </c>
      <c r="BF928">
        <v>0</v>
      </c>
      <c r="BI928">
        <v>0</v>
      </c>
      <c r="BJ928">
        <v>0</v>
      </c>
      <c r="BK928">
        <v>0</v>
      </c>
      <c r="BL928">
        <v>0</v>
      </c>
      <c r="BM928">
        <v>0</v>
      </c>
      <c r="BY928">
        <v>0</v>
      </c>
      <c r="BZ928">
        <v>0</v>
      </c>
      <c r="CA928">
        <v>0</v>
      </c>
      <c r="CB928">
        <v>0</v>
      </c>
      <c r="CC928">
        <v>8</v>
      </c>
      <c r="CD928">
        <v>0</v>
      </c>
    </row>
    <row r="929" spans="1:82" hidden="1" x14ac:dyDescent="0.3">
      <c r="A929" t="s">
        <v>3706</v>
      </c>
      <c r="B929" t="s">
        <v>3707</v>
      </c>
      <c r="C929" s="1" t="str">
        <f t="shared" si="116"/>
        <v>31:0014</v>
      </c>
      <c r="D929" s="1" t="str">
        <f t="shared" si="117"/>
        <v>31:0003</v>
      </c>
      <c r="E929" t="s">
        <v>3708</v>
      </c>
      <c r="F929" t="s">
        <v>3709</v>
      </c>
      <c r="H929">
        <v>71.945170000000005</v>
      </c>
      <c r="I929">
        <v>-79.89958</v>
      </c>
      <c r="J929" s="1" t="str">
        <f t="shared" si="115"/>
        <v>Till</v>
      </c>
      <c r="K929" s="1" t="str">
        <f t="shared" si="118"/>
        <v>HMC separation (ODM; details not reported)</v>
      </c>
      <c r="M929">
        <v>0</v>
      </c>
      <c r="V929">
        <v>0</v>
      </c>
      <c r="X929">
        <v>0</v>
      </c>
      <c r="Z929">
        <v>0</v>
      </c>
      <c r="AS929">
        <v>0</v>
      </c>
      <c r="AV929">
        <v>0</v>
      </c>
      <c r="BE929">
        <v>0</v>
      </c>
      <c r="BF929">
        <v>0</v>
      </c>
      <c r="BI929">
        <v>0</v>
      </c>
      <c r="BJ929">
        <v>0</v>
      </c>
      <c r="BK929">
        <v>0</v>
      </c>
      <c r="BL929">
        <v>0</v>
      </c>
      <c r="BM929">
        <v>0</v>
      </c>
      <c r="BY929">
        <v>0</v>
      </c>
      <c r="BZ929">
        <v>0</v>
      </c>
      <c r="CB929">
        <v>0</v>
      </c>
      <c r="CC929">
        <v>2</v>
      </c>
    </row>
    <row r="930" spans="1:82" hidden="1" x14ac:dyDescent="0.3">
      <c r="A930" t="s">
        <v>3710</v>
      </c>
      <c r="B930" t="s">
        <v>3711</v>
      </c>
      <c r="C930" s="1" t="str">
        <f t="shared" si="116"/>
        <v>31:0014</v>
      </c>
      <c r="D930" s="1" t="str">
        <f t="shared" si="117"/>
        <v>31:0003</v>
      </c>
      <c r="E930" t="s">
        <v>3712</v>
      </c>
      <c r="F930" t="s">
        <v>3713</v>
      </c>
      <c r="H930">
        <v>71.986310000000003</v>
      </c>
      <c r="I930">
        <v>-79.659130000000005</v>
      </c>
      <c r="J930" s="1" t="str">
        <f t="shared" si="115"/>
        <v>Till</v>
      </c>
      <c r="K930" s="1" t="str">
        <f t="shared" si="118"/>
        <v>HMC separation (ODM; details not reported)</v>
      </c>
      <c r="M930">
        <v>0</v>
      </c>
      <c r="V930">
        <v>0</v>
      </c>
      <c r="X930">
        <v>0</v>
      </c>
      <c r="Z930">
        <v>0</v>
      </c>
      <c r="AK930">
        <v>1</v>
      </c>
      <c r="AS930">
        <v>0</v>
      </c>
      <c r="AV930">
        <v>0</v>
      </c>
      <c r="BE930">
        <v>0</v>
      </c>
      <c r="BF930">
        <v>0</v>
      </c>
      <c r="BI930">
        <v>0</v>
      </c>
      <c r="BJ930">
        <v>0</v>
      </c>
      <c r="BK930">
        <v>0</v>
      </c>
      <c r="BM930">
        <v>0</v>
      </c>
      <c r="BY930">
        <v>0</v>
      </c>
      <c r="BZ930">
        <v>0</v>
      </c>
      <c r="CA930">
        <v>0</v>
      </c>
      <c r="CB930">
        <v>0</v>
      </c>
      <c r="CC930">
        <v>40</v>
      </c>
      <c r="CD930">
        <v>0</v>
      </c>
    </row>
    <row r="931" spans="1:82" hidden="1" x14ac:dyDescent="0.3">
      <c r="A931" t="s">
        <v>3714</v>
      </c>
      <c r="B931" t="s">
        <v>3715</v>
      </c>
      <c r="C931" s="1" t="str">
        <f t="shared" si="116"/>
        <v>31:0014</v>
      </c>
      <c r="D931" s="1" t="str">
        <f t="shared" si="117"/>
        <v>31:0003</v>
      </c>
      <c r="E931" t="s">
        <v>3716</v>
      </c>
      <c r="F931" t="s">
        <v>3717</v>
      </c>
      <c r="H931">
        <v>71.840320000000006</v>
      </c>
      <c r="I931">
        <v>-79.151799999999994</v>
      </c>
      <c r="J931" s="1" t="str">
        <f t="shared" si="115"/>
        <v>Till</v>
      </c>
      <c r="K931" s="1" t="str">
        <f t="shared" si="118"/>
        <v>HMC separation (ODM; details not reported)</v>
      </c>
      <c r="M931">
        <v>0</v>
      </c>
      <c r="V931">
        <v>0</v>
      </c>
      <c r="X931">
        <v>0</v>
      </c>
      <c r="Z931">
        <v>0</v>
      </c>
      <c r="AS931">
        <v>0</v>
      </c>
      <c r="AV931">
        <v>0</v>
      </c>
      <c r="BE931">
        <v>0</v>
      </c>
      <c r="BF931">
        <v>0</v>
      </c>
      <c r="BI931">
        <v>0</v>
      </c>
      <c r="BK931">
        <v>0</v>
      </c>
      <c r="BL931">
        <v>0</v>
      </c>
      <c r="BM931">
        <v>0</v>
      </c>
      <c r="BY931">
        <v>0</v>
      </c>
      <c r="BZ931">
        <v>0</v>
      </c>
      <c r="CA931">
        <v>0</v>
      </c>
      <c r="CB931">
        <v>0</v>
      </c>
      <c r="CC931">
        <v>15</v>
      </c>
      <c r="CD931">
        <v>0</v>
      </c>
    </row>
    <row r="932" spans="1:82" hidden="1" x14ac:dyDescent="0.3">
      <c r="A932" t="s">
        <v>3718</v>
      </c>
      <c r="B932" t="s">
        <v>3719</v>
      </c>
      <c r="C932" s="1" t="str">
        <f t="shared" si="116"/>
        <v>31:0014</v>
      </c>
      <c r="D932" s="1" t="str">
        <f t="shared" si="117"/>
        <v>31:0003</v>
      </c>
      <c r="E932" t="s">
        <v>3720</v>
      </c>
      <c r="F932" t="s">
        <v>3721</v>
      </c>
      <c r="H932">
        <v>71.371160000000003</v>
      </c>
      <c r="I932">
        <v>-78.721999999999994</v>
      </c>
      <c r="J932" s="1" t="str">
        <f t="shared" si="115"/>
        <v>Till</v>
      </c>
      <c r="K932" s="1" t="str">
        <f t="shared" si="118"/>
        <v>HMC separation (ODM; details not reported)</v>
      </c>
      <c r="M932">
        <v>0</v>
      </c>
      <c r="V932">
        <v>0</v>
      </c>
      <c r="X932">
        <v>0</v>
      </c>
      <c r="Z932">
        <v>0</v>
      </c>
      <c r="AS932">
        <v>0</v>
      </c>
      <c r="AV932">
        <v>0</v>
      </c>
      <c r="BE932">
        <v>0</v>
      </c>
      <c r="BF932">
        <v>0</v>
      </c>
      <c r="BI932">
        <v>0</v>
      </c>
      <c r="BJ932">
        <v>0</v>
      </c>
      <c r="BK932">
        <v>0</v>
      </c>
      <c r="BM932">
        <v>0</v>
      </c>
      <c r="BY932">
        <v>0</v>
      </c>
      <c r="BZ932">
        <v>0</v>
      </c>
      <c r="CA932">
        <v>0</v>
      </c>
      <c r="CB932">
        <v>0</v>
      </c>
      <c r="CC932">
        <v>7</v>
      </c>
    </row>
    <row r="933" spans="1:82" hidden="1" x14ac:dyDescent="0.3">
      <c r="A933" t="s">
        <v>3722</v>
      </c>
      <c r="B933" t="s">
        <v>3723</v>
      </c>
      <c r="C933" s="1" t="str">
        <f t="shared" si="116"/>
        <v>31:0014</v>
      </c>
      <c r="D933" s="1" t="str">
        <f t="shared" si="117"/>
        <v>31:0003</v>
      </c>
      <c r="E933" t="s">
        <v>3724</v>
      </c>
      <c r="F933" t="s">
        <v>3725</v>
      </c>
      <c r="H933">
        <v>71.161370000000005</v>
      </c>
      <c r="I933">
        <v>-78.427019999999999</v>
      </c>
      <c r="J933" s="1" t="str">
        <f t="shared" si="115"/>
        <v>Till</v>
      </c>
      <c r="K933" s="1" t="str">
        <f t="shared" si="118"/>
        <v>HMC separation (ODM; details not reported)</v>
      </c>
      <c r="M933">
        <v>0</v>
      </c>
      <c r="V933">
        <v>0</v>
      </c>
      <c r="X933">
        <v>0</v>
      </c>
      <c r="Z933">
        <v>0</v>
      </c>
      <c r="AK933">
        <v>0</v>
      </c>
      <c r="AS933">
        <v>0</v>
      </c>
      <c r="AV933">
        <v>0</v>
      </c>
      <c r="BE933">
        <v>0</v>
      </c>
      <c r="BF933">
        <v>0</v>
      </c>
      <c r="BI933">
        <v>0</v>
      </c>
      <c r="BJ933">
        <v>0</v>
      </c>
      <c r="BK933">
        <v>0</v>
      </c>
      <c r="BM933">
        <v>0</v>
      </c>
      <c r="BT933">
        <v>0</v>
      </c>
      <c r="BY933">
        <v>0</v>
      </c>
      <c r="BZ933">
        <v>0</v>
      </c>
      <c r="CB933">
        <v>0</v>
      </c>
      <c r="CC933">
        <v>7</v>
      </c>
    </row>
    <row r="934" spans="1:82" hidden="1" x14ac:dyDescent="0.3">
      <c r="A934" t="s">
        <v>3726</v>
      </c>
      <c r="B934" t="s">
        <v>3727</v>
      </c>
      <c r="C934" s="1" t="str">
        <f t="shared" si="116"/>
        <v>31:0014</v>
      </c>
      <c r="D934" s="1" t="str">
        <f t="shared" si="117"/>
        <v>31:0003</v>
      </c>
      <c r="E934" t="s">
        <v>3728</v>
      </c>
      <c r="F934" t="s">
        <v>3729</v>
      </c>
      <c r="H934">
        <v>71.55395</v>
      </c>
      <c r="I934">
        <v>-78.875169999999997</v>
      </c>
      <c r="J934" s="1" t="str">
        <f t="shared" si="115"/>
        <v>Till</v>
      </c>
      <c r="K934" s="1" t="str">
        <f t="shared" si="118"/>
        <v>HMC separation (ODM; details not reported)</v>
      </c>
      <c r="M934">
        <v>2</v>
      </c>
      <c r="V934">
        <v>1</v>
      </c>
      <c r="X934">
        <v>0</v>
      </c>
      <c r="Z934">
        <v>0</v>
      </c>
      <c r="AK934">
        <v>1</v>
      </c>
      <c r="AS934">
        <v>0</v>
      </c>
      <c r="BF934">
        <v>0</v>
      </c>
      <c r="BI934">
        <v>0</v>
      </c>
      <c r="BJ934">
        <v>0</v>
      </c>
      <c r="BK934">
        <v>0</v>
      </c>
      <c r="BM934">
        <v>0</v>
      </c>
      <c r="BY934">
        <v>0</v>
      </c>
      <c r="BZ934">
        <v>0</v>
      </c>
      <c r="CB934">
        <v>0</v>
      </c>
      <c r="CC934">
        <v>2</v>
      </c>
      <c r="CD934">
        <v>0</v>
      </c>
    </row>
    <row r="935" spans="1:82" hidden="1" x14ac:dyDescent="0.3">
      <c r="A935" t="s">
        <v>3730</v>
      </c>
      <c r="B935" t="s">
        <v>3731</v>
      </c>
      <c r="C935" s="1" t="str">
        <f t="shared" si="116"/>
        <v>31:0014</v>
      </c>
      <c r="D935" s="1" t="str">
        <f t="shared" si="117"/>
        <v>31:0003</v>
      </c>
      <c r="E935" t="s">
        <v>3732</v>
      </c>
      <c r="F935" t="s">
        <v>3733</v>
      </c>
      <c r="H935">
        <v>71.731369999999998</v>
      </c>
      <c r="I935">
        <v>-77.808520000000001</v>
      </c>
      <c r="J935" s="1" t="str">
        <f t="shared" si="115"/>
        <v>Till</v>
      </c>
      <c r="K935" s="1" t="str">
        <f t="shared" si="118"/>
        <v>HMC separation (ODM; details not reported)</v>
      </c>
      <c r="M935">
        <v>0</v>
      </c>
      <c r="V935">
        <v>6</v>
      </c>
      <c r="X935">
        <v>0</v>
      </c>
      <c r="Z935">
        <v>0</v>
      </c>
      <c r="AS935">
        <v>0</v>
      </c>
      <c r="AV935">
        <v>0</v>
      </c>
      <c r="BF935">
        <v>0</v>
      </c>
      <c r="BI935">
        <v>0</v>
      </c>
      <c r="BJ935">
        <v>0</v>
      </c>
      <c r="BK935">
        <v>0</v>
      </c>
      <c r="BM935">
        <v>0</v>
      </c>
      <c r="BY935">
        <v>0</v>
      </c>
      <c r="BZ935">
        <v>0</v>
      </c>
      <c r="CA935">
        <v>0.5</v>
      </c>
      <c r="CB935">
        <v>0</v>
      </c>
      <c r="CC935">
        <v>1</v>
      </c>
    </row>
    <row r="936" spans="1:82" hidden="1" x14ac:dyDescent="0.3">
      <c r="A936" t="s">
        <v>3734</v>
      </c>
      <c r="B936" t="s">
        <v>3735</v>
      </c>
      <c r="C936" s="1" t="str">
        <f t="shared" si="116"/>
        <v>31:0014</v>
      </c>
      <c r="D936" s="1" t="str">
        <f t="shared" si="117"/>
        <v>31:0003</v>
      </c>
      <c r="E936" t="s">
        <v>3736</v>
      </c>
      <c r="F936" t="s">
        <v>3737</v>
      </c>
      <c r="H936">
        <v>71.559749999999994</v>
      </c>
      <c r="I936">
        <v>-79.716629999999995</v>
      </c>
      <c r="J936" s="1" t="str">
        <f t="shared" si="115"/>
        <v>Till</v>
      </c>
      <c r="K936" s="1" t="str">
        <f t="shared" si="118"/>
        <v>HMC separation (ODM; details not reported)</v>
      </c>
      <c r="M936">
        <v>0</v>
      </c>
      <c r="V936">
        <v>0</v>
      </c>
      <c r="X936">
        <v>0</v>
      </c>
      <c r="Z936">
        <v>0</v>
      </c>
      <c r="AS936">
        <v>0</v>
      </c>
      <c r="AV936">
        <v>0</v>
      </c>
      <c r="BE936">
        <v>0</v>
      </c>
      <c r="BI936">
        <v>0</v>
      </c>
      <c r="BJ936">
        <v>0</v>
      </c>
      <c r="BK936">
        <v>0</v>
      </c>
      <c r="BM936">
        <v>0</v>
      </c>
      <c r="BY936">
        <v>0</v>
      </c>
      <c r="BZ936">
        <v>0</v>
      </c>
      <c r="CA936">
        <v>0</v>
      </c>
      <c r="CB936">
        <v>0</v>
      </c>
      <c r="CC936">
        <v>20</v>
      </c>
      <c r="CD936">
        <v>0</v>
      </c>
    </row>
    <row r="937" spans="1:82" hidden="1" x14ac:dyDescent="0.3">
      <c r="A937" t="s">
        <v>3738</v>
      </c>
      <c r="B937" t="s">
        <v>3739</v>
      </c>
      <c r="C937" s="1" t="str">
        <f t="shared" si="116"/>
        <v>31:0014</v>
      </c>
      <c r="D937" s="1" t="str">
        <f t="shared" si="117"/>
        <v>31:0003</v>
      </c>
      <c r="E937" t="s">
        <v>3740</v>
      </c>
      <c r="F937" t="s">
        <v>3741</v>
      </c>
      <c r="H937">
        <v>71.955640000000002</v>
      </c>
      <c r="I937">
        <v>-79.783609999999996</v>
      </c>
      <c r="J937" s="1" t="str">
        <f t="shared" si="115"/>
        <v>Till</v>
      </c>
      <c r="K937" s="1" t="str">
        <f t="shared" si="118"/>
        <v>HMC separation (ODM; details not reported)</v>
      </c>
      <c r="M937">
        <v>0</v>
      </c>
      <c r="V937">
        <v>0</v>
      </c>
      <c r="X937">
        <v>0</v>
      </c>
      <c r="Z937">
        <v>0</v>
      </c>
      <c r="AS937">
        <v>0</v>
      </c>
      <c r="AV937">
        <v>0</v>
      </c>
      <c r="BE937">
        <v>0</v>
      </c>
      <c r="BI937">
        <v>0</v>
      </c>
      <c r="BJ937">
        <v>0</v>
      </c>
      <c r="BM937">
        <v>0</v>
      </c>
      <c r="BY937">
        <v>0</v>
      </c>
      <c r="BZ937">
        <v>0</v>
      </c>
      <c r="CB937">
        <v>0</v>
      </c>
      <c r="CC937">
        <v>1</v>
      </c>
      <c r="CD937">
        <v>0</v>
      </c>
    </row>
    <row r="938" spans="1:82" hidden="1" x14ac:dyDescent="0.3">
      <c r="A938" t="s">
        <v>3742</v>
      </c>
      <c r="B938" t="s">
        <v>3743</v>
      </c>
      <c r="C938" s="1" t="str">
        <f t="shared" si="116"/>
        <v>31:0014</v>
      </c>
      <c r="D938" s="1" t="str">
        <f t="shared" si="117"/>
        <v>31:0003</v>
      </c>
      <c r="E938" t="s">
        <v>3744</v>
      </c>
      <c r="F938" t="s">
        <v>3745</v>
      </c>
      <c r="H938">
        <v>71.048670000000001</v>
      </c>
      <c r="I938">
        <v>-79.875900000000001</v>
      </c>
      <c r="J938" s="1" t="str">
        <f t="shared" si="115"/>
        <v>Till</v>
      </c>
      <c r="K938" s="1" t="str">
        <f t="shared" si="118"/>
        <v>HMC separation (ODM; details not reported)</v>
      </c>
      <c r="M938">
        <v>1</v>
      </c>
      <c r="V938">
        <v>0</v>
      </c>
      <c r="X938">
        <v>0</v>
      </c>
      <c r="Z938">
        <v>0</v>
      </c>
      <c r="AS938">
        <v>0</v>
      </c>
      <c r="BE938">
        <v>0</v>
      </c>
      <c r="BI938">
        <v>0</v>
      </c>
      <c r="BK938">
        <v>0</v>
      </c>
      <c r="BM938">
        <v>0</v>
      </c>
      <c r="BY938">
        <v>0</v>
      </c>
      <c r="BZ938">
        <v>0</v>
      </c>
      <c r="CB938">
        <v>0</v>
      </c>
      <c r="CC938">
        <v>2</v>
      </c>
    </row>
    <row r="939" spans="1:82" hidden="1" x14ac:dyDescent="0.3">
      <c r="A939" t="s">
        <v>3746</v>
      </c>
      <c r="B939" t="s">
        <v>3747</v>
      </c>
      <c r="C939" s="1" t="str">
        <f t="shared" si="116"/>
        <v>31:0014</v>
      </c>
      <c r="D939" s="1" t="str">
        <f t="shared" si="117"/>
        <v>31:0003</v>
      </c>
      <c r="E939" t="s">
        <v>3748</v>
      </c>
      <c r="F939" t="s">
        <v>3749</v>
      </c>
      <c r="H939">
        <v>71.939689999999999</v>
      </c>
      <c r="I939">
        <v>-79.741410000000002</v>
      </c>
      <c r="J939" s="1" t="str">
        <f t="shared" si="115"/>
        <v>Till</v>
      </c>
      <c r="K939" s="1" t="str">
        <f t="shared" si="118"/>
        <v>HMC separation (ODM; details not reported)</v>
      </c>
      <c r="M939">
        <v>0</v>
      </c>
      <c r="V939">
        <v>1</v>
      </c>
      <c r="X939">
        <v>0</v>
      </c>
      <c r="Z939">
        <v>0</v>
      </c>
      <c r="AS939">
        <v>0</v>
      </c>
      <c r="AV939">
        <v>0</v>
      </c>
      <c r="BI939">
        <v>0</v>
      </c>
      <c r="BJ939">
        <v>0</v>
      </c>
      <c r="BK939">
        <v>0</v>
      </c>
      <c r="BL939">
        <v>0</v>
      </c>
      <c r="BM939">
        <v>0</v>
      </c>
      <c r="BY939">
        <v>0</v>
      </c>
      <c r="BZ939">
        <v>0</v>
      </c>
      <c r="CB939">
        <v>0</v>
      </c>
      <c r="CC939">
        <v>60</v>
      </c>
      <c r="CD939">
        <v>0</v>
      </c>
    </row>
    <row r="940" spans="1:82" hidden="1" x14ac:dyDescent="0.3">
      <c r="A940" t="s">
        <v>3750</v>
      </c>
      <c r="B940" t="s">
        <v>3751</v>
      </c>
      <c r="C940" s="1" t="str">
        <f t="shared" si="116"/>
        <v>31:0014</v>
      </c>
      <c r="D940" s="1" t="str">
        <f t="shared" si="117"/>
        <v>31:0003</v>
      </c>
      <c r="E940" t="s">
        <v>3752</v>
      </c>
      <c r="F940" t="s">
        <v>3753</v>
      </c>
      <c r="H940">
        <v>71.992559999999997</v>
      </c>
      <c r="I940">
        <v>-76.168350000000004</v>
      </c>
      <c r="J940" s="1" t="str">
        <f t="shared" si="115"/>
        <v>Till</v>
      </c>
      <c r="K940" s="1" t="str">
        <f t="shared" si="118"/>
        <v>HMC separation (ODM; details not reported)</v>
      </c>
      <c r="M940">
        <v>0</v>
      </c>
      <c r="V940">
        <v>0</v>
      </c>
      <c r="X940">
        <v>0</v>
      </c>
      <c r="Z940">
        <v>0</v>
      </c>
      <c r="AS940">
        <v>0</v>
      </c>
      <c r="AV940">
        <v>0</v>
      </c>
      <c r="BE940">
        <v>0</v>
      </c>
      <c r="BF940">
        <v>0</v>
      </c>
      <c r="BI940">
        <v>0</v>
      </c>
      <c r="BJ940">
        <v>0</v>
      </c>
      <c r="BK940">
        <v>0</v>
      </c>
      <c r="BL940">
        <v>0</v>
      </c>
      <c r="BM940">
        <v>0</v>
      </c>
      <c r="BY940">
        <v>0</v>
      </c>
      <c r="BZ940">
        <v>0</v>
      </c>
      <c r="CA940">
        <v>0</v>
      </c>
      <c r="CB940">
        <v>0</v>
      </c>
      <c r="CC940">
        <v>30</v>
      </c>
      <c r="CD940">
        <v>0</v>
      </c>
    </row>
    <row r="941" spans="1:82" hidden="1" x14ac:dyDescent="0.3">
      <c r="A941" t="s">
        <v>3754</v>
      </c>
      <c r="B941" t="s">
        <v>3755</v>
      </c>
      <c r="C941" s="1" t="str">
        <f t="shared" si="116"/>
        <v>31:0014</v>
      </c>
      <c r="D941" s="1" t="str">
        <f t="shared" si="117"/>
        <v>31:0003</v>
      </c>
      <c r="E941" t="s">
        <v>3756</v>
      </c>
      <c r="F941" t="s">
        <v>3757</v>
      </c>
      <c r="H941">
        <v>71.283259999999999</v>
      </c>
      <c r="I941">
        <v>-78.430210000000002</v>
      </c>
      <c r="J941" s="1" t="str">
        <f t="shared" si="115"/>
        <v>Till</v>
      </c>
      <c r="K941" s="1" t="str">
        <f t="shared" si="118"/>
        <v>HMC separation (ODM; details not reported)</v>
      </c>
      <c r="M941">
        <v>2</v>
      </c>
      <c r="V941">
        <v>0</v>
      </c>
      <c r="X941">
        <v>0</v>
      </c>
      <c r="Z941">
        <v>0</v>
      </c>
      <c r="AK941">
        <v>2</v>
      </c>
      <c r="AS941">
        <v>0</v>
      </c>
      <c r="BE941">
        <v>0</v>
      </c>
      <c r="BF941">
        <v>0</v>
      </c>
      <c r="BI941">
        <v>0</v>
      </c>
      <c r="BJ941">
        <v>0</v>
      </c>
      <c r="BK941">
        <v>0</v>
      </c>
      <c r="BM941">
        <v>0</v>
      </c>
      <c r="BY941">
        <v>0</v>
      </c>
      <c r="BZ941">
        <v>0</v>
      </c>
      <c r="CB941">
        <v>0</v>
      </c>
      <c r="CC941">
        <v>8</v>
      </c>
      <c r="CD941">
        <v>0</v>
      </c>
    </row>
    <row r="942" spans="1:82" hidden="1" x14ac:dyDescent="0.3">
      <c r="A942" t="s">
        <v>3758</v>
      </c>
      <c r="B942" t="s">
        <v>3759</v>
      </c>
      <c r="C942" s="1" t="str">
        <f t="shared" si="116"/>
        <v>31:0014</v>
      </c>
      <c r="D942" s="1" t="str">
        <f t="shared" si="117"/>
        <v>31:0003</v>
      </c>
      <c r="E942" t="s">
        <v>3760</v>
      </c>
      <c r="F942" t="s">
        <v>3761</v>
      </c>
      <c r="H942">
        <v>71.293440000000004</v>
      </c>
      <c r="I942">
        <v>-79.844309999999993</v>
      </c>
      <c r="J942" s="1" t="str">
        <f t="shared" si="115"/>
        <v>Till</v>
      </c>
      <c r="K942" s="1" t="str">
        <f t="shared" si="118"/>
        <v>HMC separation (ODM; details not reported)</v>
      </c>
      <c r="M942">
        <v>0</v>
      </c>
      <c r="V942">
        <v>0</v>
      </c>
      <c r="X942">
        <v>0</v>
      </c>
      <c r="Z942">
        <v>0</v>
      </c>
      <c r="AK942">
        <v>0</v>
      </c>
      <c r="AS942">
        <v>0</v>
      </c>
      <c r="AV942">
        <v>0</v>
      </c>
      <c r="BE942">
        <v>0</v>
      </c>
      <c r="BI942">
        <v>0</v>
      </c>
      <c r="BJ942">
        <v>0</v>
      </c>
      <c r="BK942">
        <v>0</v>
      </c>
      <c r="BL942">
        <v>0</v>
      </c>
      <c r="BM942">
        <v>0</v>
      </c>
      <c r="BT942">
        <v>0</v>
      </c>
      <c r="BY942">
        <v>0</v>
      </c>
      <c r="BZ942">
        <v>0</v>
      </c>
      <c r="CB942">
        <v>0</v>
      </c>
      <c r="CC942">
        <v>20</v>
      </c>
    </row>
    <row r="943" spans="1:82" hidden="1" x14ac:dyDescent="0.3">
      <c r="A943" t="s">
        <v>3762</v>
      </c>
      <c r="B943" t="s">
        <v>3763</v>
      </c>
      <c r="C943" s="1" t="str">
        <f t="shared" si="116"/>
        <v>31:0014</v>
      </c>
      <c r="D943" s="1" t="str">
        <f t="shared" si="117"/>
        <v>31:0003</v>
      </c>
      <c r="E943" t="s">
        <v>3764</v>
      </c>
      <c r="F943" t="s">
        <v>3765</v>
      </c>
      <c r="H943">
        <v>71.016260000000003</v>
      </c>
      <c r="I943">
        <v>-78.442490000000006</v>
      </c>
      <c r="J943" s="1" t="str">
        <f t="shared" si="115"/>
        <v>Till</v>
      </c>
      <c r="K943" s="1" t="str">
        <f t="shared" si="118"/>
        <v>HMC separation (ODM; details not reported)</v>
      </c>
      <c r="M943">
        <v>1</v>
      </c>
      <c r="V943">
        <v>20</v>
      </c>
      <c r="X943">
        <v>0</v>
      </c>
      <c r="Z943">
        <v>0</v>
      </c>
      <c r="AK943">
        <v>1</v>
      </c>
      <c r="AS943">
        <v>0</v>
      </c>
      <c r="BI943">
        <v>0</v>
      </c>
      <c r="BJ943">
        <v>0</v>
      </c>
      <c r="BK943">
        <v>0</v>
      </c>
      <c r="BL943">
        <v>0</v>
      </c>
      <c r="BM943">
        <v>0</v>
      </c>
      <c r="BY943">
        <v>0</v>
      </c>
      <c r="BZ943">
        <v>0</v>
      </c>
      <c r="CA943">
        <v>2</v>
      </c>
      <c r="CB943">
        <v>0</v>
      </c>
      <c r="CC943">
        <v>5</v>
      </c>
      <c r="CD943">
        <v>0</v>
      </c>
    </row>
    <row r="944" spans="1:82" hidden="1" x14ac:dyDescent="0.3">
      <c r="A944" t="s">
        <v>3766</v>
      </c>
      <c r="B944" t="s">
        <v>3767</v>
      </c>
      <c r="C944" s="1" t="str">
        <f t="shared" si="116"/>
        <v>31:0014</v>
      </c>
      <c r="D944" s="1" t="str">
        <f t="shared" si="117"/>
        <v>31:0003</v>
      </c>
      <c r="E944" t="s">
        <v>3768</v>
      </c>
      <c r="F944" t="s">
        <v>3769</v>
      </c>
      <c r="H944">
        <v>71.021270000000001</v>
      </c>
      <c r="I944">
        <v>-78.578869999999995</v>
      </c>
      <c r="J944" s="1" t="str">
        <f t="shared" ref="J944:J975" si="119">HYPERLINK("https://geochem.nrcan.gc.ca/cdogs/content/kwd/kwd020044_e.htm", "Till")</f>
        <v>Till</v>
      </c>
      <c r="K944" s="1" t="str">
        <f t="shared" si="118"/>
        <v>HMC separation (ODM; details not reported)</v>
      </c>
      <c r="M944">
        <v>4</v>
      </c>
      <c r="V944">
        <v>5</v>
      </c>
      <c r="X944">
        <v>0</v>
      </c>
      <c r="Z944">
        <v>0</v>
      </c>
      <c r="AK944">
        <v>3</v>
      </c>
      <c r="AS944">
        <v>0</v>
      </c>
      <c r="BI944">
        <v>0</v>
      </c>
      <c r="BJ944">
        <v>0</v>
      </c>
      <c r="BK944">
        <v>0</v>
      </c>
      <c r="BM944">
        <v>0</v>
      </c>
      <c r="BY944">
        <v>0</v>
      </c>
      <c r="BZ944">
        <v>0</v>
      </c>
      <c r="CA944">
        <v>0</v>
      </c>
      <c r="CB944">
        <v>0</v>
      </c>
      <c r="CC944">
        <v>2</v>
      </c>
    </row>
    <row r="945" spans="1:82" hidden="1" x14ac:dyDescent="0.3">
      <c r="A945" t="s">
        <v>3770</v>
      </c>
      <c r="B945" t="s">
        <v>3771</v>
      </c>
      <c r="C945" s="1" t="str">
        <f t="shared" si="116"/>
        <v>31:0014</v>
      </c>
      <c r="D945" s="1" t="str">
        <f t="shared" si="117"/>
        <v>31:0003</v>
      </c>
      <c r="E945" t="s">
        <v>3772</v>
      </c>
      <c r="F945" t="s">
        <v>3773</v>
      </c>
      <c r="H945">
        <v>71.062389999999994</v>
      </c>
      <c r="I945">
        <v>-78.672709999999995</v>
      </c>
      <c r="J945" s="1" t="str">
        <f t="shared" si="119"/>
        <v>Till</v>
      </c>
      <c r="K945" s="1" t="str">
        <f t="shared" si="118"/>
        <v>HMC separation (ODM; details not reported)</v>
      </c>
      <c r="M945">
        <v>0</v>
      </c>
      <c r="R945">
        <v>1</v>
      </c>
      <c r="V945">
        <v>10</v>
      </c>
      <c r="X945">
        <v>0</v>
      </c>
      <c r="Z945">
        <v>0</v>
      </c>
      <c r="AS945">
        <v>0</v>
      </c>
      <c r="AV945">
        <v>0</v>
      </c>
      <c r="BI945">
        <v>0</v>
      </c>
      <c r="BJ945">
        <v>0</v>
      </c>
      <c r="BK945">
        <v>0</v>
      </c>
      <c r="BL945">
        <v>0</v>
      </c>
      <c r="BM945">
        <v>0</v>
      </c>
      <c r="BY945">
        <v>0</v>
      </c>
      <c r="BZ945">
        <v>0</v>
      </c>
      <c r="CA945">
        <v>0</v>
      </c>
      <c r="CB945">
        <v>0</v>
      </c>
      <c r="CC945">
        <v>1</v>
      </c>
      <c r="CD945">
        <v>0</v>
      </c>
    </row>
    <row r="946" spans="1:82" hidden="1" x14ac:dyDescent="0.3">
      <c r="A946" t="s">
        <v>3774</v>
      </c>
      <c r="B946" t="s">
        <v>3775</v>
      </c>
      <c r="C946" s="1" t="str">
        <f t="shared" si="116"/>
        <v>31:0014</v>
      </c>
      <c r="D946" s="1" t="str">
        <f t="shared" si="117"/>
        <v>31:0003</v>
      </c>
      <c r="E946" t="s">
        <v>3776</v>
      </c>
      <c r="F946" t="s">
        <v>3777</v>
      </c>
      <c r="H946">
        <v>71.099320000000006</v>
      </c>
      <c r="I946">
        <v>-78.61994</v>
      </c>
      <c r="J946" s="1" t="str">
        <f t="shared" si="119"/>
        <v>Till</v>
      </c>
      <c r="K946" s="1" t="str">
        <f t="shared" si="118"/>
        <v>HMC separation (ODM; details not reported)</v>
      </c>
      <c r="M946">
        <v>1</v>
      </c>
      <c r="V946">
        <v>0</v>
      </c>
      <c r="X946">
        <v>0</v>
      </c>
      <c r="Z946">
        <v>0</v>
      </c>
      <c r="AS946">
        <v>0</v>
      </c>
      <c r="BE946">
        <v>0</v>
      </c>
      <c r="BI946">
        <v>0</v>
      </c>
      <c r="BJ946">
        <v>0</v>
      </c>
      <c r="BK946">
        <v>0</v>
      </c>
      <c r="BL946">
        <v>0</v>
      </c>
      <c r="BM946">
        <v>0</v>
      </c>
      <c r="BY946">
        <v>0</v>
      </c>
      <c r="BZ946">
        <v>0</v>
      </c>
      <c r="CB946">
        <v>0</v>
      </c>
      <c r="CC946">
        <v>1</v>
      </c>
      <c r="CD946">
        <v>0</v>
      </c>
    </row>
    <row r="947" spans="1:82" hidden="1" x14ac:dyDescent="0.3">
      <c r="A947" t="s">
        <v>3778</v>
      </c>
      <c r="B947" t="s">
        <v>3779</v>
      </c>
      <c r="C947" s="1" t="str">
        <f t="shared" si="116"/>
        <v>31:0014</v>
      </c>
      <c r="D947" s="1" t="str">
        <f t="shared" si="117"/>
        <v>31:0003</v>
      </c>
      <c r="E947" t="s">
        <v>3780</v>
      </c>
      <c r="F947" t="s">
        <v>3781</v>
      </c>
      <c r="H947">
        <v>71.056139999999999</v>
      </c>
      <c r="I947">
        <v>-78.506879999999995</v>
      </c>
      <c r="J947" s="1" t="str">
        <f t="shared" si="119"/>
        <v>Till</v>
      </c>
      <c r="K947" s="1" t="str">
        <f t="shared" si="118"/>
        <v>HMC separation (ODM; details not reported)</v>
      </c>
      <c r="M947">
        <v>1</v>
      </c>
      <c r="V947">
        <v>1</v>
      </c>
      <c r="X947">
        <v>0</v>
      </c>
      <c r="Z947">
        <v>0</v>
      </c>
      <c r="AS947">
        <v>0</v>
      </c>
      <c r="BF947">
        <v>0</v>
      </c>
      <c r="BI947">
        <v>0</v>
      </c>
      <c r="BJ947">
        <v>0</v>
      </c>
      <c r="BK947">
        <v>0</v>
      </c>
      <c r="BM947">
        <v>0</v>
      </c>
      <c r="BY947">
        <v>0</v>
      </c>
      <c r="BZ947">
        <v>0</v>
      </c>
      <c r="CB947">
        <v>0</v>
      </c>
      <c r="CC947">
        <v>4</v>
      </c>
      <c r="CD947">
        <v>0</v>
      </c>
    </row>
    <row r="948" spans="1:82" hidden="1" x14ac:dyDescent="0.3">
      <c r="A948" t="s">
        <v>3782</v>
      </c>
      <c r="B948" t="s">
        <v>3783</v>
      </c>
      <c r="C948" s="1" t="str">
        <f t="shared" si="116"/>
        <v>31:0014</v>
      </c>
      <c r="D948" s="1" t="str">
        <f t="shared" si="117"/>
        <v>31:0003</v>
      </c>
      <c r="E948" t="s">
        <v>3784</v>
      </c>
      <c r="F948" t="s">
        <v>3785</v>
      </c>
      <c r="H948">
        <v>71.048270000000002</v>
      </c>
      <c r="I948">
        <v>-78.394980000000004</v>
      </c>
      <c r="J948" s="1" t="str">
        <f t="shared" si="119"/>
        <v>Till</v>
      </c>
      <c r="K948" s="1" t="str">
        <f t="shared" si="118"/>
        <v>HMC separation (ODM; details not reported)</v>
      </c>
      <c r="M948">
        <v>0</v>
      </c>
      <c r="V948">
        <v>0</v>
      </c>
      <c r="X948">
        <v>0</v>
      </c>
      <c r="Z948">
        <v>0</v>
      </c>
      <c r="AS948">
        <v>0</v>
      </c>
      <c r="AV948">
        <v>0</v>
      </c>
      <c r="BE948">
        <v>0</v>
      </c>
      <c r="BF948">
        <v>0</v>
      </c>
      <c r="BI948">
        <v>0</v>
      </c>
      <c r="BJ948">
        <v>0</v>
      </c>
      <c r="BK948">
        <v>0</v>
      </c>
      <c r="BM948">
        <v>0</v>
      </c>
      <c r="BY948">
        <v>0</v>
      </c>
      <c r="BZ948">
        <v>0</v>
      </c>
      <c r="CA948">
        <v>0</v>
      </c>
      <c r="CB948">
        <v>0</v>
      </c>
      <c r="CC948">
        <v>15</v>
      </c>
      <c r="CD948">
        <v>0</v>
      </c>
    </row>
    <row r="949" spans="1:82" hidden="1" x14ac:dyDescent="0.3">
      <c r="A949" t="s">
        <v>3786</v>
      </c>
      <c r="B949" t="s">
        <v>3787</v>
      </c>
      <c r="C949" s="1" t="str">
        <f t="shared" si="116"/>
        <v>31:0014</v>
      </c>
      <c r="D949" s="1" t="str">
        <f t="shared" si="117"/>
        <v>31:0003</v>
      </c>
      <c r="E949" t="s">
        <v>3788</v>
      </c>
      <c r="F949" t="s">
        <v>3789</v>
      </c>
      <c r="H949">
        <v>71.091729999999998</v>
      </c>
      <c r="I949">
        <v>-78.320279999999997</v>
      </c>
      <c r="J949" s="1" t="str">
        <f t="shared" si="119"/>
        <v>Till</v>
      </c>
      <c r="K949" s="1" t="str">
        <f t="shared" si="118"/>
        <v>HMC separation (ODM; details not reported)</v>
      </c>
      <c r="M949">
        <v>0</v>
      </c>
      <c r="V949">
        <v>0</v>
      </c>
      <c r="X949">
        <v>0</v>
      </c>
      <c r="Z949">
        <v>0</v>
      </c>
      <c r="AK949">
        <v>4</v>
      </c>
      <c r="AS949">
        <v>0</v>
      </c>
      <c r="AV949">
        <v>0</v>
      </c>
      <c r="BE949">
        <v>0</v>
      </c>
      <c r="BF949">
        <v>0</v>
      </c>
      <c r="BI949">
        <v>0</v>
      </c>
      <c r="BK949">
        <v>0</v>
      </c>
      <c r="BM949">
        <v>0</v>
      </c>
      <c r="BY949">
        <v>0</v>
      </c>
      <c r="BZ949">
        <v>0</v>
      </c>
      <c r="CA949">
        <v>2</v>
      </c>
      <c r="CB949">
        <v>0</v>
      </c>
      <c r="CC949">
        <v>5</v>
      </c>
      <c r="CD949">
        <v>0</v>
      </c>
    </row>
    <row r="950" spans="1:82" hidden="1" x14ac:dyDescent="0.3">
      <c r="A950" t="s">
        <v>3790</v>
      </c>
      <c r="B950" t="s">
        <v>3791</v>
      </c>
      <c r="C950" s="1" t="str">
        <f t="shared" si="116"/>
        <v>31:0014</v>
      </c>
      <c r="D950" s="1" t="str">
        <f t="shared" si="117"/>
        <v>31:0003</v>
      </c>
      <c r="E950" t="s">
        <v>3792</v>
      </c>
      <c r="F950" t="s">
        <v>3793</v>
      </c>
      <c r="H950">
        <v>71.127350000000007</v>
      </c>
      <c r="I950">
        <v>-78.491200000000006</v>
      </c>
      <c r="J950" s="1" t="str">
        <f t="shared" si="119"/>
        <v>Till</v>
      </c>
      <c r="K950" s="1" t="str">
        <f t="shared" si="118"/>
        <v>HMC separation (ODM; details not reported)</v>
      </c>
      <c r="M950">
        <v>1</v>
      </c>
      <c r="V950">
        <v>0</v>
      </c>
      <c r="X950">
        <v>0</v>
      </c>
      <c r="Z950">
        <v>0</v>
      </c>
      <c r="AK950">
        <v>0</v>
      </c>
      <c r="AS950">
        <v>0</v>
      </c>
      <c r="BE950">
        <v>0</v>
      </c>
      <c r="BF950">
        <v>0</v>
      </c>
      <c r="BI950">
        <v>0</v>
      </c>
      <c r="BJ950">
        <v>0</v>
      </c>
      <c r="BK950">
        <v>0</v>
      </c>
      <c r="BM950">
        <v>0</v>
      </c>
      <c r="BT950">
        <v>0</v>
      </c>
      <c r="BY950">
        <v>0</v>
      </c>
      <c r="BZ950">
        <v>0</v>
      </c>
      <c r="CB950">
        <v>0</v>
      </c>
      <c r="CC950">
        <v>2</v>
      </c>
    </row>
    <row r="951" spans="1:82" hidden="1" x14ac:dyDescent="0.3">
      <c r="A951" t="s">
        <v>3794</v>
      </c>
      <c r="B951" t="s">
        <v>3795</v>
      </c>
      <c r="C951" s="1" t="str">
        <f t="shared" si="116"/>
        <v>31:0014</v>
      </c>
      <c r="D951" s="1" t="str">
        <f t="shared" si="117"/>
        <v>31:0003</v>
      </c>
      <c r="E951" t="s">
        <v>3796</v>
      </c>
      <c r="F951" t="s">
        <v>3797</v>
      </c>
      <c r="H951">
        <v>71.548450000000003</v>
      </c>
      <c r="I951">
        <v>-78.623140000000006</v>
      </c>
      <c r="J951" s="1" t="str">
        <f t="shared" si="119"/>
        <v>Till</v>
      </c>
      <c r="K951" s="1" t="str">
        <f t="shared" si="118"/>
        <v>HMC separation (ODM; details not reported)</v>
      </c>
      <c r="M951">
        <v>2</v>
      </c>
      <c r="V951">
        <v>1</v>
      </c>
      <c r="X951">
        <v>0</v>
      </c>
      <c r="Z951">
        <v>0</v>
      </c>
      <c r="AK951">
        <v>0</v>
      </c>
      <c r="AS951">
        <v>0</v>
      </c>
      <c r="BF951">
        <v>0</v>
      </c>
      <c r="BI951">
        <v>0</v>
      </c>
      <c r="BJ951">
        <v>0</v>
      </c>
      <c r="BK951">
        <v>0</v>
      </c>
      <c r="BM951">
        <v>0</v>
      </c>
      <c r="BT951">
        <v>0</v>
      </c>
      <c r="BY951">
        <v>0</v>
      </c>
      <c r="BZ951">
        <v>0</v>
      </c>
      <c r="CA951">
        <v>0</v>
      </c>
      <c r="CB951">
        <v>0</v>
      </c>
      <c r="CC951">
        <v>15</v>
      </c>
      <c r="CD951">
        <v>0</v>
      </c>
    </row>
    <row r="952" spans="1:82" hidden="1" x14ac:dyDescent="0.3">
      <c r="A952" t="s">
        <v>3798</v>
      </c>
      <c r="B952" t="s">
        <v>3799</v>
      </c>
      <c r="C952" s="1" t="str">
        <f t="shared" si="116"/>
        <v>31:0014</v>
      </c>
      <c r="D952" s="1" t="str">
        <f t="shared" si="117"/>
        <v>31:0003</v>
      </c>
      <c r="E952" t="s">
        <v>3800</v>
      </c>
      <c r="F952" t="s">
        <v>3801</v>
      </c>
      <c r="H952">
        <v>71.509720000000002</v>
      </c>
      <c r="I952">
        <v>-78.569419999999994</v>
      </c>
      <c r="J952" s="1" t="str">
        <f t="shared" si="119"/>
        <v>Till</v>
      </c>
      <c r="K952" s="1" t="str">
        <f t="shared" si="118"/>
        <v>HMC separation (ODM; details not reported)</v>
      </c>
      <c r="M952">
        <v>1</v>
      </c>
      <c r="V952">
        <v>0</v>
      </c>
      <c r="X952">
        <v>0</v>
      </c>
      <c r="Z952">
        <v>0</v>
      </c>
      <c r="AK952">
        <v>5</v>
      </c>
      <c r="AS952">
        <v>0</v>
      </c>
      <c r="BE952">
        <v>0</v>
      </c>
      <c r="BF952">
        <v>0</v>
      </c>
      <c r="BI952">
        <v>0</v>
      </c>
      <c r="BJ952">
        <v>0</v>
      </c>
      <c r="BK952">
        <v>0</v>
      </c>
      <c r="BM952">
        <v>0</v>
      </c>
      <c r="BY952">
        <v>0</v>
      </c>
      <c r="BZ952">
        <v>0</v>
      </c>
      <c r="CA952">
        <v>0</v>
      </c>
      <c r="CB952">
        <v>0</v>
      </c>
      <c r="CC952">
        <v>20</v>
      </c>
      <c r="CD952">
        <v>0</v>
      </c>
    </row>
    <row r="953" spans="1:82" hidden="1" x14ac:dyDescent="0.3">
      <c r="A953" t="s">
        <v>3802</v>
      </c>
      <c r="B953" t="s">
        <v>3803</v>
      </c>
      <c r="C953" s="1" t="str">
        <f t="shared" si="116"/>
        <v>31:0014</v>
      </c>
      <c r="D953" s="1" t="str">
        <f t="shared" si="117"/>
        <v>31:0003</v>
      </c>
      <c r="E953" t="s">
        <v>3804</v>
      </c>
      <c r="F953" t="s">
        <v>3805</v>
      </c>
      <c r="H953">
        <v>71.467839999999995</v>
      </c>
      <c r="I953">
        <v>-78.594949999999997</v>
      </c>
      <c r="J953" s="1" t="str">
        <f t="shared" si="119"/>
        <v>Till</v>
      </c>
      <c r="K953" s="1" t="str">
        <f t="shared" si="118"/>
        <v>HMC separation (ODM; details not reported)</v>
      </c>
      <c r="M953">
        <v>2</v>
      </c>
      <c r="U953">
        <v>1</v>
      </c>
      <c r="V953">
        <v>0</v>
      </c>
      <c r="X953">
        <v>0</v>
      </c>
      <c r="Z953">
        <v>0</v>
      </c>
      <c r="AK953">
        <v>0</v>
      </c>
      <c r="AS953">
        <v>0</v>
      </c>
      <c r="BE953">
        <v>0</v>
      </c>
      <c r="BF953">
        <v>0</v>
      </c>
      <c r="BI953">
        <v>0</v>
      </c>
      <c r="BJ953">
        <v>0</v>
      </c>
      <c r="BK953">
        <v>0</v>
      </c>
      <c r="BM953">
        <v>0</v>
      </c>
      <c r="BT953">
        <v>0</v>
      </c>
      <c r="BY953">
        <v>0</v>
      </c>
      <c r="BZ953">
        <v>0</v>
      </c>
      <c r="CA953">
        <v>0</v>
      </c>
      <c r="CB953">
        <v>0</v>
      </c>
      <c r="CC953">
        <v>20</v>
      </c>
      <c r="CD953">
        <v>0</v>
      </c>
    </row>
    <row r="954" spans="1:82" hidden="1" x14ac:dyDescent="0.3">
      <c r="A954" t="s">
        <v>3806</v>
      </c>
      <c r="B954" t="s">
        <v>3807</v>
      </c>
      <c r="C954" s="1" t="str">
        <f t="shared" si="116"/>
        <v>31:0014</v>
      </c>
      <c r="D954" s="1" t="str">
        <f t="shared" si="117"/>
        <v>31:0003</v>
      </c>
      <c r="E954" t="s">
        <v>3808</v>
      </c>
      <c r="F954" t="s">
        <v>3809</v>
      </c>
      <c r="H954">
        <v>71.446470000000005</v>
      </c>
      <c r="I954">
        <v>-78.797610000000006</v>
      </c>
      <c r="J954" s="1" t="str">
        <f t="shared" si="119"/>
        <v>Till</v>
      </c>
      <c r="K954" s="1" t="str">
        <f t="shared" si="118"/>
        <v>HMC separation (ODM; details not reported)</v>
      </c>
      <c r="M954">
        <v>1</v>
      </c>
      <c r="V954">
        <v>0</v>
      </c>
      <c r="X954">
        <v>0</v>
      </c>
      <c r="Z954">
        <v>0</v>
      </c>
      <c r="AK954">
        <v>3</v>
      </c>
      <c r="AS954">
        <v>0</v>
      </c>
      <c r="BE954">
        <v>0</v>
      </c>
      <c r="BI954">
        <v>0</v>
      </c>
      <c r="BJ954">
        <v>0</v>
      </c>
      <c r="BK954">
        <v>0</v>
      </c>
      <c r="BM954">
        <v>0</v>
      </c>
      <c r="BY954">
        <v>0</v>
      </c>
      <c r="BZ954">
        <v>0</v>
      </c>
      <c r="CB954">
        <v>0</v>
      </c>
      <c r="CC954">
        <v>15</v>
      </c>
    </row>
    <row r="955" spans="1:82" hidden="1" x14ac:dyDescent="0.3">
      <c r="A955" t="s">
        <v>3810</v>
      </c>
      <c r="B955" t="s">
        <v>3811</v>
      </c>
      <c r="C955" s="1" t="str">
        <f t="shared" si="116"/>
        <v>31:0014</v>
      </c>
      <c r="D955" s="1" t="str">
        <f t="shared" si="117"/>
        <v>31:0003</v>
      </c>
      <c r="E955" t="s">
        <v>3812</v>
      </c>
      <c r="F955" t="s">
        <v>3813</v>
      </c>
      <c r="H955">
        <v>71.440860000000001</v>
      </c>
      <c r="I955">
        <v>-78.501450000000006</v>
      </c>
      <c r="J955" s="1" t="str">
        <f t="shared" si="119"/>
        <v>Till</v>
      </c>
      <c r="K955" s="1" t="str">
        <f t="shared" si="118"/>
        <v>HMC separation (ODM; details not reported)</v>
      </c>
      <c r="M955">
        <v>5</v>
      </c>
      <c r="T955">
        <v>1</v>
      </c>
      <c r="V955">
        <v>6</v>
      </c>
      <c r="X955">
        <v>0</v>
      </c>
      <c r="Z955">
        <v>0</v>
      </c>
      <c r="AK955">
        <v>0</v>
      </c>
      <c r="AS955">
        <v>0</v>
      </c>
      <c r="BI955">
        <v>0</v>
      </c>
      <c r="BJ955">
        <v>0</v>
      </c>
      <c r="BK955">
        <v>0</v>
      </c>
      <c r="BM955">
        <v>0</v>
      </c>
      <c r="BT955">
        <v>0</v>
      </c>
      <c r="BY955">
        <v>0</v>
      </c>
      <c r="BZ955">
        <v>0</v>
      </c>
      <c r="CB955">
        <v>0</v>
      </c>
      <c r="CC955">
        <v>3</v>
      </c>
    </row>
    <row r="956" spans="1:82" hidden="1" x14ac:dyDescent="0.3">
      <c r="A956" t="s">
        <v>3814</v>
      </c>
      <c r="B956" t="s">
        <v>3815</v>
      </c>
      <c r="C956" s="1" t="str">
        <f t="shared" ref="C956:C987" si="120">HYPERLINK("https://geochem.nrcan.gc.ca/cdogs/content/bdl/bdl310014_e.htm", "31:0014")</f>
        <v>31:0014</v>
      </c>
      <c r="D956" s="1" t="str">
        <f t="shared" ref="D956:D987" si="121">HYPERLINK("https://geochem.nrcan.gc.ca/cdogs/content/svy/svy310003_e.htm", "31:0003")</f>
        <v>31:0003</v>
      </c>
      <c r="E956" t="s">
        <v>3816</v>
      </c>
      <c r="F956" t="s">
        <v>3817</v>
      </c>
      <c r="H956">
        <v>71.456969999999998</v>
      </c>
      <c r="I956">
        <v>-78.295850000000002</v>
      </c>
      <c r="J956" s="1" t="str">
        <f t="shared" si="119"/>
        <v>Till</v>
      </c>
      <c r="K956" s="1" t="str">
        <f t="shared" ref="K956:K987" si="122">HYPERLINK("https://geochem.nrcan.gc.ca/cdogs/content/kwd/kwd080049_e.htm", "HMC separation (ODM; details not reported)")</f>
        <v>HMC separation (ODM; details not reported)</v>
      </c>
      <c r="M956">
        <v>0</v>
      </c>
      <c r="V956">
        <v>0</v>
      </c>
      <c r="X956">
        <v>0</v>
      </c>
      <c r="Z956">
        <v>1</v>
      </c>
      <c r="AK956">
        <v>0</v>
      </c>
      <c r="AS956">
        <v>0</v>
      </c>
      <c r="AV956">
        <v>0</v>
      </c>
      <c r="BE956">
        <v>0</v>
      </c>
      <c r="BF956">
        <v>0</v>
      </c>
      <c r="BJ956">
        <v>0</v>
      </c>
      <c r="BK956">
        <v>0</v>
      </c>
      <c r="BM956">
        <v>0</v>
      </c>
      <c r="BT956">
        <v>0</v>
      </c>
      <c r="BY956">
        <v>0</v>
      </c>
      <c r="BZ956">
        <v>0</v>
      </c>
      <c r="CA956">
        <v>0</v>
      </c>
      <c r="CB956">
        <v>0</v>
      </c>
      <c r="CC956">
        <v>4</v>
      </c>
    </row>
    <row r="957" spans="1:82" hidden="1" x14ac:dyDescent="0.3">
      <c r="A957" t="s">
        <v>3818</v>
      </c>
      <c r="B957" t="s">
        <v>3819</v>
      </c>
      <c r="C957" s="1" t="str">
        <f t="shared" si="120"/>
        <v>31:0014</v>
      </c>
      <c r="D957" s="1" t="str">
        <f t="shared" si="121"/>
        <v>31:0003</v>
      </c>
      <c r="E957" t="s">
        <v>3820</v>
      </c>
      <c r="F957" t="s">
        <v>3821</v>
      </c>
      <c r="H957">
        <v>71.392340000000004</v>
      </c>
      <c r="I957">
        <v>-78.488010000000003</v>
      </c>
      <c r="J957" s="1" t="str">
        <f t="shared" si="119"/>
        <v>Till</v>
      </c>
      <c r="K957" s="1" t="str">
        <f t="shared" si="122"/>
        <v>HMC separation (ODM; details not reported)</v>
      </c>
      <c r="M957">
        <v>0</v>
      </c>
      <c r="V957">
        <v>0</v>
      </c>
      <c r="X957">
        <v>0</v>
      </c>
      <c r="Z957">
        <v>1</v>
      </c>
      <c r="AK957">
        <v>2</v>
      </c>
      <c r="AS957">
        <v>0</v>
      </c>
      <c r="AV957">
        <v>0</v>
      </c>
      <c r="BE957">
        <v>0</v>
      </c>
      <c r="BJ957">
        <v>0</v>
      </c>
      <c r="BK957">
        <v>0</v>
      </c>
      <c r="BM957">
        <v>0</v>
      </c>
      <c r="BY957">
        <v>0</v>
      </c>
      <c r="BZ957">
        <v>0</v>
      </c>
      <c r="CA957">
        <v>0</v>
      </c>
      <c r="CB957">
        <v>0</v>
      </c>
      <c r="CC957">
        <v>15</v>
      </c>
    </row>
    <row r="958" spans="1:82" hidden="1" x14ac:dyDescent="0.3">
      <c r="A958" t="s">
        <v>3822</v>
      </c>
      <c r="B958" t="s">
        <v>3823</v>
      </c>
      <c r="C958" s="1" t="str">
        <f t="shared" si="120"/>
        <v>31:0014</v>
      </c>
      <c r="D958" s="1" t="str">
        <f t="shared" si="121"/>
        <v>31:0003</v>
      </c>
      <c r="E958" t="s">
        <v>3824</v>
      </c>
      <c r="F958" t="s">
        <v>3825</v>
      </c>
      <c r="H958">
        <v>71.359859999999998</v>
      </c>
      <c r="I958">
        <v>-78.787819999999996</v>
      </c>
      <c r="J958" s="1" t="str">
        <f t="shared" si="119"/>
        <v>Till</v>
      </c>
      <c r="K958" s="1" t="str">
        <f t="shared" si="122"/>
        <v>HMC separation (ODM; details not reported)</v>
      </c>
      <c r="M958">
        <v>4</v>
      </c>
      <c r="V958">
        <v>3</v>
      </c>
      <c r="X958">
        <v>0</v>
      </c>
      <c r="Z958">
        <v>1</v>
      </c>
      <c r="AK958">
        <v>3</v>
      </c>
      <c r="AS958">
        <v>0</v>
      </c>
      <c r="BJ958">
        <v>0</v>
      </c>
      <c r="BK958">
        <v>0</v>
      </c>
      <c r="BM958">
        <v>0</v>
      </c>
      <c r="BY958">
        <v>0</v>
      </c>
      <c r="BZ958">
        <v>0</v>
      </c>
      <c r="CA958">
        <v>0</v>
      </c>
      <c r="CB958">
        <v>0</v>
      </c>
      <c r="CC958">
        <v>15</v>
      </c>
    </row>
    <row r="959" spans="1:82" hidden="1" x14ac:dyDescent="0.3">
      <c r="A959" t="s">
        <v>3826</v>
      </c>
      <c r="B959" t="s">
        <v>3827</v>
      </c>
      <c r="C959" s="1" t="str">
        <f t="shared" si="120"/>
        <v>31:0014</v>
      </c>
      <c r="D959" s="1" t="str">
        <f t="shared" si="121"/>
        <v>31:0003</v>
      </c>
      <c r="E959" t="s">
        <v>3828</v>
      </c>
      <c r="F959" t="s">
        <v>3829</v>
      </c>
      <c r="H959">
        <v>71.321809999999999</v>
      </c>
      <c r="I959">
        <v>-78.581689999999995</v>
      </c>
      <c r="J959" s="1" t="str">
        <f t="shared" si="119"/>
        <v>Till</v>
      </c>
      <c r="K959" s="1" t="str">
        <f t="shared" si="122"/>
        <v>HMC separation (ODM; details not reported)</v>
      </c>
      <c r="M959">
        <v>0</v>
      </c>
      <c r="V959">
        <v>0</v>
      </c>
      <c r="X959">
        <v>0</v>
      </c>
      <c r="Z959">
        <v>0</v>
      </c>
      <c r="AK959">
        <v>2</v>
      </c>
      <c r="AS959">
        <v>0</v>
      </c>
      <c r="AV959">
        <v>0</v>
      </c>
      <c r="BE959">
        <v>0</v>
      </c>
      <c r="BF959">
        <v>0</v>
      </c>
      <c r="BI959">
        <v>0</v>
      </c>
      <c r="BJ959">
        <v>0</v>
      </c>
      <c r="BK959">
        <v>0</v>
      </c>
      <c r="BM959">
        <v>0</v>
      </c>
      <c r="BY959">
        <v>0</v>
      </c>
      <c r="BZ959">
        <v>0</v>
      </c>
      <c r="CA959">
        <v>0</v>
      </c>
      <c r="CB959">
        <v>0</v>
      </c>
      <c r="CC959">
        <v>7</v>
      </c>
    </row>
    <row r="960" spans="1:82" hidden="1" x14ac:dyDescent="0.3">
      <c r="A960" t="s">
        <v>3830</v>
      </c>
      <c r="B960" t="s">
        <v>3831</v>
      </c>
      <c r="C960" s="1" t="str">
        <f t="shared" si="120"/>
        <v>31:0014</v>
      </c>
      <c r="D960" s="1" t="str">
        <f t="shared" si="121"/>
        <v>31:0003</v>
      </c>
      <c r="E960" t="s">
        <v>3832</v>
      </c>
      <c r="F960" t="s">
        <v>3833</v>
      </c>
      <c r="H960">
        <v>71.332269999999994</v>
      </c>
      <c r="I960">
        <v>-78.474850000000004</v>
      </c>
      <c r="J960" s="1" t="str">
        <f t="shared" si="119"/>
        <v>Till</v>
      </c>
      <c r="K960" s="1" t="str">
        <f t="shared" si="122"/>
        <v>HMC separation (ODM; details not reported)</v>
      </c>
      <c r="M960">
        <v>6</v>
      </c>
      <c r="V960">
        <v>0</v>
      </c>
      <c r="X960">
        <v>0</v>
      </c>
      <c r="Z960">
        <v>0</v>
      </c>
      <c r="AK960">
        <v>0</v>
      </c>
      <c r="AS960">
        <v>0</v>
      </c>
      <c r="BE960">
        <v>0</v>
      </c>
      <c r="BI960">
        <v>0</v>
      </c>
      <c r="BJ960">
        <v>0</v>
      </c>
      <c r="BK960">
        <v>0</v>
      </c>
      <c r="BM960">
        <v>0</v>
      </c>
      <c r="BT960">
        <v>0</v>
      </c>
      <c r="BY960">
        <v>0</v>
      </c>
      <c r="BZ960">
        <v>0</v>
      </c>
      <c r="CA960">
        <v>0</v>
      </c>
      <c r="CB960">
        <v>0</v>
      </c>
      <c r="CC960">
        <v>2</v>
      </c>
    </row>
    <row r="961" spans="1:82" hidden="1" x14ac:dyDescent="0.3">
      <c r="A961" t="s">
        <v>3834</v>
      </c>
      <c r="B961" t="s">
        <v>3835</v>
      </c>
      <c r="C961" s="1" t="str">
        <f t="shared" si="120"/>
        <v>31:0014</v>
      </c>
      <c r="D961" s="1" t="str">
        <f t="shared" si="121"/>
        <v>31:0003</v>
      </c>
      <c r="E961" t="s">
        <v>3836</v>
      </c>
      <c r="F961" t="s">
        <v>3837</v>
      </c>
      <c r="H961">
        <v>71.260419999999996</v>
      </c>
      <c r="I961">
        <v>-78.680480000000003</v>
      </c>
      <c r="J961" s="1" t="str">
        <f t="shared" si="119"/>
        <v>Till</v>
      </c>
      <c r="K961" s="1" t="str">
        <f t="shared" si="122"/>
        <v>HMC separation (ODM; details not reported)</v>
      </c>
      <c r="M961">
        <v>3</v>
      </c>
      <c r="V961">
        <v>15</v>
      </c>
      <c r="X961">
        <v>0</v>
      </c>
      <c r="Z961">
        <v>0</v>
      </c>
      <c r="AK961">
        <v>7</v>
      </c>
      <c r="AS961">
        <v>0</v>
      </c>
      <c r="BE961">
        <v>0.2</v>
      </c>
      <c r="BI961">
        <v>0</v>
      </c>
      <c r="BJ961">
        <v>0</v>
      </c>
      <c r="BK961">
        <v>0</v>
      </c>
      <c r="BM961">
        <v>0</v>
      </c>
      <c r="BY961">
        <v>0</v>
      </c>
      <c r="BZ961">
        <v>0</v>
      </c>
      <c r="CA961">
        <v>0</v>
      </c>
      <c r="CB961">
        <v>0</v>
      </c>
      <c r="CC961">
        <v>15</v>
      </c>
    </row>
    <row r="962" spans="1:82" hidden="1" x14ac:dyDescent="0.3">
      <c r="A962" t="s">
        <v>3838</v>
      </c>
      <c r="B962" t="s">
        <v>3839</v>
      </c>
      <c r="C962" s="1" t="str">
        <f t="shared" si="120"/>
        <v>31:0014</v>
      </c>
      <c r="D962" s="1" t="str">
        <f t="shared" si="121"/>
        <v>31:0003</v>
      </c>
      <c r="E962" t="s">
        <v>3840</v>
      </c>
      <c r="F962" t="s">
        <v>3841</v>
      </c>
      <c r="H962">
        <v>71.264259999999993</v>
      </c>
      <c r="I962">
        <v>-78.523409999999998</v>
      </c>
      <c r="J962" s="1" t="str">
        <f t="shared" si="119"/>
        <v>Till</v>
      </c>
      <c r="K962" s="1" t="str">
        <f t="shared" si="122"/>
        <v>HMC separation (ODM; details not reported)</v>
      </c>
      <c r="M962">
        <v>6</v>
      </c>
      <c r="V962">
        <v>7</v>
      </c>
      <c r="X962">
        <v>0</v>
      </c>
      <c r="Z962">
        <v>0</v>
      </c>
      <c r="AK962">
        <v>0</v>
      </c>
      <c r="AS962">
        <v>0</v>
      </c>
      <c r="BE962">
        <v>0.1</v>
      </c>
      <c r="BI962">
        <v>0</v>
      </c>
      <c r="BJ962">
        <v>0</v>
      </c>
      <c r="BK962">
        <v>0</v>
      </c>
      <c r="BM962">
        <v>0</v>
      </c>
      <c r="BT962">
        <v>0</v>
      </c>
      <c r="BY962">
        <v>0</v>
      </c>
      <c r="BZ962">
        <v>0</v>
      </c>
      <c r="CA962">
        <v>0</v>
      </c>
      <c r="CB962">
        <v>0</v>
      </c>
      <c r="CC962">
        <v>10</v>
      </c>
    </row>
    <row r="963" spans="1:82" hidden="1" x14ac:dyDescent="0.3">
      <c r="A963" t="s">
        <v>3842</v>
      </c>
      <c r="B963" t="s">
        <v>3843</v>
      </c>
      <c r="C963" s="1" t="str">
        <f t="shared" si="120"/>
        <v>31:0014</v>
      </c>
      <c r="D963" s="1" t="str">
        <f t="shared" si="121"/>
        <v>31:0003</v>
      </c>
      <c r="E963" t="s">
        <v>3844</v>
      </c>
      <c r="F963" t="s">
        <v>3845</v>
      </c>
      <c r="H963">
        <v>71.225170000000006</v>
      </c>
      <c r="I963">
        <v>-78.387550000000005</v>
      </c>
      <c r="J963" s="1" t="str">
        <f t="shared" si="119"/>
        <v>Till</v>
      </c>
      <c r="K963" s="1" t="str">
        <f t="shared" si="122"/>
        <v>HMC separation (ODM; details not reported)</v>
      </c>
      <c r="M963">
        <v>5</v>
      </c>
      <c r="V963">
        <v>30</v>
      </c>
      <c r="X963">
        <v>0</v>
      </c>
      <c r="Z963">
        <v>0</v>
      </c>
      <c r="AK963">
        <v>11</v>
      </c>
      <c r="AS963">
        <v>0</v>
      </c>
      <c r="BE963">
        <v>0.3</v>
      </c>
      <c r="BI963">
        <v>0</v>
      </c>
      <c r="BJ963">
        <v>0</v>
      </c>
      <c r="BK963">
        <v>0</v>
      </c>
      <c r="BM963">
        <v>0</v>
      </c>
      <c r="BY963">
        <v>0</v>
      </c>
      <c r="BZ963">
        <v>0</v>
      </c>
      <c r="CA963">
        <v>0</v>
      </c>
      <c r="CB963">
        <v>0</v>
      </c>
      <c r="CC963">
        <v>10</v>
      </c>
    </row>
    <row r="964" spans="1:82" hidden="1" x14ac:dyDescent="0.3">
      <c r="A964" t="s">
        <v>3846</v>
      </c>
      <c r="B964" t="s">
        <v>3847</v>
      </c>
      <c r="C964" s="1" t="str">
        <f t="shared" si="120"/>
        <v>31:0014</v>
      </c>
      <c r="D964" s="1" t="str">
        <f t="shared" si="121"/>
        <v>31:0003</v>
      </c>
      <c r="E964" t="s">
        <v>3848</v>
      </c>
      <c r="F964" t="s">
        <v>3849</v>
      </c>
      <c r="H964">
        <v>71.1995</v>
      </c>
      <c r="I964">
        <v>-78.225589999999997</v>
      </c>
      <c r="J964" s="1" t="str">
        <f t="shared" si="119"/>
        <v>Till</v>
      </c>
      <c r="K964" s="1" t="str">
        <f t="shared" si="122"/>
        <v>HMC separation (ODM; details not reported)</v>
      </c>
      <c r="M964">
        <v>5</v>
      </c>
      <c r="V964">
        <v>1</v>
      </c>
      <c r="X964">
        <v>0</v>
      </c>
      <c r="Z964">
        <v>0</v>
      </c>
      <c r="AS964">
        <v>0</v>
      </c>
      <c r="BI964">
        <v>0</v>
      </c>
      <c r="BJ964">
        <v>0</v>
      </c>
      <c r="BK964">
        <v>0</v>
      </c>
      <c r="BM964">
        <v>0</v>
      </c>
      <c r="BY964">
        <v>0</v>
      </c>
      <c r="BZ964">
        <v>0</v>
      </c>
      <c r="CA964">
        <v>0</v>
      </c>
      <c r="CB964">
        <v>0</v>
      </c>
      <c r="CC964">
        <v>3</v>
      </c>
    </row>
    <row r="965" spans="1:82" hidden="1" x14ac:dyDescent="0.3">
      <c r="A965" t="s">
        <v>3850</v>
      </c>
      <c r="B965" t="s">
        <v>3851</v>
      </c>
      <c r="C965" s="1" t="str">
        <f t="shared" si="120"/>
        <v>31:0014</v>
      </c>
      <c r="D965" s="1" t="str">
        <f t="shared" si="121"/>
        <v>31:0003</v>
      </c>
      <c r="E965" t="s">
        <v>3852</v>
      </c>
      <c r="F965" t="s">
        <v>3853</v>
      </c>
      <c r="H965">
        <v>71.666920000000005</v>
      </c>
      <c r="I965">
        <v>-77.052289999999999</v>
      </c>
      <c r="J965" s="1" t="str">
        <f t="shared" si="119"/>
        <v>Till</v>
      </c>
      <c r="K965" s="1" t="str">
        <f t="shared" si="122"/>
        <v>HMC separation (ODM; details not reported)</v>
      </c>
      <c r="M965">
        <v>10</v>
      </c>
      <c r="V965">
        <v>80</v>
      </c>
      <c r="X965">
        <v>0</v>
      </c>
      <c r="Z965">
        <v>0</v>
      </c>
      <c r="AS965">
        <v>0</v>
      </c>
      <c r="BE965">
        <v>5</v>
      </c>
      <c r="BI965">
        <v>0</v>
      </c>
      <c r="BJ965">
        <v>0</v>
      </c>
      <c r="BK965">
        <v>0</v>
      </c>
      <c r="BM965">
        <v>0.5</v>
      </c>
      <c r="BY965">
        <v>0</v>
      </c>
      <c r="BZ965">
        <v>0</v>
      </c>
      <c r="CA965">
        <v>0</v>
      </c>
      <c r="CB965">
        <v>0</v>
      </c>
      <c r="CC965">
        <v>15</v>
      </c>
    </row>
    <row r="966" spans="1:82" hidden="1" x14ac:dyDescent="0.3">
      <c r="A966" t="s">
        <v>3854</v>
      </c>
      <c r="B966" t="s">
        <v>3855</v>
      </c>
      <c r="C966" s="1" t="str">
        <f t="shared" si="120"/>
        <v>31:0014</v>
      </c>
      <c r="D966" s="1" t="str">
        <f t="shared" si="121"/>
        <v>31:0003</v>
      </c>
      <c r="E966" t="s">
        <v>3856</v>
      </c>
      <c r="F966" t="s">
        <v>3857</v>
      </c>
      <c r="H966">
        <v>71.914630000000002</v>
      </c>
      <c r="I966">
        <v>-76.354240000000004</v>
      </c>
      <c r="J966" s="1" t="str">
        <f t="shared" si="119"/>
        <v>Till</v>
      </c>
      <c r="K966" s="1" t="str">
        <f t="shared" si="122"/>
        <v>HMC separation (ODM; details not reported)</v>
      </c>
      <c r="M966">
        <v>0</v>
      </c>
      <c r="V966">
        <v>0</v>
      </c>
      <c r="X966">
        <v>0</v>
      </c>
      <c r="Z966">
        <v>0</v>
      </c>
      <c r="AS966">
        <v>0</v>
      </c>
      <c r="AV966">
        <v>0</v>
      </c>
      <c r="BE966">
        <v>0</v>
      </c>
      <c r="BF966">
        <v>0</v>
      </c>
      <c r="BI966">
        <v>0</v>
      </c>
      <c r="BJ966">
        <v>0</v>
      </c>
      <c r="BK966">
        <v>0</v>
      </c>
      <c r="BL966">
        <v>0</v>
      </c>
      <c r="BM966">
        <v>0</v>
      </c>
      <c r="BY966">
        <v>0</v>
      </c>
      <c r="BZ966">
        <v>0</v>
      </c>
      <c r="CA966">
        <v>0</v>
      </c>
      <c r="CB966">
        <v>0</v>
      </c>
      <c r="CD966">
        <v>0</v>
      </c>
    </row>
    <row r="967" spans="1:82" hidden="1" x14ac:dyDescent="0.3">
      <c r="A967" t="s">
        <v>3858</v>
      </c>
      <c r="B967" t="s">
        <v>3859</v>
      </c>
      <c r="C967" s="1" t="str">
        <f t="shared" si="120"/>
        <v>31:0014</v>
      </c>
      <c r="D967" s="1" t="str">
        <f t="shared" si="121"/>
        <v>31:0003</v>
      </c>
      <c r="E967" t="s">
        <v>3860</v>
      </c>
      <c r="F967" t="s">
        <v>3861</v>
      </c>
      <c r="H967">
        <v>71.806740000000005</v>
      </c>
      <c r="I967">
        <v>-76.254019999999997</v>
      </c>
      <c r="J967" s="1" t="str">
        <f t="shared" si="119"/>
        <v>Till</v>
      </c>
      <c r="K967" s="1" t="str">
        <f t="shared" si="122"/>
        <v>HMC separation (ODM; details not reported)</v>
      </c>
      <c r="M967">
        <v>0</v>
      </c>
      <c r="V967">
        <v>0</v>
      </c>
      <c r="X967">
        <v>0</v>
      </c>
      <c r="Z967">
        <v>0</v>
      </c>
      <c r="AS967">
        <v>0</v>
      </c>
      <c r="AV967">
        <v>0</v>
      </c>
      <c r="BE967">
        <v>0</v>
      </c>
      <c r="BF967">
        <v>0</v>
      </c>
      <c r="BI967">
        <v>0</v>
      </c>
      <c r="BJ967">
        <v>0</v>
      </c>
      <c r="BK967">
        <v>0</v>
      </c>
      <c r="BL967">
        <v>0</v>
      </c>
      <c r="BM967">
        <v>0</v>
      </c>
      <c r="BY967">
        <v>0</v>
      </c>
      <c r="BZ967">
        <v>0</v>
      </c>
      <c r="CA967">
        <v>0</v>
      </c>
      <c r="CB967">
        <v>0</v>
      </c>
      <c r="CD967">
        <v>0</v>
      </c>
    </row>
    <row r="968" spans="1:82" hidden="1" x14ac:dyDescent="0.3">
      <c r="A968" t="s">
        <v>3862</v>
      </c>
      <c r="B968" t="s">
        <v>3863</v>
      </c>
      <c r="C968" s="1" t="str">
        <f t="shared" si="120"/>
        <v>31:0014</v>
      </c>
      <c r="D968" s="1" t="str">
        <f t="shared" si="121"/>
        <v>31:0003</v>
      </c>
      <c r="E968" t="s">
        <v>3864</v>
      </c>
      <c r="F968" t="s">
        <v>3865</v>
      </c>
      <c r="H968">
        <v>71.80547</v>
      </c>
      <c r="I968">
        <v>-76.513779999999997</v>
      </c>
      <c r="J968" s="1" t="str">
        <f t="shared" si="119"/>
        <v>Till</v>
      </c>
      <c r="K968" s="1" t="str">
        <f t="shared" si="122"/>
        <v>HMC separation (ODM; details not reported)</v>
      </c>
      <c r="M968">
        <v>0</v>
      </c>
      <c r="V968">
        <v>0</v>
      </c>
      <c r="X968">
        <v>0</v>
      </c>
      <c r="Z968">
        <v>0</v>
      </c>
      <c r="AS968">
        <v>0</v>
      </c>
      <c r="AV968">
        <v>0</v>
      </c>
      <c r="BE968">
        <v>0</v>
      </c>
      <c r="BF968">
        <v>0</v>
      </c>
      <c r="BI968">
        <v>0</v>
      </c>
      <c r="BJ968">
        <v>0</v>
      </c>
      <c r="BK968">
        <v>0</v>
      </c>
      <c r="BL968">
        <v>0</v>
      </c>
      <c r="BM968">
        <v>0</v>
      </c>
      <c r="BY968">
        <v>0</v>
      </c>
      <c r="BZ968">
        <v>0</v>
      </c>
      <c r="CA968">
        <v>0</v>
      </c>
      <c r="CB968">
        <v>0</v>
      </c>
      <c r="CC968">
        <v>3</v>
      </c>
      <c r="CD968">
        <v>0</v>
      </c>
    </row>
    <row r="969" spans="1:82" hidden="1" x14ac:dyDescent="0.3">
      <c r="A969" t="s">
        <v>3866</v>
      </c>
      <c r="B969" t="s">
        <v>3867</v>
      </c>
      <c r="C969" s="1" t="str">
        <f t="shared" si="120"/>
        <v>31:0014</v>
      </c>
      <c r="D969" s="1" t="str">
        <f t="shared" si="121"/>
        <v>31:0003</v>
      </c>
      <c r="E969" t="s">
        <v>3868</v>
      </c>
      <c r="F969" t="s">
        <v>3869</v>
      </c>
      <c r="H969">
        <v>71.709180000000003</v>
      </c>
      <c r="I969">
        <v>-76.634060000000005</v>
      </c>
      <c r="J969" s="1" t="str">
        <f t="shared" si="119"/>
        <v>Till</v>
      </c>
      <c r="K969" s="1" t="str">
        <f t="shared" si="122"/>
        <v>HMC separation (ODM; details not reported)</v>
      </c>
      <c r="M969">
        <v>0</v>
      </c>
      <c r="V969">
        <v>0</v>
      </c>
      <c r="X969">
        <v>0</v>
      </c>
      <c r="Z969">
        <v>0</v>
      </c>
      <c r="AS969">
        <v>0</v>
      </c>
      <c r="AV969">
        <v>0</v>
      </c>
      <c r="BE969">
        <v>0</v>
      </c>
      <c r="BF969">
        <v>0</v>
      </c>
      <c r="BI969">
        <v>0</v>
      </c>
      <c r="BJ969">
        <v>0</v>
      </c>
      <c r="BK969">
        <v>0</v>
      </c>
      <c r="BL969">
        <v>0</v>
      </c>
      <c r="BM969">
        <v>0</v>
      </c>
      <c r="BY969">
        <v>0</v>
      </c>
      <c r="BZ969">
        <v>0</v>
      </c>
      <c r="CA969">
        <v>0</v>
      </c>
      <c r="CB969">
        <v>0</v>
      </c>
      <c r="CC969">
        <v>25</v>
      </c>
      <c r="CD969">
        <v>0</v>
      </c>
    </row>
    <row r="970" spans="1:82" hidden="1" x14ac:dyDescent="0.3">
      <c r="A970" t="s">
        <v>3870</v>
      </c>
      <c r="B970" t="s">
        <v>3871</v>
      </c>
      <c r="C970" s="1" t="str">
        <f t="shared" si="120"/>
        <v>31:0014</v>
      </c>
      <c r="D970" s="1" t="str">
        <f t="shared" si="121"/>
        <v>31:0003</v>
      </c>
      <c r="E970" t="s">
        <v>3872</v>
      </c>
      <c r="F970" t="s">
        <v>3873</v>
      </c>
      <c r="H970">
        <v>71.694299999999998</v>
      </c>
      <c r="I970">
        <v>-76.452349999999996</v>
      </c>
      <c r="J970" s="1" t="str">
        <f t="shared" si="119"/>
        <v>Till</v>
      </c>
      <c r="K970" s="1" t="str">
        <f t="shared" si="122"/>
        <v>HMC separation (ODM; details not reported)</v>
      </c>
      <c r="M970">
        <v>0</v>
      </c>
      <c r="V970">
        <v>0</v>
      </c>
      <c r="X970">
        <v>0</v>
      </c>
      <c r="Z970">
        <v>0</v>
      </c>
      <c r="AS970">
        <v>0</v>
      </c>
      <c r="AV970">
        <v>0</v>
      </c>
      <c r="BE970">
        <v>0</v>
      </c>
      <c r="BF970">
        <v>0</v>
      </c>
      <c r="BI970">
        <v>0</v>
      </c>
      <c r="BJ970">
        <v>0</v>
      </c>
      <c r="BK970">
        <v>7</v>
      </c>
      <c r="BM970">
        <v>0</v>
      </c>
      <c r="BY970">
        <v>0</v>
      </c>
      <c r="BZ970">
        <v>0</v>
      </c>
      <c r="CA970">
        <v>0</v>
      </c>
      <c r="CB970">
        <v>0</v>
      </c>
      <c r="CC970">
        <v>15</v>
      </c>
      <c r="CD970">
        <v>0</v>
      </c>
    </row>
    <row r="971" spans="1:82" hidden="1" x14ac:dyDescent="0.3">
      <c r="A971" t="s">
        <v>3874</v>
      </c>
      <c r="B971" t="s">
        <v>3875</v>
      </c>
      <c r="C971" s="1" t="str">
        <f t="shared" si="120"/>
        <v>31:0014</v>
      </c>
      <c r="D971" s="1" t="str">
        <f t="shared" si="121"/>
        <v>31:0003</v>
      </c>
      <c r="E971" t="s">
        <v>3876</v>
      </c>
      <c r="F971" t="s">
        <v>3877</v>
      </c>
      <c r="H971">
        <v>71.634950000000003</v>
      </c>
      <c r="I971">
        <v>-76.182689999999994</v>
      </c>
      <c r="J971" s="1" t="str">
        <f t="shared" si="119"/>
        <v>Till</v>
      </c>
      <c r="K971" s="1" t="str">
        <f t="shared" si="122"/>
        <v>HMC separation (ODM; details not reported)</v>
      </c>
      <c r="M971">
        <v>0</v>
      </c>
      <c r="V971">
        <v>0</v>
      </c>
      <c r="X971">
        <v>0</v>
      </c>
      <c r="Z971">
        <v>0</v>
      </c>
      <c r="AS971">
        <v>0</v>
      </c>
      <c r="AV971">
        <v>0</v>
      </c>
      <c r="BE971">
        <v>0</v>
      </c>
      <c r="BF971">
        <v>0</v>
      </c>
      <c r="BI971">
        <v>0</v>
      </c>
      <c r="BJ971">
        <v>0</v>
      </c>
      <c r="BK971">
        <v>0</v>
      </c>
      <c r="BL971">
        <v>0</v>
      </c>
      <c r="BM971">
        <v>0</v>
      </c>
      <c r="BY971">
        <v>0</v>
      </c>
      <c r="BZ971">
        <v>0</v>
      </c>
      <c r="CA971">
        <v>0</v>
      </c>
      <c r="CB971">
        <v>0</v>
      </c>
      <c r="CC971">
        <v>5</v>
      </c>
      <c r="CD971">
        <v>0</v>
      </c>
    </row>
    <row r="972" spans="1:82" hidden="1" x14ac:dyDescent="0.3">
      <c r="A972" t="s">
        <v>3878</v>
      </c>
      <c r="B972" t="s">
        <v>3879</v>
      </c>
      <c r="C972" s="1" t="str">
        <f t="shared" si="120"/>
        <v>31:0014</v>
      </c>
      <c r="D972" s="1" t="str">
        <f t="shared" si="121"/>
        <v>31:0003</v>
      </c>
      <c r="E972" t="s">
        <v>3880</v>
      </c>
      <c r="F972" t="s">
        <v>3881</v>
      </c>
      <c r="H972">
        <v>71.526939999999996</v>
      </c>
      <c r="I972">
        <v>-76.400689999999997</v>
      </c>
      <c r="J972" s="1" t="str">
        <f t="shared" si="119"/>
        <v>Till</v>
      </c>
      <c r="K972" s="1" t="str">
        <f t="shared" si="122"/>
        <v>HMC separation (ODM; details not reported)</v>
      </c>
      <c r="M972">
        <v>0</v>
      </c>
      <c r="V972">
        <v>0</v>
      </c>
      <c r="X972">
        <v>0</v>
      </c>
      <c r="Z972">
        <v>0</v>
      </c>
      <c r="AS972">
        <v>0</v>
      </c>
      <c r="AV972">
        <v>0</v>
      </c>
      <c r="BE972">
        <v>0</v>
      </c>
      <c r="BF972">
        <v>0</v>
      </c>
      <c r="BI972">
        <v>0</v>
      </c>
      <c r="BJ972">
        <v>0</v>
      </c>
      <c r="BK972">
        <v>0</v>
      </c>
      <c r="BM972">
        <v>0</v>
      </c>
      <c r="BY972">
        <v>0</v>
      </c>
      <c r="BZ972">
        <v>0</v>
      </c>
      <c r="CA972">
        <v>0</v>
      </c>
      <c r="CB972">
        <v>0</v>
      </c>
      <c r="CC972">
        <v>2</v>
      </c>
      <c r="CD972">
        <v>0</v>
      </c>
    </row>
    <row r="973" spans="1:82" hidden="1" x14ac:dyDescent="0.3">
      <c r="A973" t="s">
        <v>3882</v>
      </c>
      <c r="B973" t="s">
        <v>3883</v>
      </c>
      <c r="C973" s="1" t="str">
        <f t="shared" si="120"/>
        <v>31:0014</v>
      </c>
      <c r="D973" s="1" t="str">
        <f t="shared" si="121"/>
        <v>31:0003</v>
      </c>
      <c r="E973" t="s">
        <v>3884</v>
      </c>
      <c r="F973" t="s">
        <v>3885</v>
      </c>
      <c r="H973">
        <v>71.509529999999998</v>
      </c>
      <c r="I973">
        <v>-76.060969999999998</v>
      </c>
      <c r="J973" s="1" t="str">
        <f t="shared" si="119"/>
        <v>Till</v>
      </c>
      <c r="K973" s="1" t="str">
        <f t="shared" si="122"/>
        <v>HMC separation (ODM; details not reported)</v>
      </c>
      <c r="M973">
        <v>4</v>
      </c>
      <c r="V973">
        <v>20</v>
      </c>
      <c r="X973">
        <v>0</v>
      </c>
      <c r="Z973">
        <v>0</v>
      </c>
      <c r="AS973">
        <v>0</v>
      </c>
      <c r="BF973">
        <v>0</v>
      </c>
      <c r="BI973">
        <v>0</v>
      </c>
      <c r="BJ973">
        <v>0</v>
      </c>
      <c r="BK973">
        <v>0</v>
      </c>
      <c r="BL973">
        <v>0</v>
      </c>
      <c r="BM973">
        <v>0</v>
      </c>
      <c r="BY973">
        <v>0</v>
      </c>
      <c r="BZ973">
        <v>0</v>
      </c>
      <c r="CA973">
        <v>0</v>
      </c>
      <c r="CB973">
        <v>0</v>
      </c>
      <c r="CC973">
        <v>20</v>
      </c>
      <c r="CD973">
        <v>0</v>
      </c>
    </row>
    <row r="974" spans="1:82" hidden="1" x14ac:dyDescent="0.3">
      <c r="A974" t="s">
        <v>3886</v>
      </c>
      <c r="B974" t="s">
        <v>3887</v>
      </c>
      <c r="C974" s="1" t="str">
        <f t="shared" si="120"/>
        <v>31:0014</v>
      </c>
      <c r="D974" s="1" t="str">
        <f t="shared" si="121"/>
        <v>31:0003</v>
      </c>
      <c r="E974" t="s">
        <v>3888</v>
      </c>
      <c r="F974" t="s">
        <v>3889</v>
      </c>
      <c r="H974">
        <v>71.428070000000005</v>
      </c>
      <c r="I974">
        <v>-76.252600000000001</v>
      </c>
      <c r="J974" s="1" t="str">
        <f t="shared" si="119"/>
        <v>Till</v>
      </c>
      <c r="K974" s="1" t="str">
        <f t="shared" si="122"/>
        <v>HMC separation (ODM; details not reported)</v>
      </c>
      <c r="M974">
        <v>0</v>
      </c>
      <c r="V974">
        <v>0</v>
      </c>
      <c r="X974">
        <v>0</v>
      </c>
      <c r="Z974">
        <v>0</v>
      </c>
      <c r="AS974">
        <v>0</v>
      </c>
      <c r="AV974">
        <v>0</v>
      </c>
      <c r="BE974">
        <v>0</v>
      </c>
      <c r="BI974">
        <v>0</v>
      </c>
      <c r="BJ974">
        <v>0</v>
      </c>
      <c r="BL974">
        <v>0</v>
      </c>
      <c r="BM974">
        <v>0</v>
      </c>
      <c r="BY974">
        <v>0</v>
      </c>
      <c r="BZ974">
        <v>0</v>
      </c>
      <c r="CA974">
        <v>0</v>
      </c>
      <c r="CB974">
        <v>0</v>
      </c>
      <c r="CC974">
        <v>4</v>
      </c>
      <c r="CD974">
        <v>0</v>
      </c>
    </row>
    <row r="975" spans="1:82" hidden="1" x14ac:dyDescent="0.3">
      <c r="A975" t="s">
        <v>3890</v>
      </c>
      <c r="B975" t="s">
        <v>3891</v>
      </c>
      <c r="C975" s="1" t="str">
        <f t="shared" si="120"/>
        <v>31:0014</v>
      </c>
      <c r="D975" s="1" t="str">
        <f t="shared" si="121"/>
        <v>31:0003</v>
      </c>
      <c r="E975" t="s">
        <v>3892</v>
      </c>
      <c r="F975" t="s">
        <v>3893</v>
      </c>
      <c r="H975">
        <v>71.543760000000006</v>
      </c>
      <c r="I975">
        <v>-76.837609999999998</v>
      </c>
      <c r="J975" s="1" t="str">
        <f t="shared" si="119"/>
        <v>Till</v>
      </c>
      <c r="K975" s="1" t="str">
        <f t="shared" si="122"/>
        <v>HMC separation (ODM; details not reported)</v>
      </c>
      <c r="M975">
        <v>0</v>
      </c>
      <c r="V975">
        <v>0</v>
      </c>
      <c r="X975">
        <v>0</v>
      </c>
      <c r="Z975">
        <v>0</v>
      </c>
      <c r="AS975">
        <v>0</v>
      </c>
      <c r="AV975">
        <v>0</v>
      </c>
      <c r="BE975">
        <v>0</v>
      </c>
      <c r="BI975">
        <v>0</v>
      </c>
      <c r="BJ975">
        <v>0</v>
      </c>
      <c r="BM975">
        <v>0</v>
      </c>
      <c r="BY975">
        <v>0</v>
      </c>
      <c r="BZ975">
        <v>0</v>
      </c>
      <c r="CA975">
        <v>0</v>
      </c>
      <c r="CB975">
        <v>0</v>
      </c>
      <c r="CC975">
        <v>10</v>
      </c>
      <c r="CD975">
        <v>0</v>
      </c>
    </row>
    <row r="976" spans="1:82" hidden="1" x14ac:dyDescent="0.3">
      <c r="A976" t="s">
        <v>3894</v>
      </c>
      <c r="B976" t="s">
        <v>3895</v>
      </c>
      <c r="C976" s="1" t="str">
        <f t="shared" si="120"/>
        <v>31:0014</v>
      </c>
      <c r="D976" s="1" t="str">
        <f t="shared" si="121"/>
        <v>31:0003</v>
      </c>
      <c r="E976" t="s">
        <v>3896</v>
      </c>
      <c r="F976" t="s">
        <v>3897</v>
      </c>
      <c r="H976">
        <v>71.722059999999999</v>
      </c>
      <c r="I976">
        <v>-76.989249999999998</v>
      </c>
      <c r="J976" s="1" t="str">
        <f t="shared" ref="J976:J1007" si="123">HYPERLINK("https://geochem.nrcan.gc.ca/cdogs/content/kwd/kwd020044_e.htm", "Till")</f>
        <v>Till</v>
      </c>
      <c r="K976" s="1" t="str">
        <f t="shared" si="122"/>
        <v>HMC separation (ODM; details not reported)</v>
      </c>
      <c r="M976">
        <v>0</v>
      </c>
      <c r="V976">
        <v>0</v>
      </c>
      <c r="X976">
        <v>0</v>
      </c>
      <c r="Z976">
        <v>0</v>
      </c>
      <c r="AS976">
        <v>0</v>
      </c>
      <c r="AV976">
        <v>0</v>
      </c>
      <c r="BE976">
        <v>0</v>
      </c>
      <c r="BF976">
        <v>0.5</v>
      </c>
      <c r="BI976">
        <v>0</v>
      </c>
      <c r="BJ976">
        <v>0</v>
      </c>
      <c r="BK976">
        <v>2</v>
      </c>
      <c r="BL976">
        <v>0</v>
      </c>
      <c r="BM976">
        <v>0</v>
      </c>
      <c r="BY976">
        <v>0</v>
      </c>
      <c r="BZ976">
        <v>0</v>
      </c>
      <c r="CA976">
        <v>0</v>
      </c>
      <c r="CB976">
        <v>0</v>
      </c>
      <c r="CC976">
        <v>30</v>
      </c>
      <c r="CD976">
        <v>0</v>
      </c>
    </row>
    <row r="977" spans="1:82" hidden="1" x14ac:dyDescent="0.3">
      <c r="A977" t="s">
        <v>3898</v>
      </c>
      <c r="B977" t="s">
        <v>3899</v>
      </c>
      <c r="C977" s="1" t="str">
        <f t="shared" si="120"/>
        <v>31:0014</v>
      </c>
      <c r="D977" s="1" t="str">
        <f t="shared" si="121"/>
        <v>31:0003</v>
      </c>
      <c r="E977" t="s">
        <v>3900</v>
      </c>
      <c r="F977" t="s">
        <v>3901</v>
      </c>
      <c r="H977">
        <v>71.677719999999994</v>
      </c>
      <c r="I977">
        <v>-77.343170000000001</v>
      </c>
      <c r="J977" s="1" t="str">
        <f t="shared" si="123"/>
        <v>Till</v>
      </c>
      <c r="K977" s="1" t="str">
        <f t="shared" si="122"/>
        <v>HMC separation (ODM; details not reported)</v>
      </c>
      <c r="M977">
        <v>0</v>
      </c>
      <c r="V977">
        <v>0</v>
      </c>
      <c r="X977">
        <v>0</v>
      </c>
      <c r="Z977">
        <v>0</v>
      </c>
      <c r="AS977">
        <v>0</v>
      </c>
      <c r="AV977">
        <v>0</v>
      </c>
      <c r="BE977">
        <v>0</v>
      </c>
      <c r="BF977">
        <v>0.5</v>
      </c>
      <c r="BI977">
        <v>0</v>
      </c>
      <c r="BJ977">
        <v>0</v>
      </c>
      <c r="BK977">
        <v>0.5</v>
      </c>
      <c r="BL977">
        <v>0</v>
      </c>
      <c r="BM977">
        <v>0</v>
      </c>
      <c r="BY977">
        <v>0</v>
      </c>
      <c r="BZ977">
        <v>0</v>
      </c>
      <c r="CA977">
        <v>0</v>
      </c>
      <c r="CB977">
        <v>0</v>
      </c>
      <c r="CC977">
        <v>10</v>
      </c>
      <c r="CD977">
        <v>0</v>
      </c>
    </row>
    <row r="978" spans="1:82" hidden="1" x14ac:dyDescent="0.3">
      <c r="A978" t="s">
        <v>3902</v>
      </c>
      <c r="B978" t="s">
        <v>3903</v>
      </c>
      <c r="C978" s="1" t="str">
        <f t="shared" si="120"/>
        <v>31:0014</v>
      </c>
      <c r="D978" s="1" t="str">
        <f t="shared" si="121"/>
        <v>31:0003</v>
      </c>
      <c r="E978" t="s">
        <v>3904</v>
      </c>
      <c r="F978" t="s">
        <v>3905</v>
      </c>
      <c r="H978">
        <v>71.578469999999996</v>
      </c>
      <c r="I978">
        <v>-77.252110000000002</v>
      </c>
      <c r="J978" s="1" t="str">
        <f t="shared" si="123"/>
        <v>Till</v>
      </c>
      <c r="K978" s="1" t="str">
        <f t="shared" si="122"/>
        <v>HMC separation (ODM; details not reported)</v>
      </c>
      <c r="M978">
        <v>0</v>
      </c>
      <c r="V978">
        <v>0</v>
      </c>
      <c r="X978">
        <v>0</v>
      </c>
      <c r="Z978">
        <v>0</v>
      </c>
      <c r="AS978">
        <v>0</v>
      </c>
      <c r="AV978">
        <v>0</v>
      </c>
      <c r="BE978">
        <v>0</v>
      </c>
      <c r="BI978">
        <v>0</v>
      </c>
      <c r="BJ978">
        <v>0</v>
      </c>
      <c r="BL978">
        <v>0</v>
      </c>
      <c r="BM978">
        <v>0</v>
      </c>
      <c r="BY978">
        <v>0</v>
      </c>
      <c r="BZ978">
        <v>0</v>
      </c>
      <c r="CA978">
        <v>0</v>
      </c>
      <c r="CB978">
        <v>0</v>
      </c>
      <c r="CC978">
        <v>5</v>
      </c>
      <c r="CD978">
        <v>0</v>
      </c>
    </row>
    <row r="979" spans="1:82" hidden="1" x14ac:dyDescent="0.3">
      <c r="A979" t="s">
        <v>3906</v>
      </c>
      <c r="B979" t="s">
        <v>3907</v>
      </c>
      <c r="C979" s="1" t="str">
        <f t="shared" si="120"/>
        <v>31:0014</v>
      </c>
      <c r="D979" s="1" t="str">
        <f t="shared" si="121"/>
        <v>31:0003</v>
      </c>
      <c r="E979" t="s">
        <v>3908</v>
      </c>
      <c r="F979" t="s">
        <v>3909</v>
      </c>
      <c r="H979">
        <v>71.573319999999995</v>
      </c>
      <c r="I979">
        <v>-77.459350000000001</v>
      </c>
      <c r="J979" s="1" t="str">
        <f t="shared" si="123"/>
        <v>Till</v>
      </c>
      <c r="K979" s="1" t="str">
        <f t="shared" si="122"/>
        <v>HMC separation (ODM; details not reported)</v>
      </c>
      <c r="M979">
        <v>0</v>
      </c>
      <c r="V979">
        <v>0</v>
      </c>
      <c r="X979">
        <v>0</v>
      </c>
      <c r="Z979">
        <v>0</v>
      </c>
      <c r="AS979">
        <v>0</v>
      </c>
      <c r="AV979">
        <v>0</v>
      </c>
      <c r="BE979">
        <v>0</v>
      </c>
      <c r="BI979">
        <v>0</v>
      </c>
      <c r="BJ979">
        <v>0</v>
      </c>
      <c r="BL979">
        <v>0</v>
      </c>
      <c r="BM979">
        <v>0</v>
      </c>
      <c r="BY979">
        <v>0</v>
      </c>
      <c r="BZ979">
        <v>0</v>
      </c>
      <c r="CA979">
        <v>0</v>
      </c>
      <c r="CB979">
        <v>0</v>
      </c>
      <c r="CC979">
        <v>5</v>
      </c>
      <c r="CD979">
        <v>0</v>
      </c>
    </row>
    <row r="980" spans="1:82" hidden="1" x14ac:dyDescent="0.3">
      <c r="A980" t="s">
        <v>3910</v>
      </c>
      <c r="B980" t="s">
        <v>3911</v>
      </c>
      <c r="C980" s="1" t="str">
        <f t="shared" si="120"/>
        <v>31:0014</v>
      </c>
      <c r="D980" s="1" t="str">
        <f t="shared" si="121"/>
        <v>31:0003</v>
      </c>
      <c r="E980" t="s">
        <v>3912</v>
      </c>
      <c r="F980" t="s">
        <v>3913</v>
      </c>
      <c r="H980">
        <v>71.55547</v>
      </c>
      <c r="I980">
        <v>-77.572429999999997</v>
      </c>
      <c r="J980" s="1" t="str">
        <f t="shared" si="123"/>
        <v>Till</v>
      </c>
      <c r="K980" s="1" t="str">
        <f t="shared" si="122"/>
        <v>HMC separation (ODM; details not reported)</v>
      </c>
      <c r="M980">
        <v>0</v>
      </c>
      <c r="V980">
        <v>0</v>
      </c>
      <c r="X980">
        <v>0</v>
      </c>
      <c r="Z980">
        <v>0</v>
      </c>
      <c r="AS980">
        <v>0</v>
      </c>
      <c r="AV980">
        <v>0</v>
      </c>
      <c r="BE980">
        <v>0</v>
      </c>
      <c r="BF980">
        <v>0</v>
      </c>
      <c r="BI980">
        <v>0</v>
      </c>
      <c r="BJ980">
        <v>0</v>
      </c>
      <c r="BK980">
        <v>0</v>
      </c>
      <c r="BL980">
        <v>0</v>
      </c>
      <c r="BM980">
        <v>0</v>
      </c>
      <c r="BY980">
        <v>0</v>
      </c>
      <c r="BZ980">
        <v>0</v>
      </c>
      <c r="CA980">
        <v>0.5</v>
      </c>
      <c r="CB980">
        <v>0</v>
      </c>
      <c r="CC980">
        <v>3</v>
      </c>
      <c r="CD980">
        <v>0</v>
      </c>
    </row>
    <row r="981" spans="1:82" hidden="1" x14ac:dyDescent="0.3">
      <c r="A981" t="s">
        <v>3914</v>
      </c>
      <c r="B981" t="s">
        <v>3915</v>
      </c>
      <c r="C981" s="1" t="str">
        <f t="shared" si="120"/>
        <v>31:0014</v>
      </c>
      <c r="D981" s="1" t="str">
        <f t="shared" si="121"/>
        <v>31:0003</v>
      </c>
      <c r="E981" t="s">
        <v>3916</v>
      </c>
      <c r="F981" t="s">
        <v>3917</v>
      </c>
      <c r="H981">
        <v>71.940770000000001</v>
      </c>
      <c r="I981">
        <v>-78.861310000000003</v>
      </c>
      <c r="J981" s="1" t="str">
        <f t="shared" si="123"/>
        <v>Till</v>
      </c>
      <c r="K981" s="1" t="str">
        <f t="shared" si="122"/>
        <v>HMC separation (ODM; details not reported)</v>
      </c>
      <c r="M981">
        <v>0</v>
      </c>
      <c r="V981">
        <v>10</v>
      </c>
      <c r="X981">
        <v>0</v>
      </c>
      <c r="Z981">
        <v>0</v>
      </c>
      <c r="AS981">
        <v>0</v>
      </c>
      <c r="AV981">
        <v>0</v>
      </c>
      <c r="BI981">
        <v>0</v>
      </c>
      <c r="BJ981">
        <v>0</v>
      </c>
      <c r="BK981">
        <v>0</v>
      </c>
      <c r="BL981">
        <v>0</v>
      </c>
      <c r="BM981">
        <v>0</v>
      </c>
      <c r="BY981">
        <v>0</v>
      </c>
      <c r="BZ981">
        <v>0</v>
      </c>
      <c r="CA981">
        <v>4</v>
      </c>
      <c r="CB981">
        <v>0</v>
      </c>
      <c r="CC981">
        <v>5</v>
      </c>
      <c r="CD981">
        <v>0</v>
      </c>
    </row>
    <row r="982" spans="1:82" hidden="1" x14ac:dyDescent="0.3">
      <c r="A982" t="s">
        <v>3918</v>
      </c>
      <c r="B982" t="s">
        <v>3919</v>
      </c>
      <c r="C982" s="1" t="str">
        <f t="shared" si="120"/>
        <v>31:0014</v>
      </c>
      <c r="D982" s="1" t="str">
        <f t="shared" si="121"/>
        <v>31:0003</v>
      </c>
      <c r="E982" t="s">
        <v>3920</v>
      </c>
      <c r="F982" t="s">
        <v>3921</v>
      </c>
      <c r="H982">
        <v>71.879499999999993</v>
      </c>
      <c r="I982">
        <v>-78.943060000000003</v>
      </c>
      <c r="J982" s="1" t="str">
        <f t="shared" si="123"/>
        <v>Till</v>
      </c>
      <c r="K982" s="1" t="str">
        <f t="shared" si="122"/>
        <v>HMC separation (ODM; details not reported)</v>
      </c>
      <c r="M982">
        <v>0</v>
      </c>
      <c r="V982">
        <v>0</v>
      </c>
      <c r="X982">
        <v>0</v>
      </c>
      <c r="Z982">
        <v>1</v>
      </c>
      <c r="AK982">
        <v>1</v>
      </c>
      <c r="AS982">
        <v>0</v>
      </c>
      <c r="AV982">
        <v>0</v>
      </c>
      <c r="BE982">
        <v>0</v>
      </c>
      <c r="BK982">
        <v>0</v>
      </c>
      <c r="BL982">
        <v>0</v>
      </c>
      <c r="BM982">
        <v>0</v>
      </c>
      <c r="BY982">
        <v>0</v>
      </c>
      <c r="BZ982">
        <v>0</v>
      </c>
      <c r="CB982">
        <v>0</v>
      </c>
      <c r="CC982">
        <v>7</v>
      </c>
      <c r="CD982">
        <v>0</v>
      </c>
    </row>
    <row r="983" spans="1:82" hidden="1" x14ac:dyDescent="0.3">
      <c r="A983" t="s">
        <v>3922</v>
      </c>
      <c r="B983" t="s">
        <v>3923</v>
      </c>
      <c r="C983" s="1" t="str">
        <f t="shared" si="120"/>
        <v>31:0014</v>
      </c>
      <c r="D983" s="1" t="str">
        <f t="shared" si="121"/>
        <v>31:0003</v>
      </c>
      <c r="E983" t="s">
        <v>3924</v>
      </c>
      <c r="F983" t="s">
        <v>3925</v>
      </c>
      <c r="H983">
        <v>71.938270000000003</v>
      </c>
      <c r="I983">
        <v>-78.217690000000005</v>
      </c>
      <c r="J983" s="1" t="str">
        <f t="shared" si="123"/>
        <v>Till</v>
      </c>
      <c r="K983" s="1" t="str">
        <f t="shared" si="122"/>
        <v>HMC separation (ODM; details not reported)</v>
      </c>
      <c r="M983">
        <v>0</v>
      </c>
      <c r="V983">
        <v>0</v>
      </c>
      <c r="X983">
        <v>0</v>
      </c>
      <c r="Z983">
        <v>0</v>
      </c>
      <c r="AS983">
        <v>0</v>
      </c>
      <c r="AV983">
        <v>0</v>
      </c>
      <c r="BE983">
        <v>0</v>
      </c>
      <c r="BF983">
        <v>0</v>
      </c>
      <c r="BI983">
        <v>0</v>
      </c>
      <c r="BJ983">
        <v>0</v>
      </c>
      <c r="BK983">
        <v>0</v>
      </c>
      <c r="BM983">
        <v>0</v>
      </c>
      <c r="BY983">
        <v>0</v>
      </c>
      <c r="BZ983">
        <v>0</v>
      </c>
      <c r="CB983">
        <v>0</v>
      </c>
      <c r="CC983">
        <v>15</v>
      </c>
      <c r="CD983">
        <v>0</v>
      </c>
    </row>
    <row r="984" spans="1:82" hidden="1" x14ac:dyDescent="0.3">
      <c r="A984" t="s">
        <v>3926</v>
      </c>
      <c r="B984" t="s">
        <v>3927</v>
      </c>
      <c r="C984" s="1" t="str">
        <f t="shared" si="120"/>
        <v>31:0014</v>
      </c>
      <c r="D984" s="1" t="str">
        <f t="shared" si="121"/>
        <v>31:0003</v>
      </c>
      <c r="E984" t="s">
        <v>3928</v>
      </c>
      <c r="F984" t="s">
        <v>3929</v>
      </c>
      <c r="H984">
        <v>71.843770000000006</v>
      </c>
      <c r="I984">
        <v>-78.102940000000004</v>
      </c>
      <c r="J984" s="1" t="str">
        <f t="shared" si="123"/>
        <v>Till</v>
      </c>
      <c r="K984" s="1" t="str">
        <f t="shared" si="122"/>
        <v>HMC separation (ODM; details not reported)</v>
      </c>
      <c r="M984">
        <v>20</v>
      </c>
      <c r="V984">
        <v>6</v>
      </c>
      <c r="X984">
        <v>0</v>
      </c>
      <c r="Z984">
        <v>0</v>
      </c>
      <c r="AS984">
        <v>0</v>
      </c>
      <c r="AV984">
        <v>0.5</v>
      </c>
      <c r="BI984">
        <v>0</v>
      </c>
      <c r="BJ984">
        <v>0</v>
      </c>
      <c r="BK984">
        <v>0</v>
      </c>
      <c r="BM984">
        <v>0</v>
      </c>
      <c r="BY984">
        <v>0</v>
      </c>
      <c r="BZ984">
        <v>0</v>
      </c>
      <c r="CA984">
        <v>0</v>
      </c>
      <c r="CB984">
        <v>0</v>
      </c>
      <c r="CD984">
        <v>0</v>
      </c>
    </row>
    <row r="985" spans="1:82" hidden="1" x14ac:dyDescent="0.3">
      <c r="A985" t="s">
        <v>3930</v>
      </c>
      <c r="B985" t="s">
        <v>3931</v>
      </c>
      <c r="C985" s="1" t="str">
        <f t="shared" si="120"/>
        <v>31:0014</v>
      </c>
      <c r="D985" s="1" t="str">
        <f t="shared" si="121"/>
        <v>31:0003</v>
      </c>
      <c r="E985" t="s">
        <v>3932</v>
      </c>
      <c r="F985" t="s">
        <v>3933</v>
      </c>
      <c r="H985">
        <v>71.798379999999995</v>
      </c>
      <c r="I985">
        <v>-78.272319999999993</v>
      </c>
      <c r="J985" s="1" t="str">
        <f t="shared" si="123"/>
        <v>Till</v>
      </c>
      <c r="K985" s="1" t="str">
        <f t="shared" si="122"/>
        <v>HMC separation (ODM; details not reported)</v>
      </c>
      <c r="M985">
        <v>0</v>
      </c>
      <c r="V985">
        <v>0</v>
      </c>
      <c r="X985">
        <v>0</v>
      </c>
      <c r="Z985">
        <v>0</v>
      </c>
      <c r="AS985">
        <v>0</v>
      </c>
      <c r="AV985">
        <v>0</v>
      </c>
      <c r="BE985">
        <v>0</v>
      </c>
      <c r="BF985">
        <v>1</v>
      </c>
      <c r="BI985">
        <v>0</v>
      </c>
      <c r="BJ985">
        <v>0</v>
      </c>
      <c r="BK985">
        <v>0</v>
      </c>
      <c r="BM985">
        <v>0</v>
      </c>
      <c r="BY985">
        <v>0</v>
      </c>
      <c r="BZ985">
        <v>0</v>
      </c>
      <c r="CA985">
        <v>0</v>
      </c>
      <c r="CB985">
        <v>0</v>
      </c>
      <c r="CD985">
        <v>0</v>
      </c>
    </row>
    <row r="986" spans="1:82" hidden="1" x14ac:dyDescent="0.3">
      <c r="A986" t="s">
        <v>3934</v>
      </c>
      <c r="B986" t="s">
        <v>3935</v>
      </c>
      <c r="C986" s="1" t="str">
        <f t="shared" si="120"/>
        <v>31:0014</v>
      </c>
      <c r="D986" s="1" t="str">
        <f t="shared" si="121"/>
        <v>31:0003</v>
      </c>
      <c r="E986" t="s">
        <v>3936</v>
      </c>
      <c r="F986" t="s">
        <v>3937</v>
      </c>
      <c r="H986">
        <v>71.848709999999997</v>
      </c>
      <c r="I986">
        <v>-78.583489999999998</v>
      </c>
      <c r="J986" s="1" t="str">
        <f t="shared" si="123"/>
        <v>Till</v>
      </c>
      <c r="K986" s="1" t="str">
        <f t="shared" si="122"/>
        <v>HMC separation (ODM; details not reported)</v>
      </c>
      <c r="M986">
        <v>1</v>
      </c>
      <c r="V986">
        <v>0</v>
      </c>
      <c r="X986">
        <v>0</v>
      </c>
      <c r="Z986">
        <v>0</v>
      </c>
      <c r="AS986">
        <v>0</v>
      </c>
      <c r="BE986">
        <v>0</v>
      </c>
      <c r="BI986">
        <v>0</v>
      </c>
      <c r="BJ986">
        <v>0</v>
      </c>
      <c r="BK986">
        <v>0</v>
      </c>
      <c r="BM986">
        <v>0</v>
      </c>
      <c r="BY986">
        <v>0</v>
      </c>
      <c r="BZ986">
        <v>0</v>
      </c>
      <c r="CA986">
        <v>5</v>
      </c>
      <c r="CB986">
        <v>0</v>
      </c>
      <c r="CC986">
        <v>1</v>
      </c>
      <c r="CD986">
        <v>0</v>
      </c>
    </row>
    <row r="987" spans="1:82" hidden="1" x14ac:dyDescent="0.3">
      <c r="A987" t="s">
        <v>3938</v>
      </c>
      <c r="B987" t="s">
        <v>3939</v>
      </c>
      <c r="C987" s="1" t="str">
        <f t="shared" si="120"/>
        <v>31:0014</v>
      </c>
      <c r="D987" s="1" t="str">
        <f t="shared" si="121"/>
        <v>31:0003</v>
      </c>
      <c r="E987" t="s">
        <v>3940</v>
      </c>
      <c r="F987" t="s">
        <v>3941</v>
      </c>
      <c r="H987">
        <v>71.803060000000002</v>
      </c>
      <c r="I987">
        <v>-78.926050000000004</v>
      </c>
      <c r="J987" s="1" t="str">
        <f t="shared" si="123"/>
        <v>Till</v>
      </c>
      <c r="K987" s="1" t="str">
        <f t="shared" si="122"/>
        <v>HMC separation (ODM; details not reported)</v>
      </c>
      <c r="M987">
        <v>2</v>
      </c>
      <c r="V987">
        <v>0</v>
      </c>
      <c r="X987">
        <v>0</v>
      </c>
      <c r="Z987">
        <v>0</v>
      </c>
      <c r="AI987">
        <v>1</v>
      </c>
      <c r="AS987">
        <v>0</v>
      </c>
      <c r="BE987">
        <v>0</v>
      </c>
      <c r="BI987">
        <v>0</v>
      </c>
      <c r="BJ987">
        <v>0</v>
      </c>
      <c r="BK987">
        <v>0</v>
      </c>
      <c r="BM987">
        <v>0</v>
      </c>
      <c r="BY987">
        <v>0</v>
      </c>
      <c r="BZ987">
        <v>0</v>
      </c>
      <c r="CA987">
        <v>0</v>
      </c>
      <c r="CB987">
        <v>0</v>
      </c>
      <c r="CC987">
        <v>7</v>
      </c>
    </row>
    <row r="988" spans="1:82" hidden="1" x14ac:dyDescent="0.3">
      <c r="A988" t="s">
        <v>3942</v>
      </c>
      <c r="B988" t="s">
        <v>3943</v>
      </c>
      <c r="C988" s="1" t="str">
        <f t="shared" ref="C988:C1019" si="124">HYPERLINK("https://geochem.nrcan.gc.ca/cdogs/content/bdl/bdl310014_e.htm", "31:0014")</f>
        <v>31:0014</v>
      </c>
      <c r="D988" s="1" t="str">
        <f t="shared" ref="D988:D1019" si="125">HYPERLINK("https://geochem.nrcan.gc.ca/cdogs/content/svy/svy310003_e.htm", "31:0003")</f>
        <v>31:0003</v>
      </c>
      <c r="E988" t="s">
        <v>3944</v>
      </c>
      <c r="F988" t="s">
        <v>3945</v>
      </c>
      <c r="H988">
        <v>71.743899999999996</v>
      </c>
      <c r="I988">
        <v>-78.858949999999993</v>
      </c>
      <c r="J988" s="1" t="str">
        <f t="shared" si="123"/>
        <v>Till</v>
      </c>
      <c r="K988" s="1" t="str">
        <f t="shared" ref="K988:K1019" si="126">HYPERLINK("https://geochem.nrcan.gc.ca/cdogs/content/kwd/kwd080049_e.htm", "HMC separation (ODM; details not reported)")</f>
        <v>HMC separation (ODM; details not reported)</v>
      </c>
      <c r="M988">
        <v>1</v>
      </c>
      <c r="V988">
        <v>0</v>
      </c>
      <c r="X988">
        <v>0</v>
      </c>
      <c r="Z988">
        <v>0</v>
      </c>
      <c r="AK988">
        <v>8</v>
      </c>
      <c r="AS988">
        <v>0</v>
      </c>
      <c r="BE988">
        <v>0</v>
      </c>
      <c r="BF988">
        <v>0</v>
      </c>
      <c r="BI988">
        <v>0</v>
      </c>
      <c r="BJ988">
        <v>0</v>
      </c>
      <c r="BK988">
        <v>0</v>
      </c>
      <c r="BM988">
        <v>0</v>
      </c>
      <c r="BY988">
        <v>0</v>
      </c>
      <c r="BZ988">
        <v>0</v>
      </c>
      <c r="CB988">
        <v>0</v>
      </c>
      <c r="CC988">
        <v>5</v>
      </c>
      <c r="CD988">
        <v>0</v>
      </c>
    </row>
    <row r="989" spans="1:82" hidden="1" x14ac:dyDescent="0.3">
      <c r="A989" t="s">
        <v>3946</v>
      </c>
      <c r="B989" t="s">
        <v>3947</v>
      </c>
      <c r="C989" s="1" t="str">
        <f t="shared" si="124"/>
        <v>31:0014</v>
      </c>
      <c r="D989" s="1" t="str">
        <f t="shared" si="125"/>
        <v>31:0003</v>
      </c>
      <c r="E989" t="s">
        <v>3948</v>
      </c>
      <c r="F989" t="s">
        <v>3949</v>
      </c>
      <c r="H989">
        <v>71.691299999999998</v>
      </c>
      <c r="I989">
        <v>-78.747969999999995</v>
      </c>
      <c r="J989" s="1" t="str">
        <f t="shared" si="123"/>
        <v>Till</v>
      </c>
      <c r="K989" s="1" t="str">
        <f t="shared" si="126"/>
        <v>HMC separation (ODM; details not reported)</v>
      </c>
      <c r="M989">
        <v>1</v>
      </c>
      <c r="V989">
        <v>1</v>
      </c>
      <c r="X989">
        <v>0</v>
      </c>
      <c r="Z989">
        <v>0</v>
      </c>
      <c r="AK989">
        <v>0</v>
      </c>
      <c r="AS989">
        <v>0</v>
      </c>
      <c r="BI989">
        <v>0</v>
      </c>
      <c r="BJ989">
        <v>0</v>
      </c>
      <c r="BK989">
        <v>0</v>
      </c>
      <c r="BM989">
        <v>0</v>
      </c>
      <c r="BT989">
        <v>0</v>
      </c>
      <c r="BY989">
        <v>0</v>
      </c>
      <c r="BZ989">
        <v>0</v>
      </c>
      <c r="CB989">
        <v>0</v>
      </c>
      <c r="CC989">
        <v>8</v>
      </c>
      <c r="CD989">
        <v>0</v>
      </c>
    </row>
    <row r="990" spans="1:82" hidden="1" x14ac:dyDescent="0.3">
      <c r="A990" t="s">
        <v>3950</v>
      </c>
      <c r="B990" t="s">
        <v>3951</v>
      </c>
      <c r="C990" s="1" t="str">
        <f t="shared" si="124"/>
        <v>31:0014</v>
      </c>
      <c r="D990" s="1" t="str">
        <f t="shared" si="125"/>
        <v>31:0003</v>
      </c>
      <c r="E990" t="s">
        <v>3952</v>
      </c>
      <c r="F990" t="s">
        <v>3953</v>
      </c>
      <c r="H990">
        <v>71.675960000000003</v>
      </c>
      <c r="I990">
        <v>-78.617410000000007</v>
      </c>
      <c r="J990" s="1" t="str">
        <f t="shared" si="123"/>
        <v>Till</v>
      </c>
      <c r="K990" s="1" t="str">
        <f t="shared" si="126"/>
        <v>HMC separation (ODM; details not reported)</v>
      </c>
      <c r="M990">
        <v>0</v>
      </c>
      <c r="V990">
        <v>0</v>
      </c>
      <c r="X990">
        <v>0</v>
      </c>
      <c r="Z990">
        <v>1</v>
      </c>
      <c r="AK990">
        <v>0</v>
      </c>
      <c r="AS990">
        <v>0</v>
      </c>
      <c r="AV990">
        <v>0</v>
      </c>
      <c r="BE990">
        <v>0</v>
      </c>
      <c r="BJ990">
        <v>0</v>
      </c>
      <c r="BK990">
        <v>0</v>
      </c>
      <c r="BM990">
        <v>0</v>
      </c>
      <c r="BT990">
        <v>0</v>
      </c>
      <c r="BZ990">
        <v>0</v>
      </c>
      <c r="CB990">
        <v>0</v>
      </c>
      <c r="CC990">
        <v>0.5</v>
      </c>
      <c r="CD990">
        <v>0</v>
      </c>
    </row>
    <row r="991" spans="1:82" hidden="1" x14ac:dyDescent="0.3">
      <c r="A991" t="s">
        <v>3954</v>
      </c>
      <c r="B991" t="s">
        <v>3955</v>
      </c>
      <c r="C991" s="1" t="str">
        <f t="shared" si="124"/>
        <v>31:0014</v>
      </c>
      <c r="D991" s="1" t="str">
        <f t="shared" si="125"/>
        <v>31:0003</v>
      </c>
      <c r="E991" t="s">
        <v>3956</v>
      </c>
      <c r="F991" t="s">
        <v>3957</v>
      </c>
      <c r="H991">
        <v>71.699370000000002</v>
      </c>
      <c r="I991">
        <v>-78.653670000000005</v>
      </c>
      <c r="J991" s="1" t="str">
        <f t="shared" si="123"/>
        <v>Till</v>
      </c>
      <c r="K991" s="1" t="str">
        <f t="shared" si="126"/>
        <v>HMC separation (ODM; details not reported)</v>
      </c>
      <c r="M991">
        <v>0</v>
      </c>
      <c r="V991">
        <v>0</v>
      </c>
      <c r="X991">
        <v>0</v>
      </c>
      <c r="Z991">
        <v>0</v>
      </c>
      <c r="AK991">
        <v>1</v>
      </c>
      <c r="AS991">
        <v>0</v>
      </c>
      <c r="AV991">
        <v>0</v>
      </c>
      <c r="BE991">
        <v>0</v>
      </c>
      <c r="BF991">
        <v>0</v>
      </c>
      <c r="BI991">
        <v>0</v>
      </c>
      <c r="BJ991">
        <v>0</v>
      </c>
      <c r="BK991">
        <v>0</v>
      </c>
      <c r="BM991">
        <v>3</v>
      </c>
      <c r="BY991">
        <v>0</v>
      </c>
      <c r="BZ991">
        <v>0</v>
      </c>
      <c r="CB991">
        <v>0</v>
      </c>
      <c r="CC991">
        <v>1</v>
      </c>
      <c r="CD991">
        <v>0</v>
      </c>
    </row>
    <row r="992" spans="1:82" hidden="1" x14ac:dyDescent="0.3">
      <c r="A992" t="s">
        <v>3958</v>
      </c>
      <c r="B992" t="s">
        <v>3959</v>
      </c>
      <c r="C992" s="1" t="str">
        <f t="shared" si="124"/>
        <v>31:0014</v>
      </c>
      <c r="D992" s="1" t="str">
        <f t="shared" si="125"/>
        <v>31:0003</v>
      </c>
      <c r="E992" t="s">
        <v>3960</v>
      </c>
      <c r="F992" t="s">
        <v>3961</v>
      </c>
      <c r="H992">
        <v>71.707329999999999</v>
      </c>
      <c r="I992">
        <v>-78.53246</v>
      </c>
      <c r="J992" s="1" t="str">
        <f t="shared" si="123"/>
        <v>Till</v>
      </c>
      <c r="K992" s="1" t="str">
        <f t="shared" si="126"/>
        <v>HMC separation (ODM; details not reported)</v>
      </c>
      <c r="M992">
        <v>0</v>
      </c>
      <c r="V992">
        <v>0</v>
      </c>
      <c r="X992">
        <v>0</v>
      </c>
      <c r="Z992">
        <v>0</v>
      </c>
      <c r="AK992">
        <v>1</v>
      </c>
      <c r="AS992">
        <v>0</v>
      </c>
      <c r="AV992">
        <v>0</v>
      </c>
      <c r="BE992">
        <v>0</v>
      </c>
      <c r="BF992">
        <v>0</v>
      </c>
      <c r="BI992">
        <v>0</v>
      </c>
      <c r="BJ992">
        <v>0</v>
      </c>
      <c r="BK992">
        <v>0</v>
      </c>
      <c r="BM992">
        <v>0</v>
      </c>
      <c r="BY992">
        <v>0</v>
      </c>
      <c r="BZ992">
        <v>0</v>
      </c>
      <c r="CA992">
        <v>0</v>
      </c>
      <c r="CB992">
        <v>0</v>
      </c>
      <c r="CC992">
        <v>3</v>
      </c>
      <c r="CD992">
        <v>0</v>
      </c>
    </row>
    <row r="993" spans="1:82" hidden="1" x14ac:dyDescent="0.3">
      <c r="A993" t="s">
        <v>3962</v>
      </c>
      <c r="B993" t="s">
        <v>3963</v>
      </c>
      <c r="C993" s="1" t="str">
        <f t="shared" si="124"/>
        <v>31:0014</v>
      </c>
      <c r="D993" s="1" t="str">
        <f t="shared" si="125"/>
        <v>31:0003</v>
      </c>
      <c r="E993" t="s">
        <v>3964</v>
      </c>
      <c r="F993" t="s">
        <v>3965</v>
      </c>
      <c r="H993">
        <v>71.69144</v>
      </c>
      <c r="I993">
        <v>-78.417450000000002</v>
      </c>
      <c r="J993" s="1" t="str">
        <f t="shared" si="123"/>
        <v>Till</v>
      </c>
      <c r="K993" s="1" t="str">
        <f t="shared" si="126"/>
        <v>HMC separation (ODM; details not reported)</v>
      </c>
      <c r="M993">
        <v>0</v>
      </c>
      <c r="V993">
        <v>0</v>
      </c>
      <c r="X993">
        <v>0</v>
      </c>
      <c r="Z993">
        <v>0</v>
      </c>
      <c r="AK993">
        <v>0</v>
      </c>
      <c r="AS993">
        <v>0</v>
      </c>
      <c r="AV993">
        <v>0</v>
      </c>
      <c r="BE993">
        <v>0</v>
      </c>
      <c r="BF993">
        <v>0</v>
      </c>
      <c r="BI993">
        <v>0</v>
      </c>
      <c r="BJ993">
        <v>0</v>
      </c>
      <c r="BK993">
        <v>0</v>
      </c>
      <c r="BL993">
        <v>0</v>
      </c>
      <c r="BM993">
        <v>0</v>
      </c>
      <c r="BT993">
        <v>0</v>
      </c>
      <c r="BY993">
        <v>0</v>
      </c>
      <c r="BZ993">
        <v>0</v>
      </c>
      <c r="CB993">
        <v>0</v>
      </c>
      <c r="CC993">
        <v>20</v>
      </c>
      <c r="CD993">
        <v>0</v>
      </c>
    </row>
    <row r="994" spans="1:82" hidden="1" x14ac:dyDescent="0.3">
      <c r="A994" t="s">
        <v>3966</v>
      </c>
      <c r="B994" t="s">
        <v>3967</v>
      </c>
      <c r="C994" s="1" t="str">
        <f t="shared" si="124"/>
        <v>31:0014</v>
      </c>
      <c r="D994" s="1" t="str">
        <f t="shared" si="125"/>
        <v>31:0003</v>
      </c>
      <c r="E994" t="s">
        <v>3968</v>
      </c>
      <c r="F994" t="s">
        <v>3969</v>
      </c>
      <c r="H994">
        <v>71.690039999999996</v>
      </c>
      <c r="I994">
        <v>-78.266459999999995</v>
      </c>
      <c r="J994" s="1" t="str">
        <f t="shared" si="123"/>
        <v>Till</v>
      </c>
      <c r="K994" s="1" t="str">
        <f t="shared" si="126"/>
        <v>HMC separation (ODM; details not reported)</v>
      </c>
      <c r="M994">
        <v>0</v>
      </c>
      <c r="V994">
        <v>0</v>
      </c>
      <c r="X994">
        <v>0</v>
      </c>
      <c r="Z994">
        <v>0</v>
      </c>
      <c r="AK994">
        <v>1</v>
      </c>
      <c r="AS994">
        <v>0</v>
      </c>
      <c r="AV994">
        <v>0</v>
      </c>
      <c r="BE994">
        <v>0</v>
      </c>
      <c r="BF994">
        <v>0</v>
      </c>
      <c r="BI994">
        <v>0</v>
      </c>
      <c r="BJ994">
        <v>0</v>
      </c>
      <c r="BK994">
        <v>0</v>
      </c>
      <c r="BL994">
        <v>0</v>
      </c>
      <c r="BM994">
        <v>0</v>
      </c>
      <c r="BY994">
        <v>0</v>
      </c>
      <c r="BZ994">
        <v>0</v>
      </c>
      <c r="CB994">
        <v>0</v>
      </c>
      <c r="CC994">
        <v>4</v>
      </c>
      <c r="CD994">
        <v>0</v>
      </c>
    </row>
    <row r="995" spans="1:82" hidden="1" x14ac:dyDescent="0.3">
      <c r="A995" t="s">
        <v>3970</v>
      </c>
      <c r="B995" t="s">
        <v>3971</v>
      </c>
      <c r="C995" s="1" t="str">
        <f t="shared" si="124"/>
        <v>31:0014</v>
      </c>
      <c r="D995" s="1" t="str">
        <f t="shared" si="125"/>
        <v>31:0003</v>
      </c>
      <c r="E995" t="s">
        <v>3972</v>
      </c>
      <c r="F995" t="s">
        <v>3973</v>
      </c>
      <c r="H995">
        <v>71.718209999999999</v>
      </c>
      <c r="I995">
        <v>-78.391450000000006</v>
      </c>
      <c r="J995" s="1" t="str">
        <f t="shared" si="123"/>
        <v>Till</v>
      </c>
      <c r="K995" s="1" t="str">
        <f t="shared" si="126"/>
        <v>HMC separation (ODM; details not reported)</v>
      </c>
      <c r="M995">
        <v>3</v>
      </c>
      <c r="V995">
        <v>0</v>
      </c>
      <c r="X995">
        <v>0</v>
      </c>
      <c r="Z995">
        <v>0</v>
      </c>
      <c r="AK995">
        <v>1</v>
      </c>
      <c r="AL995">
        <v>1</v>
      </c>
      <c r="AS995">
        <v>0</v>
      </c>
      <c r="BE995">
        <v>0</v>
      </c>
      <c r="BF995">
        <v>0</v>
      </c>
      <c r="BI995">
        <v>0</v>
      </c>
      <c r="BJ995">
        <v>0</v>
      </c>
      <c r="BK995">
        <v>0</v>
      </c>
      <c r="BL995">
        <v>0</v>
      </c>
      <c r="BM995">
        <v>0</v>
      </c>
      <c r="BY995">
        <v>0</v>
      </c>
      <c r="BZ995">
        <v>0</v>
      </c>
      <c r="CA995">
        <v>10</v>
      </c>
      <c r="CB995">
        <v>0</v>
      </c>
      <c r="CC995">
        <v>3</v>
      </c>
      <c r="CD995">
        <v>0</v>
      </c>
    </row>
    <row r="996" spans="1:82" hidden="1" x14ac:dyDescent="0.3">
      <c r="A996" t="s">
        <v>3974</v>
      </c>
      <c r="B996" t="s">
        <v>3975</v>
      </c>
      <c r="C996" s="1" t="str">
        <f t="shared" si="124"/>
        <v>31:0014</v>
      </c>
      <c r="D996" s="1" t="str">
        <f t="shared" si="125"/>
        <v>31:0003</v>
      </c>
      <c r="E996" t="s">
        <v>3976</v>
      </c>
      <c r="F996" t="s">
        <v>3977</v>
      </c>
      <c r="H996">
        <v>71.714569999999995</v>
      </c>
      <c r="I996">
        <v>-78.485339999999994</v>
      </c>
      <c r="J996" s="1" t="str">
        <f t="shared" si="123"/>
        <v>Till</v>
      </c>
      <c r="K996" s="1" t="str">
        <f t="shared" si="126"/>
        <v>HMC separation (ODM; details not reported)</v>
      </c>
      <c r="M996">
        <v>0</v>
      </c>
      <c r="V996">
        <v>0</v>
      </c>
      <c r="X996">
        <v>0</v>
      </c>
      <c r="Z996">
        <v>0</v>
      </c>
      <c r="AS996">
        <v>0</v>
      </c>
      <c r="AV996">
        <v>0</v>
      </c>
      <c r="BE996">
        <v>0</v>
      </c>
      <c r="BF996">
        <v>0</v>
      </c>
      <c r="BI996">
        <v>0</v>
      </c>
      <c r="BJ996">
        <v>0</v>
      </c>
      <c r="BK996">
        <v>0</v>
      </c>
      <c r="BL996">
        <v>0</v>
      </c>
      <c r="BM996">
        <v>0</v>
      </c>
      <c r="BY996">
        <v>0</v>
      </c>
      <c r="BZ996">
        <v>0</v>
      </c>
      <c r="CB996">
        <v>0</v>
      </c>
      <c r="CC996">
        <v>2</v>
      </c>
      <c r="CD996">
        <v>0</v>
      </c>
    </row>
    <row r="997" spans="1:82" hidden="1" x14ac:dyDescent="0.3">
      <c r="A997" t="s">
        <v>3978</v>
      </c>
      <c r="B997" t="s">
        <v>3979</v>
      </c>
      <c r="C997" s="1" t="str">
        <f t="shared" si="124"/>
        <v>31:0014</v>
      </c>
      <c r="D997" s="1" t="str">
        <f t="shared" si="125"/>
        <v>31:0003</v>
      </c>
      <c r="E997" t="s">
        <v>3980</v>
      </c>
      <c r="F997" t="s">
        <v>3981</v>
      </c>
      <c r="H997">
        <v>71.744770000000003</v>
      </c>
      <c r="I997">
        <v>-78.440740000000005</v>
      </c>
      <c r="J997" s="1" t="str">
        <f t="shared" si="123"/>
        <v>Till</v>
      </c>
      <c r="K997" s="1" t="str">
        <f t="shared" si="126"/>
        <v>HMC separation (ODM; details not reported)</v>
      </c>
      <c r="M997">
        <v>5</v>
      </c>
      <c r="V997">
        <v>50</v>
      </c>
      <c r="X997">
        <v>0</v>
      </c>
      <c r="Z997">
        <v>0</v>
      </c>
      <c r="AS997">
        <v>0</v>
      </c>
      <c r="BE997">
        <v>1</v>
      </c>
      <c r="BI997">
        <v>0</v>
      </c>
      <c r="BJ997">
        <v>0</v>
      </c>
      <c r="BK997">
        <v>0</v>
      </c>
      <c r="BL997">
        <v>0</v>
      </c>
      <c r="BM997">
        <v>0</v>
      </c>
      <c r="BY997">
        <v>0</v>
      </c>
      <c r="BZ997">
        <v>0</v>
      </c>
      <c r="CB997">
        <v>0</v>
      </c>
      <c r="CC997">
        <v>5</v>
      </c>
      <c r="CD997">
        <v>0</v>
      </c>
    </row>
    <row r="998" spans="1:82" hidden="1" x14ac:dyDescent="0.3">
      <c r="A998" t="s">
        <v>3982</v>
      </c>
      <c r="B998" t="s">
        <v>3983</v>
      </c>
      <c r="C998" s="1" t="str">
        <f t="shared" si="124"/>
        <v>31:0014</v>
      </c>
      <c r="D998" s="1" t="str">
        <f t="shared" si="125"/>
        <v>31:0003</v>
      </c>
      <c r="E998" t="s">
        <v>3984</v>
      </c>
      <c r="F998" t="s">
        <v>3985</v>
      </c>
      <c r="H998">
        <v>71.755480000000006</v>
      </c>
      <c r="I998">
        <v>-78.50367</v>
      </c>
      <c r="J998" s="1" t="str">
        <f t="shared" si="123"/>
        <v>Till</v>
      </c>
      <c r="K998" s="1" t="str">
        <f t="shared" si="126"/>
        <v>HMC separation (ODM; details not reported)</v>
      </c>
      <c r="M998">
        <v>0</v>
      </c>
      <c r="T998">
        <v>2500</v>
      </c>
      <c r="V998">
        <v>0</v>
      </c>
      <c r="X998">
        <v>0</v>
      </c>
      <c r="Z998">
        <v>0</v>
      </c>
      <c r="AS998">
        <v>0</v>
      </c>
      <c r="AV998">
        <v>0</v>
      </c>
      <c r="BC998">
        <v>60</v>
      </c>
      <c r="BE998">
        <v>0</v>
      </c>
      <c r="BF998">
        <v>0</v>
      </c>
      <c r="BI998">
        <v>0</v>
      </c>
      <c r="BJ998">
        <v>0</v>
      </c>
      <c r="BK998">
        <v>0</v>
      </c>
      <c r="BL998">
        <v>0</v>
      </c>
      <c r="BM998">
        <v>0</v>
      </c>
      <c r="BZ998">
        <v>0</v>
      </c>
      <c r="CB998">
        <v>0</v>
      </c>
      <c r="CC998">
        <v>5</v>
      </c>
    </row>
    <row r="999" spans="1:82" hidden="1" x14ac:dyDescent="0.3">
      <c r="A999" t="s">
        <v>3986</v>
      </c>
      <c r="B999" t="s">
        <v>3987</v>
      </c>
      <c r="C999" s="1" t="str">
        <f t="shared" si="124"/>
        <v>31:0014</v>
      </c>
      <c r="D999" s="1" t="str">
        <f t="shared" si="125"/>
        <v>31:0003</v>
      </c>
      <c r="E999" t="s">
        <v>3988</v>
      </c>
      <c r="F999" t="s">
        <v>3989</v>
      </c>
      <c r="H999">
        <v>71.731729999999999</v>
      </c>
      <c r="I999">
        <v>-78.665450000000007</v>
      </c>
      <c r="J999" s="1" t="str">
        <f t="shared" si="123"/>
        <v>Till</v>
      </c>
      <c r="K999" s="1" t="str">
        <f t="shared" si="126"/>
        <v>HMC separation (ODM; details not reported)</v>
      </c>
      <c r="M999">
        <v>0</v>
      </c>
      <c r="V999">
        <v>10</v>
      </c>
      <c r="X999">
        <v>0</v>
      </c>
      <c r="Z999">
        <v>0</v>
      </c>
      <c r="AM999">
        <v>1</v>
      </c>
      <c r="AS999">
        <v>1</v>
      </c>
      <c r="AV999">
        <v>0</v>
      </c>
      <c r="BI999">
        <v>0</v>
      </c>
      <c r="BJ999">
        <v>0</v>
      </c>
      <c r="BK999">
        <v>0</v>
      </c>
      <c r="BL999">
        <v>0</v>
      </c>
      <c r="BM999">
        <v>0</v>
      </c>
      <c r="BY999">
        <v>0</v>
      </c>
      <c r="BZ999">
        <v>0</v>
      </c>
      <c r="CC999">
        <v>10</v>
      </c>
    </row>
    <row r="1000" spans="1:82" hidden="1" x14ac:dyDescent="0.3">
      <c r="A1000" t="s">
        <v>3990</v>
      </c>
      <c r="B1000" t="s">
        <v>3991</v>
      </c>
      <c r="C1000" s="1" t="str">
        <f t="shared" si="124"/>
        <v>31:0014</v>
      </c>
      <c r="D1000" s="1" t="str">
        <f t="shared" si="125"/>
        <v>31:0003</v>
      </c>
      <c r="E1000" t="s">
        <v>3992</v>
      </c>
      <c r="F1000" t="s">
        <v>3993</v>
      </c>
      <c r="H1000">
        <v>71.78322</v>
      </c>
      <c r="I1000">
        <v>-78.680449999999993</v>
      </c>
      <c r="J1000" s="1" t="str">
        <f t="shared" si="123"/>
        <v>Till</v>
      </c>
      <c r="K1000" s="1" t="str">
        <f t="shared" si="126"/>
        <v>HMC separation (ODM; details not reported)</v>
      </c>
      <c r="M1000">
        <v>5</v>
      </c>
      <c r="V1000">
        <v>4</v>
      </c>
      <c r="X1000">
        <v>0</v>
      </c>
      <c r="Z1000">
        <v>0</v>
      </c>
      <c r="AK1000">
        <v>2</v>
      </c>
      <c r="AS1000">
        <v>0</v>
      </c>
      <c r="BI1000">
        <v>0</v>
      </c>
      <c r="BJ1000">
        <v>0</v>
      </c>
      <c r="BK1000">
        <v>0</v>
      </c>
      <c r="BM1000">
        <v>0</v>
      </c>
      <c r="BY1000">
        <v>0</v>
      </c>
      <c r="BZ1000">
        <v>0</v>
      </c>
      <c r="CB1000">
        <v>0</v>
      </c>
      <c r="CC1000">
        <v>3</v>
      </c>
    </row>
    <row r="1001" spans="1:82" hidden="1" x14ac:dyDescent="0.3">
      <c r="A1001" t="s">
        <v>3994</v>
      </c>
      <c r="B1001" t="s">
        <v>3995</v>
      </c>
      <c r="C1001" s="1" t="str">
        <f t="shared" si="124"/>
        <v>31:0014</v>
      </c>
      <c r="D1001" s="1" t="str">
        <f t="shared" si="125"/>
        <v>31:0003</v>
      </c>
      <c r="E1001" t="s">
        <v>3996</v>
      </c>
      <c r="F1001" t="s">
        <v>3997</v>
      </c>
      <c r="H1001">
        <v>71.635829999999999</v>
      </c>
      <c r="I1001">
        <v>-78.528229999999994</v>
      </c>
      <c r="J1001" s="1" t="str">
        <f t="shared" si="123"/>
        <v>Till</v>
      </c>
      <c r="K1001" s="1" t="str">
        <f t="shared" si="126"/>
        <v>HMC separation (ODM; details not reported)</v>
      </c>
      <c r="M1001">
        <v>0</v>
      </c>
      <c r="V1001">
        <v>0</v>
      </c>
      <c r="X1001">
        <v>0</v>
      </c>
      <c r="Z1001">
        <v>0</v>
      </c>
      <c r="AS1001">
        <v>0</v>
      </c>
      <c r="AV1001">
        <v>0</v>
      </c>
      <c r="BE1001">
        <v>0</v>
      </c>
      <c r="BF1001">
        <v>0</v>
      </c>
      <c r="BI1001">
        <v>0</v>
      </c>
      <c r="BJ1001">
        <v>0</v>
      </c>
      <c r="BK1001">
        <v>0</v>
      </c>
      <c r="BL1001">
        <v>0</v>
      </c>
      <c r="BM1001">
        <v>0</v>
      </c>
      <c r="BY1001">
        <v>0</v>
      </c>
      <c r="BZ1001">
        <v>0</v>
      </c>
      <c r="CB1001">
        <v>0</v>
      </c>
      <c r="CC1001">
        <v>3</v>
      </c>
      <c r="CD1001">
        <v>0</v>
      </c>
    </row>
    <row r="1002" spans="1:82" hidden="1" x14ac:dyDescent="0.3">
      <c r="A1002" t="s">
        <v>3998</v>
      </c>
      <c r="B1002" t="s">
        <v>3999</v>
      </c>
      <c r="C1002" s="1" t="str">
        <f t="shared" si="124"/>
        <v>31:0014</v>
      </c>
      <c r="D1002" s="1" t="str">
        <f t="shared" si="125"/>
        <v>31:0003</v>
      </c>
      <c r="E1002" t="s">
        <v>4000</v>
      </c>
      <c r="F1002" t="s">
        <v>4001</v>
      </c>
      <c r="H1002">
        <v>71.485879999999995</v>
      </c>
      <c r="I1002">
        <v>-79.578699999999998</v>
      </c>
      <c r="J1002" s="1" t="str">
        <f t="shared" si="123"/>
        <v>Till</v>
      </c>
      <c r="K1002" s="1" t="str">
        <f t="shared" si="126"/>
        <v>HMC separation (ODM; details not reported)</v>
      </c>
      <c r="M1002">
        <v>0</v>
      </c>
      <c r="V1002">
        <v>0</v>
      </c>
      <c r="X1002">
        <v>1</v>
      </c>
      <c r="Z1002">
        <v>0</v>
      </c>
      <c r="AS1002">
        <v>0</v>
      </c>
      <c r="AV1002">
        <v>0</v>
      </c>
      <c r="BE1002">
        <v>0</v>
      </c>
      <c r="BF1002">
        <v>0</v>
      </c>
      <c r="BI1002">
        <v>0</v>
      </c>
      <c r="BJ1002">
        <v>0</v>
      </c>
      <c r="BK1002">
        <v>0</v>
      </c>
      <c r="BM1002">
        <v>0</v>
      </c>
      <c r="BY1002">
        <v>0</v>
      </c>
      <c r="BZ1002">
        <v>0</v>
      </c>
      <c r="CA1002">
        <v>0</v>
      </c>
      <c r="CB1002">
        <v>0</v>
      </c>
      <c r="CC1002">
        <v>30</v>
      </c>
      <c r="CD1002">
        <v>0</v>
      </c>
    </row>
    <row r="1003" spans="1:82" hidden="1" x14ac:dyDescent="0.3">
      <c r="A1003" t="s">
        <v>4002</v>
      </c>
      <c r="B1003" t="s">
        <v>4003</v>
      </c>
      <c r="C1003" s="1" t="str">
        <f t="shared" si="124"/>
        <v>31:0014</v>
      </c>
      <c r="D1003" s="1" t="str">
        <f t="shared" si="125"/>
        <v>31:0003</v>
      </c>
      <c r="E1003" t="s">
        <v>4004</v>
      </c>
      <c r="F1003" t="s">
        <v>4005</v>
      </c>
      <c r="H1003">
        <v>71.564430000000002</v>
      </c>
      <c r="I1003">
        <v>-79.595230000000001</v>
      </c>
      <c r="J1003" s="1" t="str">
        <f t="shared" si="123"/>
        <v>Till</v>
      </c>
      <c r="K1003" s="1" t="str">
        <f t="shared" si="126"/>
        <v>HMC separation (ODM; details not reported)</v>
      </c>
      <c r="M1003">
        <v>0</v>
      </c>
      <c r="V1003">
        <v>40</v>
      </c>
      <c r="X1003">
        <v>0</v>
      </c>
      <c r="Z1003">
        <v>0</v>
      </c>
      <c r="AS1003">
        <v>0</v>
      </c>
      <c r="AV1003">
        <v>0</v>
      </c>
      <c r="BE1003">
        <v>1</v>
      </c>
      <c r="BI1003">
        <v>0</v>
      </c>
      <c r="BJ1003">
        <v>0</v>
      </c>
      <c r="BK1003">
        <v>0</v>
      </c>
      <c r="BM1003">
        <v>0</v>
      </c>
      <c r="BY1003">
        <v>0</v>
      </c>
      <c r="BZ1003">
        <v>0</v>
      </c>
      <c r="CA1003">
        <v>0</v>
      </c>
      <c r="CB1003">
        <v>0</v>
      </c>
      <c r="CC1003">
        <v>0.5</v>
      </c>
      <c r="CD1003">
        <v>0</v>
      </c>
    </row>
    <row r="1004" spans="1:82" hidden="1" x14ac:dyDescent="0.3">
      <c r="A1004" t="s">
        <v>4006</v>
      </c>
      <c r="B1004" t="s">
        <v>4007</v>
      </c>
      <c r="C1004" s="1" t="str">
        <f t="shared" si="124"/>
        <v>31:0014</v>
      </c>
      <c r="D1004" s="1" t="str">
        <f t="shared" si="125"/>
        <v>31:0003</v>
      </c>
      <c r="E1004" t="s">
        <v>4008</v>
      </c>
      <c r="F1004" t="s">
        <v>4009</v>
      </c>
      <c r="H1004">
        <v>71.501499999999993</v>
      </c>
      <c r="I1004">
        <v>-79.583359999999999</v>
      </c>
      <c r="J1004" s="1" t="str">
        <f t="shared" si="123"/>
        <v>Till</v>
      </c>
      <c r="K1004" s="1" t="str">
        <f t="shared" si="126"/>
        <v>HMC separation (ODM; details not reported)</v>
      </c>
      <c r="M1004">
        <v>0</v>
      </c>
      <c r="V1004">
        <v>0</v>
      </c>
      <c r="X1004">
        <v>0</v>
      </c>
      <c r="Z1004">
        <v>0</v>
      </c>
      <c r="AS1004">
        <v>0</v>
      </c>
      <c r="AV1004">
        <v>0</v>
      </c>
      <c r="BE1004">
        <v>0</v>
      </c>
      <c r="BI1004">
        <v>0</v>
      </c>
      <c r="BJ1004">
        <v>0</v>
      </c>
      <c r="BK1004">
        <v>0</v>
      </c>
      <c r="BL1004">
        <v>0</v>
      </c>
      <c r="BM1004">
        <v>0</v>
      </c>
      <c r="BY1004">
        <v>0</v>
      </c>
      <c r="BZ1004">
        <v>0</v>
      </c>
      <c r="CA1004">
        <v>0</v>
      </c>
      <c r="CB1004">
        <v>0</v>
      </c>
      <c r="CC1004">
        <v>1</v>
      </c>
      <c r="CD1004">
        <v>0</v>
      </c>
    </row>
    <row r="1005" spans="1:82" hidden="1" x14ac:dyDescent="0.3">
      <c r="A1005" t="s">
        <v>4010</v>
      </c>
      <c r="B1005" t="s">
        <v>4011</v>
      </c>
      <c r="C1005" s="1" t="str">
        <f t="shared" si="124"/>
        <v>31:0014</v>
      </c>
      <c r="D1005" s="1" t="str">
        <f t="shared" si="125"/>
        <v>31:0003</v>
      </c>
      <c r="E1005" t="s">
        <v>4012</v>
      </c>
      <c r="F1005" t="s">
        <v>4013</v>
      </c>
      <c r="H1005">
        <v>71.394570000000002</v>
      </c>
      <c r="I1005">
        <v>-79.441990000000004</v>
      </c>
      <c r="J1005" s="1" t="str">
        <f t="shared" si="123"/>
        <v>Till</v>
      </c>
      <c r="K1005" s="1" t="str">
        <f t="shared" si="126"/>
        <v>HMC separation (ODM; details not reported)</v>
      </c>
      <c r="M1005">
        <v>5</v>
      </c>
      <c r="V1005">
        <v>15</v>
      </c>
      <c r="X1005">
        <v>0</v>
      </c>
      <c r="Z1005">
        <v>0</v>
      </c>
      <c r="AS1005">
        <v>0</v>
      </c>
      <c r="BI1005">
        <v>0</v>
      </c>
      <c r="BJ1005">
        <v>0</v>
      </c>
      <c r="BK1005">
        <v>0</v>
      </c>
      <c r="BM1005">
        <v>0</v>
      </c>
      <c r="BY1005">
        <v>0</v>
      </c>
      <c r="BZ1005">
        <v>0</v>
      </c>
      <c r="CA1005">
        <v>0</v>
      </c>
      <c r="CB1005">
        <v>0</v>
      </c>
      <c r="CC1005">
        <v>7</v>
      </c>
      <c r="CD1005">
        <v>0</v>
      </c>
    </row>
    <row r="1006" spans="1:82" hidden="1" x14ac:dyDescent="0.3">
      <c r="A1006" t="s">
        <v>4014</v>
      </c>
      <c r="B1006" t="s">
        <v>4015</v>
      </c>
      <c r="C1006" s="1" t="str">
        <f t="shared" si="124"/>
        <v>31:0014</v>
      </c>
      <c r="D1006" s="1" t="str">
        <f t="shared" si="125"/>
        <v>31:0003</v>
      </c>
      <c r="E1006" t="s">
        <v>4016</v>
      </c>
      <c r="F1006" t="s">
        <v>4017</v>
      </c>
      <c r="H1006">
        <v>71.279200000000003</v>
      </c>
      <c r="I1006">
        <v>-79.566410000000005</v>
      </c>
      <c r="J1006" s="1" t="str">
        <f t="shared" si="123"/>
        <v>Till</v>
      </c>
      <c r="K1006" s="1" t="str">
        <f t="shared" si="126"/>
        <v>HMC separation (ODM; details not reported)</v>
      </c>
      <c r="M1006">
        <v>0</v>
      </c>
      <c r="V1006">
        <v>0</v>
      </c>
      <c r="X1006">
        <v>0</v>
      </c>
      <c r="Z1006">
        <v>1</v>
      </c>
      <c r="AS1006">
        <v>0</v>
      </c>
      <c r="AV1006">
        <v>0</v>
      </c>
      <c r="BE1006">
        <v>0</v>
      </c>
      <c r="BJ1006">
        <v>0</v>
      </c>
      <c r="BK1006">
        <v>0</v>
      </c>
      <c r="BL1006">
        <v>0</v>
      </c>
      <c r="BM1006">
        <v>0</v>
      </c>
      <c r="BY1006">
        <v>0</v>
      </c>
      <c r="BZ1006">
        <v>0</v>
      </c>
      <c r="CA1006">
        <v>0</v>
      </c>
      <c r="CB1006">
        <v>0</v>
      </c>
      <c r="CC1006">
        <v>4</v>
      </c>
      <c r="CD1006">
        <v>0</v>
      </c>
    </row>
    <row r="1007" spans="1:82" hidden="1" x14ac:dyDescent="0.3">
      <c r="A1007" t="s">
        <v>4018</v>
      </c>
      <c r="B1007" t="s">
        <v>4019</v>
      </c>
      <c r="C1007" s="1" t="str">
        <f t="shared" si="124"/>
        <v>31:0014</v>
      </c>
      <c r="D1007" s="1" t="str">
        <f t="shared" si="125"/>
        <v>31:0003</v>
      </c>
      <c r="E1007" t="s">
        <v>4020</v>
      </c>
      <c r="F1007" t="s">
        <v>4021</v>
      </c>
      <c r="H1007">
        <v>71.205500000000001</v>
      </c>
      <c r="I1007">
        <v>-79.201710000000006</v>
      </c>
      <c r="J1007" s="1" t="str">
        <f t="shared" si="123"/>
        <v>Till</v>
      </c>
      <c r="K1007" s="1" t="str">
        <f t="shared" si="126"/>
        <v>HMC separation (ODM; details not reported)</v>
      </c>
      <c r="M1007">
        <v>0</v>
      </c>
      <c r="V1007">
        <v>0</v>
      </c>
      <c r="X1007">
        <v>0</v>
      </c>
      <c r="Z1007">
        <v>0</v>
      </c>
      <c r="AS1007">
        <v>1</v>
      </c>
      <c r="AV1007">
        <v>0</v>
      </c>
      <c r="BE1007">
        <v>0</v>
      </c>
      <c r="BI1007">
        <v>0</v>
      </c>
      <c r="BJ1007">
        <v>0</v>
      </c>
      <c r="BK1007">
        <v>0</v>
      </c>
      <c r="BM1007">
        <v>0</v>
      </c>
      <c r="BY1007">
        <v>0</v>
      </c>
      <c r="BZ1007">
        <v>0</v>
      </c>
      <c r="CA1007">
        <v>0</v>
      </c>
      <c r="CC1007">
        <v>3</v>
      </c>
      <c r="CD1007">
        <v>0</v>
      </c>
    </row>
    <row r="1008" spans="1:82" hidden="1" x14ac:dyDescent="0.3">
      <c r="A1008" t="s">
        <v>4022</v>
      </c>
      <c r="B1008" t="s">
        <v>4023</v>
      </c>
      <c r="C1008" s="1" t="str">
        <f t="shared" si="124"/>
        <v>31:0014</v>
      </c>
      <c r="D1008" s="1" t="str">
        <f t="shared" si="125"/>
        <v>31:0003</v>
      </c>
      <c r="E1008" t="s">
        <v>4024</v>
      </c>
      <c r="F1008" t="s">
        <v>4025</v>
      </c>
      <c r="H1008">
        <v>71.322689999999994</v>
      </c>
      <c r="I1008">
        <v>-79.093369999999993</v>
      </c>
      <c r="J1008" s="1" t="str">
        <f t="shared" ref="J1008:J1039" si="127">HYPERLINK("https://geochem.nrcan.gc.ca/cdogs/content/kwd/kwd020044_e.htm", "Till")</f>
        <v>Till</v>
      </c>
      <c r="K1008" s="1" t="str">
        <f t="shared" si="126"/>
        <v>HMC separation (ODM; details not reported)</v>
      </c>
      <c r="M1008">
        <v>0</v>
      </c>
      <c r="V1008">
        <v>1</v>
      </c>
      <c r="X1008">
        <v>0</v>
      </c>
      <c r="Z1008">
        <v>0</v>
      </c>
      <c r="AS1008">
        <v>0</v>
      </c>
      <c r="AV1008">
        <v>0</v>
      </c>
      <c r="BF1008">
        <v>0</v>
      </c>
      <c r="BI1008">
        <v>0</v>
      </c>
      <c r="BJ1008">
        <v>0</v>
      </c>
      <c r="BK1008">
        <v>0</v>
      </c>
      <c r="BM1008">
        <v>0</v>
      </c>
      <c r="BY1008">
        <v>0</v>
      </c>
      <c r="BZ1008">
        <v>0</v>
      </c>
      <c r="CA1008">
        <v>0</v>
      </c>
      <c r="CB1008">
        <v>0</v>
      </c>
      <c r="CC1008">
        <v>5</v>
      </c>
      <c r="CD1008">
        <v>0</v>
      </c>
    </row>
    <row r="1009" spans="1:82" hidden="1" x14ac:dyDescent="0.3">
      <c r="A1009" t="s">
        <v>4026</v>
      </c>
      <c r="B1009" t="s">
        <v>4027</v>
      </c>
      <c r="C1009" s="1" t="str">
        <f t="shared" si="124"/>
        <v>31:0014</v>
      </c>
      <c r="D1009" s="1" t="str">
        <f t="shared" si="125"/>
        <v>31:0003</v>
      </c>
      <c r="E1009" t="s">
        <v>4028</v>
      </c>
      <c r="F1009" t="s">
        <v>4029</v>
      </c>
      <c r="H1009">
        <v>71.335520000000002</v>
      </c>
      <c r="I1009">
        <v>-79.049030000000002</v>
      </c>
      <c r="J1009" s="1" t="str">
        <f t="shared" si="127"/>
        <v>Till</v>
      </c>
      <c r="K1009" s="1" t="str">
        <f t="shared" si="126"/>
        <v>HMC separation (ODM; details not reported)</v>
      </c>
      <c r="M1009">
        <v>1</v>
      </c>
      <c r="V1009">
        <v>2</v>
      </c>
      <c r="X1009">
        <v>0</v>
      </c>
      <c r="Z1009">
        <v>0</v>
      </c>
      <c r="AS1009">
        <v>0</v>
      </c>
      <c r="BF1009">
        <v>0</v>
      </c>
      <c r="BI1009">
        <v>0</v>
      </c>
      <c r="BJ1009">
        <v>0</v>
      </c>
      <c r="BK1009">
        <v>0</v>
      </c>
      <c r="BM1009">
        <v>0</v>
      </c>
      <c r="BY1009">
        <v>0</v>
      </c>
      <c r="BZ1009">
        <v>0</v>
      </c>
      <c r="CA1009">
        <v>0</v>
      </c>
      <c r="CB1009">
        <v>0</v>
      </c>
      <c r="CC1009">
        <v>2</v>
      </c>
      <c r="CD1009">
        <v>0</v>
      </c>
    </row>
    <row r="1010" spans="1:82" hidden="1" x14ac:dyDescent="0.3">
      <c r="A1010" t="s">
        <v>4030</v>
      </c>
      <c r="B1010" t="s">
        <v>4031</v>
      </c>
      <c r="C1010" s="1" t="str">
        <f t="shared" si="124"/>
        <v>31:0014</v>
      </c>
      <c r="D1010" s="1" t="str">
        <f t="shared" si="125"/>
        <v>31:0003</v>
      </c>
      <c r="E1010" t="s">
        <v>4032</v>
      </c>
      <c r="F1010" t="s">
        <v>4033</v>
      </c>
      <c r="H1010">
        <v>71.370480000000001</v>
      </c>
      <c r="I1010">
        <v>-79.082369999999997</v>
      </c>
      <c r="J1010" s="1" t="str">
        <f t="shared" si="127"/>
        <v>Till</v>
      </c>
      <c r="K1010" s="1" t="str">
        <f t="shared" si="126"/>
        <v>HMC separation (ODM; details not reported)</v>
      </c>
      <c r="M1010">
        <v>0</v>
      </c>
      <c r="V1010">
        <v>40</v>
      </c>
      <c r="X1010">
        <v>0</v>
      </c>
      <c r="Z1010">
        <v>0</v>
      </c>
      <c r="AS1010">
        <v>0</v>
      </c>
      <c r="AV1010">
        <v>0</v>
      </c>
      <c r="BE1010">
        <v>3</v>
      </c>
      <c r="BI1010">
        <v>0</v>
      </c>
      <c r="BJ1010">
        <v>0</v>
      </c>
      <c r="BK1010">
        <v>0</v>
      </c>
      <c r="BM1010">
        <v>0</v>
      </c>
      <c r="BY1010">
        <v>0</v>
      </c>
      <c r="BZ1010">
        <v>0</v>
      </c>
      <c r="CA1010">
        <v>0</v>
      </c>
      <c r="CB1010">
        <v>0</v>
      </c>
      <c r="CC1010">
        <v>7</v>
      </c>
      <c r="CD1010">
        <v>0</v>
      </c>
    </row>
    <row r="1011" spans="1:82" hidden="1" x14ac:dyDescent="0.3">
      <c r="A1011" t="s">
        <v>4034</v>
      </c>
      <c r="B1011" t="s">
        <v>4035</v>
      </c>
      <c r="C1011" s="1" t="str">
        <f t="shared" si="124"/>
        <v>31:0014</v>
      </c>
      <c r="D1011" s="1" t="str">
        <f t="shared" si="125"/>
        <v>31:0003</v>
      </c>
      <c r="E1011" t="s">
        <v>4036</v>
      </c>
      <c r="F1011" t="s">
        <v>4037</v>
      </c>
      <c r="H1011">
        <v>71.366100000000003</v>
      </c>
      <c r="I1011">
        <v>-78.948139999999995</v>
      </c>
      <c r="J1011" s="1" t="str">
        <f t="shared" si="127"/>
        <v>Till</v>
      </c>
      <c r="K1011" s="1" t="str">
        <f t="shared" si="126"/>
        <v>HMC separation (ODM; details not reported)</v>
      </c>
      <c r="M1011">
        <v>0</v>
      </c>
      <c r="V1011">
        <v>15</v>
      </c>
      <c r="X1011">
        <v>0</v>
      </c>
      <c r="Z1011">
        <v>0</v>
      </c>
      <c r="AK1011">
        <v>1</v>
      </c>
      <c r="AS1011">
        <v>0</v>
      </c>
      <c r="AV1011">
        <v>0</v>
      </c>
      <c r="BI1011">
        <v>0</v>
      </c>
      <c r="BJ1011">
        <v>0</v>
      </c>
      <c r="BK1011">
        <v>0</v>
      </c>
      <c r="BM1011">
        <v>0</v>
      </c>
      <c r="BY1011">
        <v>0</v>
      </c>
      <c r="BZ1011">
        <v>0</v>
      </c>
      <c r="CA1011">
        <v>0</v>
      </c>
      <c r="CB1011">
        <v>0</v>
      </c>
      <c r="CC1011">
        <v>5</v>
      </c>
      <c r="CD1011">
        <v>0</v>
      </c>
    </row>
    <row r="1012" spans="1:82" hidden="1" x14ac:dyDescent="0.3">
      <c r="A1012" t="s">
        <v>4038</v>
      </c>
      <c r="B1012" t="s">
        <v>4039</v>
      </c>
      <c r="C1012" s="1" t="str">
        <f t="shared" si="124"/>
        <v>31:0014</v>
      </c>
      <c r="D1012" s="1" t="str">
        <f t="shared" si="125"/>
        <v>31:0003</v>
      </c>
      <c r="E1012" t="s">
        <v>4040</v>
      </c>
      <c r="F1012" t="s">
        <v>4041</v>
      </c>
      <c r="H1012">
        <v>71.331909999999993</v>
      </c>
      <c r="I1012">
        <v>-78.764780000000002</v>
      </c>
      <c r="J1012" s="1" t="str">
        <f t="shared" si="127"/>
        <v>Till</v>
      </c>
      <c r="K1012" s="1" t="str">
        <f t="shared" si="126"/>
        <v>HMC separation (ODM; details not reported)</v>
      </c>
      <c r="M1012">
        <v>4</v>
      </c>
      <c r="V1012">
        <v>0</v>
      </c>
      <c r="X1012">
        <v>0</v>
      </c>
      <c r="Z1012">
        <v>0</v>
      </c>
      <c r="AK1012">
        <v>0</v>
      </c>
      <c r="AS1012">
        <v>0</v>
      </c>
      <c r="BE1012">
        <v>0</v>
      </c>
      <c r="BI1012">
        <v>0</v>
      </c>
      <c r="BJ1012">
        <v>0</v>
      </c>
      <c r="BK1012">
        <v>0</v>
      </c>
      <c r="BM1012">
        <v>0</v>
      </c>
      <c r="BT1012">
        <v>0</v>
      </c>
      <c r="BY1012">
        <v>0</v>
      </c>
      <c r="BZ1012">
        <v>0</v>
      </c>
      <c r="CA1012">
        <v>30</v>
      </c>
      <c r="CB1012">
        <v>0</v>
      </c>
      <c r="CC1012">
        <v>5</v>
      </c>
      <c r="CD1012">
        <v>0</v>
      </c>
    </row>
    <row r="1013" spans="1:82" hidden="1" x14ac:dyDescent="0.3">
      <c r="A1013" t="s">
        <v>4042</v>
      </c>
      <c r="B1013" t="s">
        <v>4043</v>
      </c>
      <c r="C1013" s="1" t="str">
        <f t="shared" si="124"/>
        <v>31:0014</v>
      </c>
      <c r="D1013" s="1" t="str">
        <f t="shared" si="125"/>
        <v>31:0003</v>
      </c>
      <c r="E1013" t="s">
        <v>4044</v>
      </c>
      <c r="F1013" t="s">
        <v>4045</v>
      </c>
      <c r="H1013">
        <v>71.283450000000002</v>
      </c>
      <c r="I1013">
        <v>-78.884029999999996</v>
      </c>
      <c r="J1013" s="1" t="str">
        <f t="shared" si="127"/>
        <v>Till</v>
      </c>
      <c r="K1013" s="1" t="str">
        <f t="shared" si="126"/>
        <v>HMC separation (ODM; details not reported)</v>
      </c>
      <c r="M1013">
        <v>1</v>
      </c>
      <c r="V1013">
        <v>8</v>
      </c>
      <c r="X1013">
        <v>0</v>
      </c>
      <c r="Z1013">
        <v>0</v>
      </c>
      <c r="AK1013">
        <v>2</v>
      </c>
      <c r="AS1013">
        <v>0</v>
      </c>
      <c r="BI1013">
        <v>0</v>
      </c>
      <c r="BJ1013">
        <v>0</v>
      </c>
      <c r="BK1013">
        <v>0</v>
      </c>
      <c r="BM1013">
        <v>0</v>
      </c>
      <c r="BY1013">
        <v>0</v>
      </c>
      <c r="BZ1013">
        <v>0</v>
      </c>
      <c r="CA1013">
        <v>0</v>
      </c>
      <c r="CB1013">
        <v>0</v>
      </c>
      <c r="CC1013">
        <v>3</v>
      </c>
      <c r="CD1013">
        <v>0</v>
      </c>
    </row>
    <row r="1014" spans="1:82" hidden="1" x14ac:dyDescent="0.3">
      <c r="A1014" t="s">
        <v>4046</v>
      </c>
      <c r="B1014" t="s">
        <v>4047</v>
      </c>
      <c r="C1014" s="1" t="str">
        <f t="shared" si="124"/>
        <v>31:0014</v>
      </c>
      <c r="D1014" s="1" t="str">
        <f t="shared" si="125"/>
        <v>31:0003</v>
      </c>
      <c r="E1014" t="s">
        <v>4048</v>
      </c>
      <c r="F1014" t="s">
        <v>4049</v>
      </c>
      <c r="H1014">
        <v>71.341800000000006</v>
      </c>
      <c r="I1014">
        <v>-79.681939999999997</v>
      </c>
      <c r="J1014" s="1" t="str">
        <f t="shared" si="127"/>
        <v>Till</v>
      </c>
      <c r="K1014" s="1" t="str">
        <f t="shared" si="126"/>
        <v>HMC separation (ODM; details not reported)</v>
      </c>
      <c r="M1014">
        <v>0</v>
      </c>
      <c r="V1014">
        <v>0</v>
      </c>
      <c r="X1014">
        <v>0</v>
      </c>
      <c r="Z1014">
        <v>0</v>
      </c>
      <c r="AS1014">
        <v>0</v>
      </c>
      <c r="AV1014">
        <v>0</v>
      </c>
      <c r="BE1014">
        <v>0</v>
      </c>
      <c r="BI1014">
        <v>0</v>
      </c>
      <c r="BK1014">
        <v>0</v>
      </c>
      <c r="BM1014">
        <v>0</v>
      </c>
      <c r="BY1014">
        <v>0</v>
      </c>
      <c r="BZ1014">
        <v>0</v>
      </c>
      <c r="CA1014">
        <v>0</v>
      </c>
      <c r="CB1014">
        <v>0</v>
      </c>
      <c r="CC1014">
        <v>15</v>
      </c>
    </row>
    <row r="1015" spans="1:82" hidden="1" x14ac:dyDescent="0.3">
      <c r="A1015" t="s">
        <v>4050</v>
      </c>
      <c r="B1015" t="s">
        <v>4051</v>
      </c>
      <c r="C1015" s="1" t="str">
        <f t="shared" si="124"/>
        <v>31:0014</v>
      </c>
      <c r="D1015" s="1" t="str">
        <f t="shared" si="125"/>
        <v>31:0003</v>
      </c>
      <c r="E1015" t="s">
        <v>4052</v>
      </c>
      <c r="F1015" t="s">
        <v>4053</v>
      </c>
      <c r="H1015">
        <v>71.338620000000006</v>
      </c>
      <c r="I1015">
        <v>-79.990399999999994</v>
      </c>
      <c r="J1015" s="1" t="str">
        <f t="shared" si="127"/>
        <v>Till</v>
      </c>
      <c r="K1015" s="1" t="str">
        <f t="shared" si="126"/>
        <v>HMC separation (ODM; details not reported)</v>
      </c>
      <c r="M1015">
        <v>1</v>
      </c>
      <c r="V1015">
        <v>15</v>
      </c>
      <c r="X1015">
        <v>0</v>
      </c>
      <c r="Z1015">
        <v>0</v>
      </c>
      <c r="AS1015">
        <v>0</v>
      </c>
      <c r="BE1015">
        <v>1</v>
      </c>
      <c r="BI1015">
        <v>0</v>
      </c>
      <c r="BJ1015">
        <v>0</v>
      </c>
      <c r="BK1015">
        <v>0</v>
      </c>
      <c r="BL1015">
        <v>0</v>
      </c>
      <c r="BY1015">
        <v>0</v>
      </c>
      <c r="BZ1015">
        <v>0</v>
      </c>
      <c r="CA1015">
        <v>0</v>
      </c>
      <c r="CB1015">
        <v>0</v>
      </c>
      <c r="CC1015">
        <v>60</v>
      </c>
      <c r="CD1015">
        <v>0</v>
      </c>
    </row>
    <row r="1016" spans="1:82" hidden="1" x14ac:dyDescent="0.3">
      <c r="A1016" t="s">
        <v>4054</v>
      </c>
      <c r="B1016" t="s">
        <v>4055</v>
      </c>
      <c r="C1016" s="1" t="str">
        <f t="shared" si="124"/>
        <v>31:0014</v>
      </c>
      <c r="D1016" s="1" t="str">
        <f t="shared" si="125"/>
        <v>31:0003</v>
      </c>
      <c r="E1016" t="s">
        <v>4056</v>
      </c>
      <c r="F1016" t="s">
        <v>4057</v>
      </c>
      <c r="H1016">
        <v>71.6584</v>
      </c>
      <c r="I1016">
        <v>-77.993300000000005</v>
      </c>
      <c r="J1016" s="1" t="str">
        <f t="shared" si="127"/>
        <v>Till</v>
      </c>
      <c r="K1016" s="1" t="str">
        <f t="shared" si="126"/>
        <v>HMC separation (ODM; details not reported)</v>
      </c>
      <c r="M1016">
        <v>0</v>
      </c>
      <c r="V1016">
        <v>0</v>
      </c>
      <c r="X1016">
        <v>0</v>
      </c>
      <c r="Z1016">
        <v>0</v>
      </c>
      <c r="AS1016">
        <v>0</v>
      </c>
      <c r="AV1016">
        <v>0</v>
      </c>
      <c r="BE1016">
        <v>0</v>
      </c>
      <c r="BI1016">
        <v>0</v>
      </c>
      <c r="BJ1016">
        <v>0</v>
      </c>
      <c r="BK1016">
        <v>0</v>
      </c>
      <c r="BY1016">
        <v>0</v>
      </c>
      <c r="BZ1016">
        <v>0</v>
      </c>
      <c r="CA1016">
        <v>0</v>
      </c>
      <c r="CB1016">
        <v>0</v>
      </c>
      <c r="CC1016">
        <v>1</v>
      </c>
      <c r="CD1016">
        <v>0</v>
      </c>
    </row>
    <row r="1017" spans="1:82" hidden="1" x14ac:dyDescent="0.3">
      <c r="A1017" t="s">
        <v>4058</v>
      </c>
      <c r="B1017" t="s">
        <v>4059</v>
      </c>
      <c r="C1017" s="1" t="str">
        <f t="shared" si="124"/>
        <v>31:0014</v>
      </c>
      <c r="D1017" s="1" t="str">
        <f t="shared" si="125"/>
        <v>31:0003</v>
      </c>
      <c r="E1017" t="s">
        <v>4060</v>
      </c>
      <c r="F1017" t="s">
        <v>4061</v>
      </c>
      <c r="H1017">
        <v>71.599930000000001</v>
      </c>
      <c r="I1017">
        <v>-77.938760000000002</v>
      </c>
      <c r="J1017" s="1" t="str">
        <f t="shared" si="127"/>
        <v>Till</v>
      </c>
      <c r="K1017" s="1" t="str">
        <f t="shared" si="126"/>
        <v>HMC separation (ODM; details not reported)</v>
      </c>
      <c r="M1017">
        <v>6</v>
      </c>
      <c r="V1017">
        <v>0</v>
      </c>
      <c r="X1017">
        <v>0</v>
      </c>
      <c r="Z1017">
        <v>0</v>
      </c>
      <c r="AS1017">
        <v>0</v>
      </c>
      <c r="BE1017">
        <v>0</v>
      </c>
      <c r="BI1017">
        <v>0</v>
      </c>
      <c r="BJ1017">
        <v>0</v>
      </c>
      <c r="BK1017">
        <v>0</v>
      </c>
      <c r="BM1017">
        <v>0</v>
      </c>
      <c r="BY1017">
        <v>0</v>
      </c>
      <c r="CA1017">
        <v>0</v>
      </c>
      <c r="CB1017">
        <v>0</v>
      </c>
      <c r="CC1017">
        <v>1</v>
      </c>
    </row>
    <row r="1018" spans="1:82" hidden="1" x14ac:dyDescent="0.3">
      <c r="A1018" t="s">
        <v>4062</v>
      </c>
      <c r="B1018" t="s">
        <v>4063</v>
      </c>
      <c r="C1018" s="1" t="str">
        <f t="shared" si="124"/>
        <v>31:0014</v>
      </c>
      <c r="D1018" s="1" t="str">
        <f t="shared" si="125"/>
        <v>31:0003</v>
      </c>
      <c r="E1018" t="s">
        <v>4064</v>
      </c>
      <c r="F1018" t="s">
        <v>4065</v>
      </c>
      <c r="H1018">
        <v>71.550809999999998</v>
      </c>
      <c r="I1018">
        <v>-78.142120000000006</v>
      </c>
      <c r="J1018" s="1" t="str">
        <f t="shared" si="127"/>
        <v>Till</v>
      </c>
      <c r="K1018" s="1" t="str">
        <f t="shared" si="126"/>
        <v>HMC separation (ODM; details not reported)</v>
      </c>
      <c r="M1018">
        <v>0</v>
      </c>
      <c r="V1018">
        <v>0</v>
      </c>
      <c r="X1018">
        <v>0</v>
      </c>
      <c r="Z1018">
        <v>0</v>
      </c>
      <c r="AS1018">
        <v>0</v>
      </c>
      <c r="AV1018">
        <v>0</v>
      </c>
      <c r="BE1018">
        <v>0</v>
      </c>
      <c r="BI1018">
        <v>0</v>
      </c>
      <c r="BJ1018">
        <v>0</v>
      </c>
      <c r="BK1018">
        <v>0</v>
      </c>
      <c r="BM1018">
        <v>0</v>
      </c>
      <c r="BY1018">
        <v>0</v>
      </c>
      <c r="BZ1018">
        <v>0</v>
      </c>
      <c r="CA1018">
        <v>0</v>
      </c>
      <c r="CB1018">
        <v>0</v>
      </c>
      <c r="CC1018">
        <v>5</v>
      </c>
      <c r="CD1018">
        <v>0</v>
      </c>
    </row>
    <row r="1019" spans="1:82" hidden="1" x14ac:dyDescent="0.3">
      <c r="A1019" t="s">
        <v>4066</v>
      </c>
      <c r="B1019" t="s">
        <v>4067</v>
      </c>
      <c r="C1019" s="1" t="str">
        <f t="shared" si="124"/>
        <v>31:0014</v>
      </c>
      <c r="D1019" s="1" t="str">
        <f t="shared" si="125"/>
        <v>31:0003</v>
      </c>
      <c r="E1019" t="s">
        <v>4068</v>
      </c>
      <c r="F1019" t="s">
        <v>4069</v>
      </c>
      <c r="H1019">
        <v>71.604889999999997</v>
      </c>
      <c r="I1019">
        <v>-78.311120000000003</v>
      </c>
      <c r="J1019" s="1" t="str">
        <f t="shared" si="127"/>
        <v>Till</v>
      </c>
      <c r="K1019" s="1" t="str">
        <f t="shared" si="126"/>
        <v>HMC separation (ODM; details not reported)</v>
      </c>
      <c r="M1019">
        <v>0</v>
      </c>
      <c r="V1019">
        <v>0</v>
      </c>
      <c r="X1019">
        <v>0</v>
      </c>
      <c r="Z1019">
        <v>0</v>
      </c>
      <c r="AH1019">
        <v>1000</v>
      </c>
      <c r="AS1019">
        <v>0</v>
      </c>
      <c r="AV1019">
        <v>0</v>
      </c>
      <c r="BE1019">
        <v>0</v>
      </c>
      <c r="BF1019">
        <v>0</v>
      </c>
      <c r="BI1019">
        <v>0</v>
      </c>
      <c r="BJ1019">
        <v>0</v>
      </c>
      <c r="BK1019">
        <v>0</v>
      </c>
      <c r="BM1019">
        <v>0</v>
      </c>
      <c r="BQ1019">
        <v>15</v>
      </c>
      <c r="BY1019">
        <v>0</v>
      </c>
      <c r="BZ1019">
        <v>0</v>
      </c>
      <c r="CA1019">
        <v>0</v>
      </c>
      <c r="CB1019">
        <v>0</v>
      </c>
      <c r="CC1019">
        <v>15</v>
      </c>
      <c r="CD1019">
        <v>0</v>
      </c>
    </row>
    <row r="1020" spans="1:82" hidden="1" x14ac:dyDescent="0.3">
      <c r="A1020" t="s">
        <v>4070</v>
      </c>
      <c r="B1020" t="s">
        <v>4071</v>
      </c>
      <c r="C1020" s="1" t="str">
        <f t="shared" ref="C1020:C1045" si="128">HYPERLINK("https://geochem.nrcan.gc.ca/cdogs/content/bdl/bdl310014_e.htm", "31:0014")</f>
        <v>31:0014</v>
      </c>
      <c r="D1020" s="1" t="str">
        <f t="shared" ref="D1020:D1045" si="129">HYPERLINK("https://geochem.nrcan.gc.ca/cdogs/content/svy/svy310003_e.htm", "31:0003")</f>
        <v>31:0003</v>
      </c>
      <c r="E1020" t="s">
        <v>4072</v>
      </c>
      <c r="F1020" t="s">
        <v>4073</v>
      </c>
      <c r="H1020">
        <v>71.496949999999998</v>
      </c>
      <c r="I1020">
        <v>-77.793229999999994</v>
      </c>
      <c r="J1020" s="1" t="str">
        <f t="shared" si="127"/>
        <v>Till</v>
      </c>
      <c r="K1020" s="1" t="str">
        <f t="shared" ref="K1020:K1045" si="130">HYPERLINK("https://geochem.nrcan.gc.ca/cdogs/content/kwd/kwd080049_e.htm", "HMC separation (ODM; details not reported)")</f>
        <v>HMC separation (ODM; details not reported)</v>
      </c>
      <c r="M1020">
        <v>3</v>
      </c>
      <c r="V1020">
        <v>2</v>
      </c>
      <c r="X1020">
        <v>0</v>
      </c>
      <c r="Z1020">
        <v>0</v>
      </c>
      <c r="AH1020">
        <v>24000</v>
      </c>
      <c r="AK1020">
        <v>2</v>
      </c>
      <c r="AS1020">
        <v>0</v>
      </c>
      <c r="BI1020">
        <v>0</v>
      </c>
      <c r="BK1020">
        <v>0</v>
      </c>
      <c r="BM1020">
        <v>0</v>
      </c>
      <c r="BQ1020">
        <v>15</v>
      </c>
      <c r="BY1020">
        <v>0</v>
      </c>
      <c r="BZ1020">
        <v>0</v>
      </c>
      <c r="CB1020">
        <v>0</v>
      </c>
      <c r="CC1020">
        <v>1</v>
      </c>
      <c r="CD1020">
        <v>0</v>
      </c>
    </row>
    <row r="1021" spans="1:82" hidden="1" x14ac:dyDescent="0.3">
      <c r="A1021" t="s">
        <v>4074</v>
      </c>
      <c r="B1021" t="s">
        <v>4075</v>
      </c>
      <c r="C1021" s="1" t="str">
        <f t="shared" si="128"/>
        <v>31:0014</v>
      </c>
      <c r="D1021" s="1" t="str">
        <f t="shared" si="129"/>
        <v>31:0003</v>
      </c>
      <c r="E1021" t="s">
        <v>4076</v>
      </c>
      <c r="F1021" t="s">
        <v>4077</v>
      </c>
      <c r="H1021">
        <v>71.467200000000005</v>
      </c>
      <c r="I1021">
        <v>-78.060159999999996</v>
      </c>
      <c r="J1021" s="1" t="str">
        <f t="shared" si="127"/>
        <v>Till</v>
      </c>
      <c r="K1021" s="1" t="str">
        <f t="shared" si="130"/>
        <v>HMC separation (ODM; details not reported)</v>
      </c>
      <c r="M1021">
        <v>0</v>
      </c>
      <c r="V1021">
        <v>0</v>
      </c>
      <c r="X1021">
        <v>0</v>
      </c>
      <c r="Z1021">
        <v>0</v>
      </c>
      <c r="AK1021">
        <v>0</v>
      </c>
      <c r="AS1021">
        <v>0</v>
      </c>
      <c r="AV1021">
        <v>0</v>
      </c>
      <c r="BE1021">
        <v>0</v>
      </c>
      <c r="BF1021">
        <v>0</v>
      </c>
      <c r="BI1021">
        <v>0</v>
      </c>
      <c r="BJ1021">
        <v>0</v>
      </c>
      <c r="BK1021">
        <v>0</v>
      </c>
      <c r="BL1021">
        <v>0</v>
      </c>
      <c r="BM1021">
        <v>0</v>
      </c>
      <c r="BT1021">
        <v>0</v>
      </c>
      <c r="BY1021">
        <v>0</v>
      </c>
      <c r="BZ1021">
        <v>0</v>
      </c>
      <c r="CB1021">
        <v>0</v>
      </c>
      <c r="CC1021">
        <v>12</v>
      </c>
    </row>
    <row r="1022" spans="1:82" hidden="1" x14ac:dyDescent="0.3">
      <c r="A1022" t="s">
        <v>4078</v>
      </c>
      <c r="B1022" t="s">
        <v>4079</v>
      </c>
      <c r="C1022" s="1" t="str">
        <f t="shared" si="128"/>
        <v>31:0014</v>
      </c>
      <c r="D1022" s="1" t="str">
        <f t="shared" si="129"/>
        <v>31:0003</v>
      </c>
      <c r="E1022" t="s">
        <v>4080</v>
      </c>
      <c r="F1022" t="s">
        <v>4081</v>
      </c>
      <c r="H1022">
        <v>71.428579999999997</v>
      </c>
      <c r="I1022">
        <v>-78.218940000000003</v>
      </c>
      <c r="J1022" s="1" t="str">
        <f t="shared" si="127"/>
        <v>Till</v>
      </c>
      <c r="K1022" s="1" t="str">
        <f t="shared" si="130"/>
        <v>HMC separation (ODM; details not reported)</v>
      </c>
      <c r="M1022">
        <v>2</v>
      </c>
      <c r="V1022">
        <v>1</v>
      </c>
      <c r="X1022">
        <v>0</v>
      </c>
      <c r="Z1022">
        <v>0</v>
      </c>
      <c r="AK1022">
        <v>1</v>
      </c>
      <c r="AS1022">
        <v>0</v>
      </c>
      <c r="BF1022">
        <v>0</v>
      </c>
      <c r="BI1022">
        <v>0</v>
      </c>
      <c r="BJ1022">
        <v>0</v>
      </c>
      <c r="BK1022">
        <v>0</v>
      </c>
      <c r="BM1022">
        <v>0</v>
      </c>
      <c r="BY1022">
        <v>0</v>
      </c>
      <c r="BZ1022">
        <v>0</v>
      </c>
      <c r="CA1022">
        <v>0</v>
      </c>
      <c r="CB1022">
        <v>0</v>
      </c>
      <c r="CC1022">
        <v>10</v>
      </c>
    </row>
    <row r="1023" spans="1:82" hidden="1" x14ac:dyDescent="0.3">
      <c r="A1023" t="s">
        <v>4082</v>
      </c>
      <c r="B1023" t="s">
        <v>4083</v>
      </c>
      <c r="C1023" s="1" t="str">
        <f t="shared" si="128"/>
        <v>31:0014</v>
      </c>
      <c r="D1023" s="1" t="str">
        <f t="shared" si="129"/>
        <v>31:0003</v>
      </c>
      <c r="E1023" t="s">
        <v>4084</v>
      </c>
      <c r="F1023" t="s">
        <v>4085</v>
      </c>
      <c r="H1023">
        <v>71.323369999999997</v>
      </c>
      <c r="I1023">
        <v>-78.085170000000005</v>
      </c>
      <c r="J1023" s="1" t="str">
        <f t="shared" si="127"/>
        <v>Till</v>
      </c>
      <c r="K1023" s="1" t="str">
        <f t="shared" si="130"/>
        <v>HMC separation (ODM; details not reported)</v>
      </c>
      <c r="M1023">
        <v>0</v>
      </c>
      <c r="V1023">
        <v>0</v>
      </c>
      <c r="X1023">
        <v>0</v>
      </c>
      <c r="Z1023">
        <v>0</v>
      </c>
      <c r="AK1023">
        <v>1</v>
      </c>
      <c r="AS1023">
        <v>0</v>
      </c>
      <c r="AV1023">
        <v>0</v>
      </c>
      <c r="BE1023">
        <v>0</v>
      </c>
      <c r="BI1023">
        <v>0</v>
      </c>
      <c r="BJ1023">
        <v>0</v>
      </c>
      <c r="BK1023">
        <v>0</v>
      </c>
      <c r="BM1023">
        <v>0</v>
      </c>
      <c r="BY1023">
        <v>0</v>
      </c>
      <c r="BZ1023">
        <v>0</v>
      </c>
      <c r="CB1023">
        <v>0</v>
      </c>
      <c r="CC1023">
        <v>30</v>
      </c>
    </row>
    <row r="1024" spans="1:82" hidden="1" x14ac:dyDescent="0.3">
      <c r="A1024" t="s">
        <v>4086</v>
      </c>
      <c r="B1024" t="s">
        <v>4087</v>
      </c>
      <c r="C1024" s="1" t="str">
        <f t="shared" si="128"/>
        <v>31:0014</v>
      </c>
      <c r="D1024" s="1" t="str">
        <f t="shared" si="129"/>
        <v>31:0003</v>
      </c>
      <c r="E1024" t="s">
        <v>4088</v>
      </c>
      <c r="F1024" t="s">
        <v>4089</v>
      </c>
      <c r="H1024">
        <v>71.27355</v>
      </c>
      <c r="I1024">
        <v>-78.002459999999999</v>
      </c>
      <c r="J1024" s="1" t="str">
        <f t="shared" si="127"/>
        <v>Till</v>
      </c>
      <c r="K1024" s="1" t="str">
        <f t="shared" si="130"/>
        <v>HMC separation (ODM; details not reported)</v>
      </c>
      <c r="M1024">
        <v>0</v>
      </c>
      <c r="V1024">
        <v>8</v>
      </c>
      <c r="X1024">
        <v>0</v>
      </c>
      <c r="Z1024">
        <v>0</v>
      </c>
      <c r="AK1024">
        <v>0</v>
      </c>
      <c r="AS1024">
        <v>0</v>
      </c>
      <c r="AV1024">
        <v>0</v>
      </c>
      <c r="BF1024">
        <v>0</v>
      </c>
      <c r="BI1024">
        <v>0</v>
      </c>
      <c r="BJ1024">
        <v>0</v>
      </c>
      <c r="BK1024">
        <v>0</v>
      </c>
      <c r="BL1024">
        <v>0</v>
      </c>
      <c r="BM1024">
        <v>0</v>
      </c>
      <c r="BT1024">
        <v>0</v>
      </c>
      <c r="BY1024">
        <v>0</v>
      </c>
      <c r="BZ1024">
        <v>0</v>
      </c>
      <c r="CB1024">
        <v>0</v>
      </c>
      <c r="CC1024">
        <v>25</v>
      </c>
      <c r="CD1024">
        <v>0</v>
      </c>
    </row>
    <row r="1025" spans="1:82" hidden="1" x14ac:dyDescent="0.3">
      <c r="A1025" t="s">
        <v>4090</v>
      </c>
      <c r="B1025" t="s">
        <v>4091</v>
      </c>
      <c r="C1025" s="1" t="str">
        <f t="shared" si="128"/>
        <v>31:0014</v>
      </c>
      <c r="D1025" s="1" t="str">
        <f t="shared" si="129"/>
        <v>31:0003</v>
      </c>
      <c r="E1025" t="s">
        <v>4092</v>
      </c>
      <c r="F1025" t="s">
        <v>4093</v>
      </c>
      <c r="H1025">
        <v>71.28098</v>
      </c>
      <c r="I1025">
        <v>-77.880809999999997</v>
      </c>
      <c r="J1025" s="1" t="str">
        <f t="shared" si="127"/>
        <v>Till</v>
      </c>
      <c r="K1025" s="1" t="str">
        <f t="shared" si="130"/>
        <v>HMC separation (ODM; details not reported)</v>
      </c>
      <c r="M1025">
        <v>0</v>
      </c>
      <c r="V1025">
        <v>1</v>
      </c>
      <c r="X1025">
        <v>0</v>
      </c>
      <c r="Z1025">
        <v>1</v>
      </c>
      <c r="AK1025">
        <v>0</v>
      </c>
      <c r="AS1025">
        <v>0</v>
      </c>
      <c r="AV1025">
        <v>0</v>
      </c>
      <c r="BF1025">
        <v>0</v>
      </c>
      <c r="BJ1025">
        <v>0</v>
      </c>
      <c r="BL1025">
        <v>0</v>
      </c>
      <c r="BM1025">
        <v>0</v>
      </c>
      <c r="BT1025">
        <v>0</v>
      </c>
      <c r="BY1025">
        <v>0</v>
      </c>
      <c r="BZ1025">
        <v>0</v>
      </c>
      <c r="CA1025">
        <v>0</v>
      </c>
      <c r="CB1025">
        <v>0</v>
      </c>
      <c r="CC1025">
        <v>20</v>
      </c>
    </row>
    <row r="1026" spans="1:82" hidden="1" x14ac:dyDescent="0.3">
      <c r="A1026" t="s">
        <v>4094</v>
      </c>
      <c r="B1026" t="s">
        <v>4095</v>
      </c>
      <c r="C1026" s="1" t="str">
        <f t="shared" si="128"/>
        <v>31:0014</v>
      </c>
      <c r="D1026" s="1" t="str">
        <f t="shared" si="129"/>
        <v>31:0003</v>
      </c>
      <c r="E1026" t="s">
        <v>4096</v>
      </c>
      <c r="F1026" t="s">
        <v>4097</v>
      </c>
      <c r="H1026">
        <v>71.282489999999996</v>
      </c>
      <c r="I1026">
        <v>-77.656459999999996</v>
      </c>
      <c r="J1026" s="1" t="str">
        <f t="shared" si="127"/>
        <v>Till</v>
      </c>
      <c r="K1026" s="1" t="str">
        <f t="shared" si="130"/>
        <v>HMC separation (ODM; details not reported)</v>
      </c>
      <c r="M1026">
        <v>0</v>
      </c>
      <c r="V1026">
        <v>2</v>
      </c>
      <c r="X1026">
        <v>0</v>
      </c>
      <c r="Z1026">
        <v>0</v>
      </c>
      <c r="AK1026">
        <v>0</v>
      </c>
      <c r="AS1026">
        <v>0</v>
      </c>
      <c r="AV1026">
        <v>0</v>
      </c>
      <c r="BF1026">
        <v>0</v>
      </c>
      <c r="BI1026">
        <v>0</v>
      </c>
      <c r="BJ1026">
        <v>0</v>
      </c>
      <c r="BK1026">
        <v>0</v>
      </c>
      <c r="BM1026">
        <v>0</v>
      </c>
      <c r="BT1026">
        <v>0</v>
      </c>
      <c r="BY1026">
        <v>0</v>
      </c>
      <c r="BZ1026">
        <v>0</v>
      </c>
      <c r="CB1026">
        <v>0</v>
      </c>
      <c r="CC1026">
        <v>20</v>
      </c>
    </row>
    <row r="1027" spans="1:82" hidden="1" x14ac:dyDescent="0.3">
      <c r="A1027" t="s">
        <v>4098</v>
      </c>
      <c r="B1027" t="s">
        <v>4099</v>
      </c>
      <c r="C1027" s="1" t="str">
        <f t="shared" si="128"/>
        <v>31:0014</v>
      </c>
      <c r="D1027" s="1" t="str">
        <f t="shared" si="129"/>
        <v>31:0003</v>
      </c>
      <c r="E1027" t="s">
        <v>4100</v>
      </c>
      <c r="F1027" t="s">
        <v>4101</v>
      </c>
      <c r="H1027">
        <v>71.224400000000003</v>
      </c>
      <c r="I1027">
        <v>-77.766869999999997</v>
      </c>
      <c r="J1027" s="1" t="str">
        <f t="shared" si="127"/>
        <v>Till</v>
      </c>
      <c r="K1027" s="1" t="str">
        <f t="shared" si="130"/>
        <v>HMC separation (ODM; details not reported)</v>
      </c>
      <c r="M1027">
        <v>1</v>
      </c>
      <c r="V1027">
        <v>0</v>
      </c>
      <c r="X1027">
        <v>0</v>
      </c>
      <c r="Z1027">
        <v>0</v>
      </c>
      <c r="AK1027">
        <v>2</v>
      </c>
      <c r="AS1027">
        <v>0</v>
      </c>
      <c r="BE1027">
        <v>0</v>
      </c>
      <c r="BF1027">
        <v>0</v>
      </c>
      <c r="BI1027">
        <v>0</v>
      </c>
      <c r="BJ1027">
        <v>0</v>
      </c>
      <c r="BK1027">
        <v>0</v>
      </c>
      <c r="BL1027">
        <v>0</v>
      </c>
      <c r="BM1027">
        <v>0</v>
      </c>
      <c r="BY1027">
        <v>0</v>
      </c>
      <c r="BZ1027">
        <v>0</v>
      </c>
      <c r="CB1027">
        <v>0</v>
      </c>
      <c r="CC1027">
        <v>30</v>
      </c>
    </row>
    <row r="1028" spans="1:82" hidden="1" x14ac:dyDescent="0.3">
      <c r="A1028" t="s">
        <v>4102</v>
      </c>
      <c r="B1028" t="s">
        <v>4103</v>
      </c>
      <c r="C1028" s="1" t="str">
        <f t="shared" si="128"/>
        <v>31:0014</v>
      </c>
      <c r="D1028" s="1" t="str">
        <f t="shared" si="129"/>
        <v>31:0003</v>
      </c>
      <c r="E1028" t="s">
        <v>4104</v>
      </c>
      <c r="F1028" t="s">
        <v>4105</v>
      </c>
      <c r="H1028">
        <v>71.227379999999997</v>
      </c>
      <c r="I1028">
        <v>-77.912229999999994</v>
      </c>
      <c r="J1028" s="1" t="str">
        <f t="shared" si="127"/>
        <v>Till</v>
      </c>
      <c r="K1028" s="1" t="str">
        <f t="shared" si="130"/>
        <v>HMC separation (ODM; details not reported)</v>
      </c>
      <c r="M1028">
        <v>0</v>
      </c>
      <c r="V1028">
        <v>0</v>
      </c>
      <c r="X1028">
        <v>0</v>
      </c>
      <c r="Z1028">
        <v>0</v>
      </c>
      <c r="AK1028">
        <v>0</v>
      </c>
      <c r="AS1028">
        <v>0</v>
      </c>
      <c r="AV1028">
        <v>0</v>
      </c>
      <c r="BE1028">
        <v>0</v>
      </c>
      <c r="BI1028">
        <v>0</v>
      </c>
      <c r="BJ1028">
        <v>0</v>
      </c>
      <c r="BK1028">
        <v>0</v>
      </c>
      <c r="BM1028">
        <v>0</v>
      </c>
      <c r="BT1028">
        <v>0</v>
      </c>
      <c r="BY1028">
        <v>0</v>
      </c>
      <c r="BZ1028">
        <v>0</v>
      </c>
      <c r="CB1028">
        <v>0</v>
      </c>
      <c r="CC1028">
        <v>2</v>
      </c>
    </row>
    <row r="1029" spans="1:82" hidden="1" x14ac:dyDescent="0.3">
      <c r="A1029" t="s">
        <v>4106</v>
      </c>
      <c r="B1029" t="s">
        <v>4107</v>
      </c>
      <c r="C1029" s="1" t="str">
        <f t="shared" si="128"/>
        <v>31:0014</v>
      </c>
      <c r="D1029" s="1" t="str">
        <f t="shared" si="129"/>
        <v>31:0003</v>
      </c>
      <c r="E1029" t="s">
        <v>4108</v>
      </c>
      <c r="F1029" t="s">
        <v>4109</v>
      </c>
      <c r="H1029">
        <v>71.136740000000003</v>
      </c>
      <c r="I1029">
        <v>-78.023899999999998</v>
      </c>
      <c r="J1029" s="1" t="str">
        <f t="shared" si="127"/>
        <v>Till</v>
      </c>
      <c r="K1029" s="1" t="str">
        <f t="shared" si="130"/>
        <v>HMC separation (ODM; details not reported)</v>
      </c>
      <c r="M1029">
        <v>0</v>
      </c>
      <c r="V1029">
        <v>0</v>
      </c>
      <c r="X1029">
        <v>0</v>
      </c>
      <c r="Z1029">
        <v>1</v>
      </c>
      <c r="AK1029">
        <v>1</v>
      </c>
      <c r="AS1029">
        <v>0</v>
      </c>
      <c r="AV1029">
        <v>0</v>
      </c>
      <c r="BE1029">
        <v>0</v>
      </c>
      <c r="BF1029">
        <v>0</v>
      </c>
      <c r="BJ1029">
        <v>0</v>
      </c>
      <c r="BK1029">
        <v>0</v>
      </c>
      <c r="BL1029">
        <v>0</v>
      </c>
      <c r="BM1029">
        <v>0</v>
      </c>
      <c r="BY1029">
        <v>0</v>
      </c>
      <c r="BZ1029">
        <v>0</v>
      </c>
      <c r="CB1029">
        <v>0</v>
      </c>
      <c r="CC1029">
        <v>20</v>
      </c>
    </row>
    <row r="1030" spans="1:82" hidden="1" x14ac:dyDescent="0.3">
      <c r="A1030" t="s">
        <v>4110</v>
      </c>
      <c r="B1030" t="s">
        <v>4111</v>
      </c>
      <c r="C1030" s="1" t="str">
        <f t="shared" si="128"/>
        <v>31:0014</v>
      </c>
      <c r="D1030" s="1" t="str">
        <f t="shared" si="129"/>
        <v>31:0003</v>
      </c>
      <c r="E1030" t="s">
        <v>4112</v>
      </c>
      <c r="F1030" t="s">
        <v>4113</v>
      </c>
      <c r="H1030">
        <v>71.099699999999999</v>
      </c>
      <c r="I1030">
        <v>-78.241699999999994</v>
      </c>
      <c r="J1030" s="1" t="str">
        <f t="shared" si="127"/>
        <v>Till</v>
      </c>
      <c r="K1030" s="1" t="str">
        <f t="shared" si="130"/>
        <v>HMC separation (ODM; details not reported)</v>
      </c>
      <c r="M1030">
        <v>2</v>
      </c>
      <c r="S1030">
        <v>1</v>
      </c>
      <c r="V1030">
        <v>3</v>
      </c>
      <c r="X1030">
        <v>0</v>
      </c>
      <c r="Z1030">
        <v>0</v>
      </c>
      <c r="AS1030">
        <v>0</v>
      </c>
      <c r="BF1030">
        <v>0</v>
      </c>
      <c r="BI1030">
        <v>0</v>
      </c>
      <c r="BJ1030">
        <v>0</v>
      </c>
      <c r="BY1030">
        <v>0</v>
      </c>
      <c r="BZ1030">
        <v>0</v>
      </c>
      <c r="CB1030">
        <v>0</v>
      </c>
      <c r="CC1030">
        <v>2</v>
      </c>
      <c r="CD1030">
        <v>0</v>
      </c>
    </row>
    <row r="1031" spans="1:82" hidden="1" x14ac:dyDescent="0.3">
      <c r="A1031" t="s">
        <v>4114</v>
      </c>
      <c r="B1031" t="s">
        <v>4115</v>
      </c>
      <c r="C1031" s="1" t="str">
        <f t="shared" si="128"/>
        <v>31:0014</v>
      </c>
      <c r="D1031" s="1" t="str">
        <f t="shared" si="129"/>
        <v>31:0003</v>
      </c>
      <c r="E1031" t="s">
        <v>4116</v>
      </c>
      <c r="F1031" t="s">
        <v>4117</v>
      </c>
      <c r="H1031">
        <v>71.627080000000007</v>
      </c>
      <c r="I1031">
        <v>-79.666300000000007</v>
      </c>
      <c r="J1031" s="1" t="str">
        <f t="shared" si="127"/>
        <v>Till</v>
      </c>
      <c r="K1031" s="1" t="str">
        <f t="shared" si="130"/>
        <v>HMC separation (ODM; details not reported)</v>
      </c>
      <c r="M1031">
        <v>0</v>
      </c>
      <c r="S1031">
        <v>1</v>
      </c>
      <c r="V1031">
        <v>5</v>
      </c>
      <c r="X1031">
        <v>0</v>
      </c>
      <c r="Z1031">
        <v>0</v>
      </c>
      <c r="AK1031">
        <v>2</v>
      </c>
      <c r="AS1031">
        <v>0</v>
      </c>
      <c r="AV1031">
        <v>0</v>
      </c>
      <c r="BI1031">
        <v>0</v>
      </c>
      <c r="BJ1031">
        <v>0</v>
      </c>
      <c r="BK1031">
        <v>0</v>
      </c>
      <c r="BM1031">
        <v>0</v>
      </c>
      <c r="BY1031">
        <v>0</v>
      </c>
      <c r="BZ1031">
        <v>0</v>
      </c>
      <c r="CB1031">
        <v>0</v>
      </c>
      <c r="CC1031">
        <v>8</v>
      </c>
      <c r="CD1031">
        <v>0</v>
      </c>
    </row>
    <row r="1032" spans="1:82" hidden="1" x14ac:dyDescent="0.3">
      <c r="A1032" t="s">
        <v>4118</v>
      </c>
      <c r="B1032" t="s">
        <v>4119</v>
      </c>
      <c r="C1032" s="1" t="str">
        <f t="shared" si="128"/>
        <v>31:0014</v>
      </c>
      <c r="D1032" s="1" t="str">
        <f t="shared" si="129"/>
        <v>31:0003</v>
      </c>
      <c r="E1032" t="s">
        <v>4120</v>
      </c>
      <c r="F1032" t="s">
        <v>4121</v>
      </c>
      <c r="H1032">
        <v>71.410210000000006</v>
      </c>
      <c r="I1032">
        <v>-79.254530000000003</v>
      </c>
      <c r="J1032" s="1" t="str">
        <f t="shared" si="127"/>
        <v>Till</v>
      </c>
      <c r="K1032" s="1" t="str">
        <f t="shared" si="130"/>
        <v>HMC separation (ODM; details not reported)</v>
      </c>
      <c r="M1032">
        <v>3</v>
      </c>
      <c r="V1032">
        <v>4</v>
      </c>
      <c r="X1032">
        <v>0</v>
      </c>
      <c r="Z1032">
        <v>0</v>
      </c>
      <c r="AS1032">
        <v>0</v>
      </c>
      <c r="BI1032">
        <v>0</v>
      </c>
      <c r="BJ1032">
        <v>0</v>
      </c>
      <c r="BK1032">
        <v>0</v>
      </c>
      <c r="BM1032">
        <v>0</v>
      </c>
      <c r="BY1032">
        <v>0</v>
      </c>
      <c r="BZ1032">
        <v>0</v>
      </c>
      <c r="CB1032">
        <v>0</v>
      </c>
      <c r="CC1032">
        <v>10</v>
      </c>
      <c r="CD1032">
        <v>0</v>
      </c>
    </row>
    <row r="1033" spans="1:82" hidden="1" x14ac:dyDescent="0.3">
      <c r="A1033" t="s">
        <v>4122</v>
      </c>
      <c r="B1033" t="s">
        <v>4123</v>
      </c>
      <c r="C1033" s="1" t="str">
        <f t="shared" si="128"/>
        <v>31:0014</v>
      </c>
      <c r="D1033" s="1" t="str">
        <f t="shared" si="129"/>
        <v>31:0003</v>
      </c>
      <c r="E1033" t="s">
        <v>4124</v>
      </c>
      <c r="F1033" t="s">
        <v>4125</v>
      </c>
      <c r="H1033">
        <v>71.345150000000004</v>
      </c>
      <c r="I1033">
        <v>-78.337239999999994</v>
      </c>
      <c r="J1033" s="1" t="str">
        <f t="shared" si="127"/>
        <v>Till</v>
      </c>
      <c r="K1033" s="1" t="str">
        <f t="shared" si="130"/>
        <v>HMC separation (ODM; details not reported)</v>
      </c>
      <c r="M1033">
        <v>0</v>
      </c>
      <c r="V1033">
        <v>1</v>
      </c>
      <c r="X1033">
        <v>0</v>
      </c>
      <c r="Z1033">
        <v>0</v>
      </c>
      <c r="AS1033">
        <v>0</v>
      </c>
      <c r="AV1033">
        <v>0</v>
      </c>
      <c r="BI1033">
        <v>0</v>
      </c>
      <c r="BJ1033">
        <v>0</v>
      </c>
      <c r="BK1033">
        <v>0</v>
      </c>
      <c r="BM1033">
        <v>0</v>
      </c>
      <c r="BY1033">
        <v>0</v>
      </c>
      <c r="BZ1033">
        <v>0</v>
      </c>
      <c r="CB1033">
        <v>0</v>
      </c>
      <c r="CC1033">
        <v>20</v>
      </c>
      <c r="CD1033">
        <v>0</v>
      </c>
    </row>
    <row r="1034" spans="1:82" hidden="1" x14ac:dyDescent="0.3">
      <c r="A1034" t="s">
        <v>4126</v>
      </c>
      <c r="B1034" t="s">
        <v>4127</v>
      </c>
      <c r="C1034" s="1" t="str">
        <f t="shared" si="128"/>
        <v>31:0014</v>
      </c>
      <c r="D1034" s="1" t="str">
        <f t="shared" si="129"/>
        <v>31:0003</v>
      </c>
      <c r="E1034" t="s">
        <v>4128</v>
      </c>
      <c r="F1034" t="s">
        <v>4129</v>
      </c>
      <c r="H1034">
        <v>71.360510000000005</v>
      </c>
      <c r="I1034">
        <v>-78.401390000000006</v>
      </c>
      <c r="J1034" s="1" t="str">
        <f t="shared" si="127"/>
        <v>Till</v>
      </c>
      <c r="K1034" s="1" t="str">
        <f t="shared" si="130"/>
        <v>HMC separation (ODM; details not reported)</v>
      </c>
      <c r="M1034">
        <v>1</v>
      </c>
      <c r="V1034">
        <v>1</v>
      </c>
      <c r="X1034">
        <v>0</v>
      </c>
      <c r="Z1034">
        <v>0</v>
      </c>
      <c r="AS1034">
        <v>0</v>
      </c>
      <c r="BF1034">
        <v>0</v>
      </c>
      <c r="BI1034">
        <v>0</v>
      </c>
      <c r="BJ1034">
        <v>0</v>
      </c>
      <c r="BL1034">
        <v>0</v>
      </c>
      <c r="BY1034">
        <v>0</v>
      </c>
      <c r="BZ1034">
        <v>0</v>
      </c>
      <c r="CA1034">
        <v>5</v>
      </c>
      <c r="CB1034">
        <v>0</v>
      </c>
      <c r="CC1034">
        <v>20</v>
      </c>
      <c r="CD1034">
        <v>0</v>
      </c>
    </row>
    <row r="1035" spans="1:82" hidden="1" x14ac:dyDescent="0.3">
      <c r="A1035" t="s">
        <v>4130</v>
      </c>
      <c r="B1035" t="s">
        <v>4131</v>
      </c>
      <c r="C1035" s="1" t="str">
        <f t="shared" si="128"/>
        <v>31:0014</v>
      </c>
      <c r="D1035" s="1" t="str">
        <f t="shared" si="129"/>
        <v>31:0003</v>
      </c>
      <c r="E1035" t="s">
        <v>4132</v>
      </c>
      <c r="F1035" t="s">
        <v>4133</v>
      </c>
      <c r="H1035">
        <v>71.251570000000001</v>
      </c>
      <c r="I1035">
        <v>-77.412899999999993</v>
      </c>
      <c r="J1035" s="1" t="str">
        <f t="shared" si="127"/>
        <v>Till</v>
      </c>
      <c r="K1035" s="1" t="str">
        <f t="shared" si="130"/>
        <v>HMC separation (ODM; details not reported)</v>
      </c>
      <c r="M1035">
        <v>0</v>
      </c>
      <c r="Q1035">
        <v>17</v>
      </c>
      <c r="V1035">
        <v>2</v>
      </c>
      <c r="X1035">
        <v>0</v>
      </c>
      <c r="Z1035">
        <v>0</v>
      </c>
      <c r="AS1035">
        <v>0</v>
      </c>
      <c r="AV1035">
        <v>0</v>
      </c>
      <c r="BI1035">
        <v>0</v>
      </c>
      <c r="BJ1035">
        <v>0</v>
      </c>
      <c r="BK1035">
        <v>0</v>
      </c>
      <c r="BL1035">
        <v>0</v>
      </c>
      <c r="BM1035">
        <v>0</v>
      </c>
      <c r="BY1035">
        <v>0</v>
      </c>
      <c r="BZ1035">
        <v>0</v>
      </c>
      <c r="CB1035">
        <v>0</v>
      </c>
      <c r="CC1035">
        <v>40</v>
      </c>
      <c r="CD1035">
        <v>0</v>
      </c>
    </row>
    <row r="1036" spans="1:82" hidden="1" x14ac:dyDescent="0.3">
      <c r="A1036" t="s">
        <v>4134</v>
      </c>
      <c r="B1036" t="s">
        <v>4135</v>
      </c>
      <c r="C1036" s="1" t="str">
        <f t="shared" si="128"/>
        <v>31:0014</v>
      </c>
      <c r="D1036" s="1" t="str">
        <f t="shared" si="129"/>
        <v>31:0003</v>
      </c>
      <c r="E1036" t="s">
        <v>4136</v>
      </c>
      <c r="F1036" t="s">
        <v>4137</v>
      </c>
      <c r="H1036">
        <v>71.061340000000001</v>
      </c>
      <c r="I1036">
        <v>-78.929320000000004</v>
      </c>
      <c r="J1036" s="1" t="str">
        <f t="shared" si="127"/>
        <v>Till</v>
      </c>
      <c r="K1036" s="1" t="str">
        <f t="shared" si="130"/>
        <v>HMC separation (ODM; details not reported)</v>
      </c>
      <c r="M1036">
        <v>3</v>
      </c>
      <c r="V1036">
        <v>5</v>
      </c>
      <c r="X1036">
        <v>0</v>
      </c>
      <c r="Z1036">
        <v>0</v>
      </c>
      <c r="AK1036">
        <v>6</v>
      </c>
      <c r="AS1036">
        <v>0</v>
      </c>
      <c r="BI1036">
        <v>0</v>
      </c>
      <c r="BJ1036">
        <v>0</v>
      </c>
      <c r="BK1036">
        <v>0</v>
      </c>
      <c r="BM1036">
        <v>0</v>
      </c>
      <c r="BY1036">
        <v>0</v>
      </c>
      <c r="BZ1036">
        <v>0</v>
      </c>
      <c r="CA1036">
        <v>0</v>
      </c>
      <c r="CB1036">
        <v>0</v>
      </c>
      <c r="CC1036">
        <v>10</v>
      </c>
    </row>
    <row r="1037" spans="1:82" hidden="1" x14ac:dyDescent="0.3">
      <c r="A1037" t="s">
        <v>4138</v>
      </c>
      <c r="B1037" t="s">
        <v>4139</v>
      </c>
      <c r="C1037" s="1" t="str">
        <f t="shared" si="128"/>
        <v>31:0014</v>
      </c>
      <c r="D1037" s="1" t="str">
        <f t="shared" si="129"/>
        <v>31:0003</v>
      </c>
      <c r="E1037" t="s">
        <v>4140</v>
      </c>
      <c r="F1037" t="s">
        <v>4141</v>
      </c>
      <c r="H1037">
        <v>71.017619999999994</v>
      </c>
      <c r="I1037">
        <v>-78.962620000000001</v>
      </c>
      <c r="J1037" s="1" t="str">
        <f t="shared" si="127"/>
        <v>Till</v>
      </c>
      <c r="K1037" s="1" t="str">
        <f t="shared" si="130"/>
        <v>HMC separation (ODM; details not reported)</v>
      </c>
      <c r="M1037">
        <v>1</v>
      </c>
      <c r="V1037">
        <v>5</v>
      </c>
      <c r="X1037">
        <v>0</v>
      </c>
      <c r="Z1037">
        <v>0</v>
      </c>
      <c r="AS1037">
        <v>0</v>
      </c>
      <c r="BI1037">
        <v>0</v>
      </c>
      <c r="BJ1037">
        <v>0</v>
      </c>
      <c r="BK1037">
        <v>0</v>
      </c>
      <c r="BM1037">
        <v>0</v>
      </c>
      <c r="BY1037">
        <v>0</v>
      </c>
      <c r="BZ1037">
        <v>0</v>
      </c>
      <c r="CA1037">
        <v>0</v>
      </c>
      <c r="CB1037">
        <v>0</v>
      </c>
      <c r="CC1037">
        <v>10</v>
      </c>
    </row>
    <row r="1038" spans="1:82" hidden="1" x14ac:dyDescent="0.3">
      <c r="A1038" t="s">
        <v>4142</v>
      </c>
      <c r="B1038" t="s">
        <v>4143</v>
      </c>
      <c r="C1038" s="1" t="str">
        <f t="shared" si="128"/>
        <v>31:0014</v>
      </c>
      <c r="D1038" s="1" t="str">
        <f t="shared" si="129"/>
        <v>31:0003</v>
      </c>
      <c r="E1038" t="s">
        <v>4144</v>
      </c>
      <c r="F1038" t="s">
        <v>4145</v>
      </c>
      <c r="H1038">
        <v>71.010210000000001</v>
      </c>
      <c r="I1038">
        <v>-79.303569999999993</v>
      </c>
      <c r="J1038" s="1" t="str">
        <f t="shared" si="127"/>
        <v>Till</v>
      </c>
      <c r="K1038" s="1" t="str">
        <f t="shared" si="130"/>
        <v>HMC separation (ODM; details not reported)</v>
      </c>
      <c r="M1038">
        <v>0</v>
      </c>
      <c r="V1038">
        <v>30</v>
      </c>
      <c r="X1038">
        <v>0</v>
      </c>
      <c r="Z1038">
        <v>0</v>
      </c>
      <c r="AS1038">
        <v>0</v>
      </c>
      <c r="AV1038">
        <v>0</v>
      </c>
      <c r="BI1038">
        <v>0</v>
      </c>
      <c r="BK1038">
        <v>0</v>
      </c>
      <c r="BM1038">
        <v>0</v>
      </c>
      <c r="BY1038">
        <v>0</v>
      </c>
      <c r="BZ1038">
        <v>0</v>
      </c>
      <c r="CA1038">
        <v>0</v>
      </c>
      <c r="CB1038">
        <v>0</v>
      </c>
      <c r="CC1038">
        <v>5</v>
      </c>
      <c r="CD1038">
        <v>0</v>
      </c>
    </row>
    <row r="1039" spans="1:82" hidden="1" x14ac:dyDescent="0.3">
      <c r="A1039" t="s">
        <v>4146</v>
      </c>
      <c r="B1039" t="s">
        <v>4147</v>
      </c>
      <c r="C1039" s="1" t="str">
        <f t="shared" si="128"/>
        <v>31:0014</v>
      </c>
      <c r="D1039" s="1" t="str">
        <f t="shared" si="129"/>
        <v>31:0003</v>
      </c>
      <c r="E1039" t="s">
        <v>4148</v>
      </c>
      <c r="F1039" t="s">
        <v>4149</v>
      </c>
      <c r="H1039">
        <v>71.045419999999993</v>
      </c>
      <c r="I1039">
        <v>-79.486980000000003</v>
      </c>
      <c r="J1039" s="1" t="str">
        <f t="shared" si="127"/>
        <v>Till</v>
      </c>
      <c r="K1039" s="1" t="str">
        <f t="shared" si="130"/>
        <v>HMC separation (ODM; details not reported)</v>
      </c>
      <c r="M1039">
        <v>0</v>
      </c>
      <c r="V1039">
        <v>3</v>
      </c>
      <c r="X1039">
        <v>0</v>
      </c>
      <c r="Z1039">
        <v>0</v>
      </c>
      <c r="AS1039">
        <v>0</v>
      </c>
      <c r="AV1039">
        <v>0</v>
      </c>
      <c r="BI1039">
        <v>0</v>
      </c>
      <c r="BJ1039">
        <v>0</v>
      </c>
      <c r="BK1039">
        <v>0</v>
      </c>
      <c r="BM1039">
        <v>0</v>
      </c>
      <c r="BY1039">
        <v>0</v>
      </c>
      <c r="BZ1039">
        <v>0</v>
      </c>
      <c r="CA1039">
        <v>0</v>
      </c>
      <c r="CB1039">
        <v>0</v>
      </c>
      <c r="CC1039">
        <v>1</v>
      </c>
    </row>
    <row r="1040" spans="1:82" hidden="1" x14ac:dyDescent="0.3">
      <c r="A1040" t="s">
        <v>4150</v>
      </c>
      <c r="B1040" t="s">
        <v>4151</v>
      </c>
      <c r="C1040" s="1" t="str">
        <f t="shared" si="128"/>
        <v>31:0014</v>
      </c>
      <c r="D1040" s="1" t="str">
        <f t="shared" si="129"/>
        <v>31:0003</v>
      </c>
      <c r="E1040" t="s">
        <v>4152</v>
      </c>
      <c r="F1040" t="s">
        <v>4153</v>
      </c>
      <c r="H1040">
        <v>71.67895</v>
      </c>
      <c r="I1040">
        <v>-78.384969999999996</v>
      </c>
      <c r="J1040" s="1" t="str">
        <f t="shared" ref="J1040:J1045" si="131">HYPERLINK("https://geochem.nrcan.gc.ca/cdogs/content/kwd/kwd020044_e.htm", "Till")</f>
        <v>Till</v>
      </c>
      <c r="K1040" s="1" t="str">
        <f t="shared" si="130"/>
        <v>HMC separation (ODM; details not reported)</v>
      </c>
      <c r="M1040">
        <v>2</v>
      </c>
      <c r="V1040">
        <v>5</v>
      </c>
      <c r="X1040">
        <v>0</v>
      </c>
      <c r="Z1040">
        <v>0</v>
      </c>
      <c r="AS1040">
        <v>0</v>
      </c>
      <c r="BI1040">
        <v>0</v>
      </c>
      <c r="BJ1040">
        <v>0</v>
      </c>
      <c r="BK1040">
        <v>0</v>
      </c>
      <c r="BL1040">
        <v>0.5</v>
      </c>
      <c r="BM1040">
        <v>0</v>
      </c>
      <c r="BY1040">
        <v>0</v>
      </c>
      <c r="BZ1040">
        <v>0</v>
      </c>
      <c r="CB1040">
        <v>0</v>
      </c>
      <c r="CC1040">
        <v>15</v>
      </c>
      <c r="CD1040">
        <v>0</v>
      </c>
    </row>
    <row r="1041" spans="1:82" hidden="1" x14ac:dyDescent="0.3">
      <c r="A1041" t="s">
        <v>4154</v>
      </c>
      <c r="B1041" t="s">
        <v>4155</v>
      </c>
      <c r="C1041" s="1" t="str">
        <f t="shared" si="128"/>
        <v>31:0014</v>
      </c>
      <c r="D1041" s="1" t="str">
        <f t="shared" si="129"/>
        <v>31:0003</v>
      </c>
      <c r="E1041" t="s">
        <v>4156</v>
      </c>
      <c r="F1041" t="s">
        <v>4157</v>
      </c>
      <c r="H1041">
        <v>71.530789999999996</v>
      </c>
      <c r="I1041">
        <v>-79.261660000000006</v>
      </c>
      <c r="J1041" s="1" t="str">
        <f t="shared" si="131"/>
        <v>Till</v>
      </c>
      <c r="K1041" s="1" t="str">
        <f t="shared" si="130"/>
        <v>HMC separation (ODM; details not reported)</v>
      </c>
      <c r="M1041">
        <v>0</v>
      </c>
      <c r="V1041">
        <v>0</v>
      </c>
      <c r="X1041">
        <v>0</v>
      </c>
      <c r="Z1041">
        <v>0</v>
      </c>
      <c r="AS1041">
        <v>0</v>
      </c>
      <c r="AV1041">
        <v>0</v>
      </c>
      <c r="BE1041">
        <v>0</v>
      </c>
      <c r="BF1041">
        <v>0</v>
      </c>
      <c r="BI1041">
        <v>0</v>
      </c>
      <c r="BJ1041">
        <v>0</v>
      </c>
      <c r="BK1041">
        <v>0</v>
      </c>
      <c r="BM1041">
        <v>0</v>
      </c>
      <c r="BY1041">
        <v>0</v>
      </c>
      <c r="BZ1041">
        <v>0</v>
      </c>
      <c r="CA1041">
        <v>0</v>
      </c>
      <c r="CB1041">
        <v>0</v>
      </c>
    </row>
    <row r="1042" spans="1:82" hidden="1" x14ac:dyDescent="0.3">
      <c r="A1042" t="s">
        <v>4158</v>
      </c>
      <c r="B1042" t="s">
        <v>4159</v>
      </c>
      <c r="C1042" s="1" t="str">
        <f t="shared" si="128"/>
        <v>31:0014</v>
      </c>
      <c r="D1042" s="1" t="str">
        <f t="shared" si="129"/>
        <v>31:0003</v>
      </c>
      <c r="E1042" t="s">
        <v>4160</v>
      </c>
      <c r="F1042" t="s">
        <v>4161</v>
      </c>
      <c r="H1042">
        <v>71.431690000000003</v>
      </c>
      <c r="I1042">
        <v>-79.462699999999998</v>
      </c>
      <c r="J1042" s="1" t="str">
        <f t="shared" si="131"/>
        <v>Till</v>
      </c>
      <c r="K1042" s="1" t="str">
        <f t="shared" si="130"/>
        <v>HMC separation (ODM; details not reported)</v>
      </c>
      <c r="M1042">
        <v>0</v>
      </c>
      <c r="V1042">
        <v>0</v>
      </c>
      <c r="X1042">
        <v>0</v>
      </c>
      <c r="Z1042">
        <v>0</v>
      </c>
      <c r="AS1042">
        <v>0</v>
      </c>
      <c r="AV1042">
        <v>0</v>
      </c>
      <c r="BE1042">
        <v>0</v>
      </c>
      <c r="BF1042">
        <v>0</v>
      </c>
      <c r="BI1042">
        <v>0</v>
      </c>
      <c r="BJ1042">
        <v>0</v>
      </c>
      <c r="BK1042">
        <v>0</v>
      </c>
      <c r="BM1042">
        <v>0</v>
      </c>
      <c r="BY1042">
        <v>0</v>
      </c>
      <c r="BZ1042">
        <v>0</v>
      </c>
      <c r="CB1042">
        <v>0</v>
      </c>
      <c r="CC1042">
        <v>15</v>
      </c>
    </row>
    <row r="1043" spans="1:82" hidden="1" x14ac:dyDescent="0.3">
      <c r="A1043" t="s">
        <v>4162</v>
      </c>
      <c r="B1043" t="s">
        <v>4163</v>
      </c>
      <c r="C1043" s="1" t="str">
        <f t="shared" si="128"/>
        <v>31:0014</v>
      </c>
      <c r="D1043" s="1" t="str">
        <f t="shared" si="129"/>
        <v>31:0003</v>
      </c>
      <c r="E1043" t="s">
        <v>4164</v>
      </c>
      <c r="F1043" t="s">
        <v>4165</v>
      </c>
      <c r="H1043">
        <v>71.312029999999993</v>
      </c>
      <c r="I1043">
        <v>-78.198989999999995</v>
      </c>
      <c r="J1043" s="1" t="str">
        <f t="shared" si="131"/>
        <v>Till</v>
      </c>
      <c r="K1043" s="1" t="str">
        <f t="shared" si="130"/>
        <v>HMC separation (ODM; details not reported)</v>
      </c>
      <c r="M1043">
        <v>0</v>
      </c>
      <c r="V1043">
        <v>0</v>
      </c>
      <c r="X1043">
        <v>0</v>
      </c>
      <c r="Z1043">
        <v>0</v>
      </c>
      <c r="AS1043">
        <v>0</v>
      </c>
      <c r="AV1043">
        <v>0</v>
      </c>
      <c r="BE1043">
        <v>0</v>
      </c>
      <c r="BF1043">
        <v>0</v>
      </c>
      <c r="BI1043">
        <v>0</v>
      </c>
      <c r="BJ1043">
        <v>0</v>
      </c>
      <c r="BK1043">
        <v>0</v>
      </c>
      <c r="BL1043">
        <v>0</v>
      </c>
      <c r="BM1043">
        <v>0</v>
      </c>
      <c r="BY1043">
        <v>0</v>
      </c>
      <c r="BZ1043">
        <v>0</v>
      </c>
      <c r="CB1043">
        <v>0</v>
      </c>
      <c r="CC1043">
        <v>20</v>
      </c>
    </row>
    <row r="1044" spans="1:82" hidden="1" x14ac:dyDescent="0.3">
      <c r="A1044" t="s">
        <v>4166</v>
      </c>
      <c r="B1044" t="s">
        <v>4167</v>
      </c>
      <c r="C1044" s="1" t="str">
        <f t="shared" si="128"/>
        <v>31:0014</v>
      </c>
      <c r="D1044" s="1" t="str">
        <f t="shared" si="129"/>
        <v>31:0003</v>
      </c>
      <c r="E1044" t="s">
        <v>4168</v>
      </c>
      <c r="F1044" t="s">
        <v>4169</v>
      </c>
      <c r="H1044">
        <v>71.203590000000005</v>
      </c>
      <c r="I1044">
        <v>-77.653639999999996</v>
      </c>
      <c r="J1044" s="1" t="str">
        <f t="shared" si="131"/>
        <v>Till</v>
      </c>
      <c r="K1044" s="1" t="str">
        <f t="shared" si="130"/>
        <v>HMC separation (ODM; details not reported)</v>
      </c>
      <c r="M1044">
        <v>0</v>
      </c>
      <c r="V1044">
        <v>0</v>
      </c>
      <c r="X1044">
        <v>0</v>
      </c>
      <c r="Z1044">
        <v>0</v>
      </c>
      <c r="AK1044">
        <v>0</v>
      </c>
      <c r="AS1044">
        <v>0</v>
      </c>
      <c r="AV1044">
        <v>0</v>
      </c>
      <c r="BE1044">
        <v>0</v>
      </c>
      <c r="BF1044">
        <v>0</v>
      </c>
      <c r="BI1044">
        <v>0</v>
      </c>
      <c r="BJ1044">
        <v>0</v>
      </c>
      <c r="BL1044">
        <v>0</v>
      </c>
      <c r="BM1044">
        <v>0</v>
      </c>
      <c r="BT1044">
        <v>0</v>
      </c>
      <c r="BY1044">
        <v>0</v>
      </c>
      <c r="BZ1044">
        <v>0</v>
      </c>
      <c r="CB1044">
        <v>0</v>
      </c>
      <c r="CC1044">
        <v>10</v>
      </c>
      <c r="CD1044">
        <v>0</v>
      </c>
    </row>
    <row r="1045" spans="1:82" hidden="1" x14ac:dyDescent="0.3">
      <c r="A1045" t="s">
        <v>4170</v>
      </c>
      <c r="B1045" t="s">
        <v>4171</v>
      </c>
      <c r="C1045" s="1" t="str">
        <f t="shared" si="128"/>
        <v>31:0014</v>
      </c>
      <c r="D1045" s="1" t="str">
        <f t="shared" si="129"/>
        <v>31:0003</v>
      </c>
      <c r="E1045" t="s">
        <v>4172</v>
      </c>
      <c r="F1045" t="s">
        <v>4173</v>
      </c>
      <c r="H1045">
        <v>71.341989999999996</v>
      </c>
      <c r="I1045">
        <v>-79.220950000000002</v>
      </c>
      <c r="J1045" s="1" t="str">
        <f t="shared" si="131"/>
        <v>Till</v>
      </c>
      <c r="K1045" s="1" t="str">
        <f t="shared" si="130"/>
        <v>HMC separation (ODM; details not reported)</v>
      </c>
      <c r="M1045">
        <v>14</v>
      </c>
      <c r="V1045">
        <v>20</v>
      </c>
      <c r="X1045">
        <v>0</v>
      </c>
      <c r="Z1045">
        <v>1</v>
      </c>
      <c r="AS1045">
        <v>0</v>
      </c>
      <c r="BE1045">
        <v>0.5</v>
      </c>
      <c r="BK1045">
        <v>0</v>
      </c>
      <c r="BL1045">
        <v>2</v>
      </c>
      <c r="BM1045">
        <v>0</v>
      </c>
      <c r="BY1045">
        <v>0</v>
      </c>
      <c r="BZ1045">
        <v>0</v>
      </c>
      <c r="CB1045">
        <v>0</v>
      </c>
      <c r="CC1045">
        <v>20</v>
      </c>
    </row>
  </sheetData>
  <autoFilter ref="A1:L1045">
    <filterColumn colId="0" hiddenButton="1"/>
    <filterColumn colId="1" hiddenButton="1"/>
    <filterColumn colId="3">
      <filters>
        <filter val="27:0009"/>
      </filters>
    </filterColumn>
    <filterColumn colId="4" hiddenButton="1"/>
    <filterColumn colId="5" hiddenButton="1"/>
    <filterColumn colId="7" hiddenButton="1"/>
    <filterColumn colId="8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svy270009_pkg_0307b.xlsx</vt:lpstr>
      <vt:lpstr>pkg_0307b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2025-05-23T11:10:52Z</dcterms:created>
  <dcterms:modified xsi:type="dcterms:W3CDTF">2025-05-30T08:01:55Z</dcterms:modified>
</cp:coreProperties>
</file>