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56c.xlsx" sheetId="1" r:id="rId1"/>
  </sheets>
  <definedNames>
    <definedName name="_xlnm._FilterDatabase" localSheetId="0" hidden="1">svy270004_pkg_0356c.xlsx!$A$1:$K$19</definedName>
    <definedName name="pkg_0356c">svy270004_pkg_0356c.xlsx!$A$1:$AG$19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<sst xmlns="http://schemas.openxmlformats.org/spreadsheetml/2006/main" count="501" uniqueCount="287">
  <si>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</si>
  <si>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</si>
  <si>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</si>
  <si>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</si>
  <si>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</si>
  <si>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</si>
  <si>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</si>
  <si>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</si>
  <si>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</si>
  <si>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</si>
  <si>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</si>
  <si>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SiO2</t>
  </si>
  <si>
    <t>TiO2</t>
  </si>
  <si>
    <t>Al2O3</t>
  </si>
  <si>
    <t>Fe2O3_tot</t>
  </si>
  <si>
    <t>MnO</t>
  </si>
  <si>
    <t>MgO</t>
  </si>
  <si>
    <t>CaO</t>
  </si>
  <si>
    <t>Na2O</t>
  </si>
  <si>
    <t>K2O</t>
  </si>
  <si>
    <t>P2O5</t>
  </si>
  <si>
    <t>Cr2O3</t>
  </si>
  <si>
    <t>Ba</t>
  </si>
  <si>
    <t>Ni</t>
  </si>
  <si>
    <t>Sr</t>
  </si>
  <si>
    <t>Zr</t>
  </si>
  <si>
    <t>Y</t>
  </si>
  <si>
    <t>Nb</t>
  </si>
  <si>
    <t>Sc</t>
  </si>
  <si>
    <t>Total</t>
  </si>
  <si>
    <t>LOI</t>
  </si>
  <si>
    <t>C_Tot</t>
  </si>
  <si>
    <t>S_Tot</t>
  </si>
  <si>
    <t>09SRC LS 001:LST</t>
  </si>
  <si>
    <t>27:0013:000001</t>
  </si>
  <si>
    <t>27:0004:000096</t>
  </si>
  <si>
    <t>27:0004:000096:0005:0001:00</t>
  </si>
  <si>
    <t>0.55</t>
  </si>
  <si>
    <t>0.01</t>
  </si>
  <si>
    <t>0.25</t>
  </si>
  <si>
    <t>0.08</t>
  </si>
  <si>
    <t>&lt;0.01</t>
  </si>
  <si>
    <t>0.39</t>
  </si>
  <si>
    <t>54.85</t>
  </si>
  <si>
    <t>&lt;0.002</t>
  </si>
  <si>
    <t>36</t>
  </si>
  <si>
    <t>&lt;20</t>
  </si>
  <si>
    <t>159</t>
  </si>
  <si>
    <t>31</t>
  </si>
  <si>
    <t>&lt;3</t>
  </si>
  <si>
    <t>&lt;5</t>
  </si>
  <si>
    <t>&lt;1</t>
  </si>
  <si>
    <t>99.96</t>
  </si>
  <si>
    <t>43.7</t>
  </si>
  <si>
    <t>12.49</t>
  </si>
  <si>
    <t>&lt;0.02</t>
  </si>
  <si>
    <t>09SRC LS 002:LST</t>
  </si>
  <si>
    <t>27:0013:000002</t>
  </si>
  <si>
    <t>27:0004:000096:0006:0001:00</t>
  </si>
  <si>
    <t>0.31</t>
  </si>
  <si>
    <t>0.15</t>
  </si>
  <si>
    <t>0.35</t>
  </si>
  <si>
    <t>55.6</t>
  </si>
  <si>
    <t>0.04</t>
  </si>
  <si>
    <t>missing</t>
  </si>
  <si>
    <t>60</t>
  </si>
  <si>
    <t>147</t>
  </si>
  <si>
    <t>15</t>
  </si>
  <si>
    <t>99.97</t>
  </si>
  <si>
    <t>43.4</t>
  </si>
  <si>
    <t>12.52</t>
  </si>
  <si>
    <t>09SRC LS 003:LST</t>
  </si>
  <si>
    <t>27:0013:000003</t>
  </si>
  <si>
    <t>27:0004:000097</t>
  </si>
  <si>
    <t>27:0004:000097:0005:0001:00</t>
  </si>
  <si>
    <t>1.12</t>
  </si>
  <si>
    <t>0.02</t>
  </si>
  <si>
    <t>0.57</t>
  </si>
  <si>
    <t>0.14</t>
  </si>
  <si>
    <t>0.47</t>
  </si>
  <si>
    <t>54.3</t>
  </si>
  <si>
    <t>0.17</t>
  </si>
  <si>
    <t>191</t>
  </si>
  <si>
    <t>99.98</t>
  </si>
  <si>
    <t>43.1</t>
  </si>
  <si>
    <t>12.33</t>
  </si>
  <si>
    <t>KA-09-002:LST</t>
  </si>
  <si>
    <t>27:0013:000004</t>
  </si>
  <si>
    <t>27:0004:000001</t>
  </si>
  <si>
    <t>27:0004:000001:0005:0001:00</t>
  </si>
  <si>
    <t>14.09</t>
  </si>
  <si>
    <t>0.13</t>
  </si>
  <si>
    <t>1.57</t>
  </si>
  <si>
    <t>0.91</t>
  </si>
  <si>
    <t>0.03</t>
  </si>
  <si>
    <t>1.52</t>
  </si>
  <si>
    <t>43.6</t>
  </si>
  <si>
    <t>0.51</t>
  </si>
  <si>
    <t>59</t>
  </si>
  <si>
    <t>431</t>
  </si>
  <si>
    <t>97</t>
  </si>
  <si>
    <t>7</t>
  </si>
  <si>
    <t>9</t>
  </si>
  <si>
    <t>2</t>
  </si>
  <si>
    <t>99.94</t>
  </si>
  <si>
    <t>37.4</t>
  </si>
  <si>
    <t>10.24</t>
  </si>
  <si>
    <t>KA-09-008:LST</t>
  </si>
  <si>
    <t>27:0013:000005</t>
  </si>
  <si>
    <t>27:0004:000007</t>
  </si>
  <si>
    <t>27:0004:000007:0005:0001:00</t>
  </si>
  <si>
    <t>47.39</t>
  </si>
  <si>
    <t>0.32</t>
  </si>
  <si>
    <t>2.66</t>
  </si>
  <si>
    <t>1.29</t>
  </si>
  <si>
    <t>3.11</t>
  </si>
  <si>
    <t>21.44</t>
  </si>
  <si>
    <t>0.12</t>
  </si>
  <si>
    <t>0.23</t>
  </si>
  <si>
    <t>143</t>
  </si>
  <si>
    <t>136</t>
  </si>
  <si>
    <t>321</t>
  </si>
  <si>
    <t>24</t>
  </si>
  <si>
    <t>8</t>
  </si>
  <si>
    <t>3</t>
  </si>
  <si>
    <t>99.9</t>
  </si>
  <si>
    <t>21.9</t>
  </si>
  <si>
    <t>5.34</t>
  </si>
  <si>
    <t>KA-09-024:LST</t>
  </si>
  <si>
    <t>27:0013:000006</t>
  </si>
  <si>
    <t>27:0004:000022</t>
  </si>
  <si>
    <t>27:0004:000022:0005:0001:00</t>
  </si>
  <si>
    <t>0.06</t>
  </si>
  <si>
    <t>0.05</t>
  </si>
  <si>
    <t>56.16</t>
  </si>
  <si>
    <t>288</t>
  </si>
  <si>
    <t>43.2</t>
  </si>
  <si>
    <t>12.47</t>
  </si>
  <si>
    <t>KA-09-024A:LST</t>
  </si>
  <si>
    <t>27:0013:000007</t>
  </si>
  <si>
    <t>27:0004:000022:0006:0001:00</t>
  </si>
  <si>
    <t>0.1</t>
  </si>
  <si>
    <t>0.43</t>
  </si>
  <si>
    <t>56.04</t>
  </si>
  <si>
    <t>297</t>
  </si>
  <si>
    <t>12.69</t>
  </si>
  <si>
    <t>KA-09-038:LST</t>
  </si>
  <si>
    <t>27:0013:000008</t>
  </si>
  <si>
    <t>27:0004:000035</t>
  </si>
  <si>
    <t>27:0004:000035:0005:0001:00</t>
  </si>
  <si>
    <t>0.56</t>
  </si>
  <si>
    <t>0.62</t>
  </si>
  <si>
    <t>54.76</t>
  </si>
  <si>
    <t>0.09</t>
  </si>
  <si>
    <t>11</t>
  </si>
  <si>
    <t>221</t>
  </si>
  <si>
    <t>6</t>
  </si>
  <si>
    <t>43.5</t>
  </si>
  <si>
    <t>12.41</t>
  </si>
  <si>
    <t>KA-09-093:LST</t>
  </si>
  <si>
    <t>27:0013:000009</t>
  </si>
  <si>
    <t>27:0004:000088</t>
  </si>
  <si>
    <t>27:0004:000088:0005:0001:00</t>
  </si>
  <si>
    <t>11.07</t>
  </si>
  <si>
    <t>0.07</t>
  </si>
  <si>
    <t>0.79</t>
  </si>
  <si>
    <t>0.46</t>
  </si>
  <si>
    <t>1.02</t>
  </si>
  <si>
    <t>46.75</t>
  </si>
  <si>
    <t>0.44</t>
  </si>
  <si>
    <t>82</t>
  </si>
  <si>
    <t>202</t>
  </si>
  <si>
    <t>50</t>
  </si>
  <si>
    <t>1</t>
  </si>
  <si>
    <t>39.2</t>
  </si>
  <si>
    <t>11.02</t>
  </si>
  <si>
    <t>KA-09-094:LST</t>
  </si>
  <si>
    <t>27:0013:000010</t>
  </si>
  <si>
    <t>27:0004:000089</t>
  </si>
  <si>
    <t>27:0004:000089:0005:0001:00</t>
  </si>
  <si>
    <t>2.28</t>
  </si>
  <si>
    <t>0.28</t>
  </si>
  <si>
    <t>2.07</t>
  </si>
  <si>
    <t>54.21</t>
  </si>
  <si>
    <t>23</t>
  </si>
  <si>
    <t>181</t>
  </si>
  <si>
    <t>100</t>
  </si>
  <si>
    <t>40.6</t>
  </si>
  <si>
    <t>12.02</t>
  </si>
  <si>
    <t>1.23</t>
  </si>
  <si>
    <t>LST09-02A:LST</t>
  </si>
  <si>
    <t>27:0013:000011</t>
  </si>
  <si>
    <t>27:0004:000098</t>
  </si>
  <si>
    <t>27:0004:000098:0005:0001:00</t>
  </si>
  <si>
    <t>1.95</t>
  </si>
  <si>
    <t>0.49</t>
  </si>
  <si>
    <t>0.86</t>
  </si>
  <si>
    <t>53.28</t>
  </si>
  <si>
    <t>77</t>
  </si>
  <si>
    <t>316</t>
  </si>
  <si>
    <t>42.8</t>
  </si>
  <si>
    <t>12.38</t>
  </si>
  <si>
    <t>LST09-02C:LST</t>
  </si>
  <si>
    <t>27:0013:000012</t>
  </si>
  <si>
    <t>27:0004:000098:0006:0001:00</t>
  </si>
  <si>
    <t>13.38</t>
  </si>
  <si>
    <t>0.3</t>
  </si>
  <si>
    <t>5.46</t>
  </si>
  <si>
    <t>2.46</t>
  </si>
  <si>
    <t>2.25</t>
  </si>
  <si>
    <t>35.45</t>
  </si>
  <si>
    <t>1.64</t>
  </si>
  <si>
    <t>126</t>
  </si>
  <si>
    <t>70</t>
  </si>
  <si>
    <t>337</t>
  </si>
  <si>
    <t>66</t>
  </si>
  <si>
    <t>10</t>
  </si>
  <si>
    <t>99.83</t>
  </si>
  <si>
    <t>38.7</t>
  </si>
  <si>
    <t>16.63</t>
  </si>
  <si>
    <t>1.7</t>
  </si>
  <si>
    <t>LST09-03:LST</t>
  </si>
  <si>
    <t>27:0013:000013</t>
  </si>
  <si>
    <t>27:0004:000099</t>
  </si>
  <si>
    <t>27:0004:000099:0005:0001:00</t>
  </si>
  <si>
    <t>1.45</t>
  </si>
  <si>
    <t>52.85</t>
  </si>
  <si>
    <t>0.18</t>
  </si>
  <si>
    <t>32</t>
  </si>
  <si>
    <t>380</t>
  </si>
  <si>
    <t>5</t>
  </si>
  <si>
    <t>4</t>
  </si>
  <si>
    <t>12.35</t>
  </si>
  <si>
    <t>LST09-04:LST</t>
  </si>
  <si>
    <t>27:0013:000014</t>
  </si>
  <si>
    <t>27:0004:000100</t>
  </si>
  <si>
    <t>27:0004:000100:0005:0001:00</t>
  </si>
  <si>
    <t>0.21</t>
  </si>
  <si>
    <t>0.69</t>
  </si>
  <si>
    <t>54.64</t>
  </si>
  <si>
    <t>224</t>
  </si>
  <si>
    <t>12.62</t>
  </si>
  <si>
    <t>LST09-05:LST</t>
  </si>
  <si>
    <t>27:0013:000015</t>
  </si>
  <si>
    <t>27:0004:000101</t>
  </si>
  <si>
    <t>27:0004:000101:0005:0001:00</t>
  </si>
  <si>
    <t>1.94</t>
  </si>
  <si>
    <t>0.53</t>
  </si>
  <si>
    <t>0.22</t>
  </si>
  <si>
    <t>0.73</t>
  </si>
  <si>
    <t>53.23</t>
  </si>
  <si>
    <t>83</t>
  </si>
  <si>
    <t>390</t>
  </si>
  <si>
    <t>42.9</t>
  </si>
  <si>
    <t>12.21</t>
  </si>
  <si>
    <t>LST09-06:LST</t>
  </si>
  <si>
    <t>27:0013:000016</t>
  </si>
  <si>
    <t>27:0004:000102</t>
  </si>
  <si>
    <t>27:0004:000102:0005:0001:00</t>
  </si>
  <si>
    <t>0.11</t>
  </si>
  <si>
    <t>54.79</t>
  </si>
  <si>
    <t>17</t>
  </si>
  <si>
    <t>385</t>
  </si>
  <si>
    <t>12.78</t>
  </si>
  <si>
    <t>LST09-09:LST</t>
  </si>
  <si>
    <t>27:0013:000017</t>
  </si>
  <si>
    <t>27:0004:000103</t>
  </si>
  <si>
    <t>27:0004:000103:0005:0001:00</t>
  </si>
  <si>
    <t>0.2</t>
  </si>
  <si>
    <t>0.19</t>
  </si>
  <si>
    <t>20.01</t>
  </si>
  <si>
    <t>30.97</t>
  </si>
  <si>
    <t>30</t>
  </si>
  <si>
    <t>48</t>
  </si>
  <si>
    <t>13</t>
  </si>
  <si>
    <t>99.66</t>
  </si>
  <si>
    <t>47.6</t>
  </si>
  <si>
    <t>12.16</t>
  </si>
  <si>
    <t>LST09-26:LST</t>
  </si>
  <si>
    <t>27:0013:000018</t>
  </si>
  <si>
    <t>27:0004:000098:0007:0001:00</t>
  </si>
  <si>
    <t>2.67</t>
  </si>
  <si>
    <t>0.94</t>
  </si>
  <si>
    <t>52.52</t>
  </si>
  <si>
    <t>284</t>
  </si>
  <si>
    <t>42.5</t>
  </si>
  <si>
    <t>12.29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</si>
</sst>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3" width="14.77734375" customWidth="1"/>
  </cols>
  <sheetData>
    <row r="1" spans="1:3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x14ac:dyDescent="0.3">
      <c r="A2" t="s">
        <v>33</v>
      </c>
      <c r="B2" t="s">
        <v>34</v>
      </c>
      <c r="C2" s="1" t="str">
        <f t="shared" ref="C2:C19" si="0">HYPERLINK("http://geochem.nrcan.gc.ca/cdogs/content/bdl/bdl270013_e.htm", "27:0013")</f>
        <v>27:0013</v>
      </c>
      <c r="D2" s="1" t="str">
        <f t="shared" ref="D2:D19" si="1">HYPERLINK("http://geochem.nrcan.gc.ca/cdogs/content/svy/svy270004_e.htm", "27:0004")</f>
        <v>27:0004</v>
      </c>
      <c r="E2" t="s">
        <v>35</v>
      </c>
      <c r="F2" t="s">
        <v>36</v>
      </c>
      <c r="H2">
        <v>60.6297</v>
      </c>
      <c r="I2">
        <v>-116.3356</v>
      </c>
      <c r="J2" s="1" t="str">
        <f t="shared" ref="J2:J19" si="2">HYPERLINK("http://geochem.nrcan.gc.ca/cdogs/content/kwd/kwd021156_e.htm", "Limestone")</f>
        <v>Limestone</v>
      </c>
      <c r="K2" s="1" t="str">
        <f t="shared" ref="K2:K19" si="3">HYPERLINK("http://geochem.nrcan.gc.ca/cdogs/content/kwd/kwd080089_e.htm", "Rock crushing to -200 mesh (Acme)")</f>
        <v>Rock crushing to -200 mesh (Acme)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41</v>
      </c>
      <c r="T2" t="s">
        <v>40</v>
      </c>
      <c r="U2" t="s">
        <v>41</v>
      </c>
      <c r="V2" t="s">
        <v>44</v>
      </c>
      <c r="W2" t="s">
        <v>45</v>
      </c>
      <c r="X2" t="s">
        <v>46</v>
      </c>
      <c r="Y2" t="s">
        <v>47</v>
      </c>
      <c r="Z2" t="s">
        <v>48</v>
      </c>
      <c r="AA2" t="s">
        <v>49</v>
      </c>
      <c r="AB2" t="s">
        <v>50</v>
      </c>
      <c r="AC2" t="s">
        <v>51</v>
      </c>
      <c r="AD2" t="s">
        <v>52</v>
      </c>
      <c r="AE2" t="s">
        <v>53</v>
      </c>
      <c r="AF2" t="s">
        <v>54</v>
      </c>
      <c r="AG2" t="s">
        <v>55</v>
      </c>
    </row>
    <row r="3" spans="1:33" x14ac:dyDescent="0.3">
      <c r="A3" t="s">
        <v>56</v>
      </c>
      <c r="B3" t="s">
        <v>57</v>
      </c>
      <c r="C3" s="1" t="str">
        <f t="shared" si="0"/>
        <v>27:0013</v>
      </c>
      <c r="D3" s="1" t="str">
        <f t="shared" si="1"/>
        <v>27:0004</v>
      </c>
      <c r="E3" t="s">
        <v>35</v>
      </c>
      <c r="F3" t="s">
        <v>58</v>
      </c>
      <c r="H3">
        <v>60.6297</v>
      </c>
      <c r="I3">
        <v>-116.3356</v>
      </c>
      <c r="J3" s="1" t="str">
        <f t="shared" si="2"/>
        <v>Limestone</v>
      </c>
      <c r="K3" s="1" t="str">
        <f t="shared" si="3"/>
        <v>Rock crushing to -200 mesh (Acme)</v>
      </c>
      <c r="L3" t="s">
        <v>59</v>
      </c>
      <c r="M3" t="s">
        <v>41</v>
      </c>
      <c r="N3" t="s">
        <v>60</v>
      </c>
      <c r="O3" t="s">
        <v>40</v>
      </c>
      <c r="P3" t="s">
        <v>41</v>
      </c>
      <c r="Q3" t="s">
        <v>61</v>
      </c>
      <c r="R3" t="s">
        <v>62</v>
      </c>
      <c r="S3" t="s">
        <v>41</v>
      </c>
      <c r="T3" t="s">
        <v>63</v>
      </c>
      <c r="U3" t="s">
        <v>41</v>
      </c>
      <c r="V3" t="s">
        <v>64</v>
      </c>
      <c r="W3" t="s">
        <v>65</v>
      </c>
      <c r="X3" t="s">
        <v>46</v>
      </c>
      <c r="Y3" t="s">
        <v>66</v>
      </c>
      <c r="Z3" t="s">
        <v>67</v>
      </c>
      <c r="AA3" t="s">
        <v>49</v>
      </c>
      <c r="AB3" t="s">
        <v>50</v>
      </c>
      <c r="AC3" t="s">
        <v>51</v>
      </c>
      <c r="AD3" t="s">
        <v>68</v>
      </c>
      <c r="AE3" t="s">
        <v>69</v>
      </c>
      <c r="AF3" t="s">
        <v>70</v>
      </c>
      <c r="AG3" t="s">
        <v>55</v>
      </c>
    </row>
    <row r="4" spans="1:33" x14ac:dyDescent="0.3">
      <c r="A4" t="s">
        <v>71</v>
      </c>
      <c r="B4" t="s">
        <v>72</v>
      </c>
      <c r="C4" s="1" t="str">
        <f t="shared" si="0"/>
        <v>27:0013</v>
      </c>
      <c r="D4" s="1" t="str">
        <f t="shared" si="1"/>
        <v>27:0004</v>
      </c>
      <c r="E4" t="s">
        <v>73</v>
      </c>
      <c r="F4" t="s">
        <v>74</v>
      </c>
      <c r="H4">
        <v>60.983330000000002</v>
      </c>
      <c r="I4">
        <v>-117.23815</v>
      </c>
      <c r="J4" s="1" t="str">
        <f t="shared" si="2"/>
        <v>Limestone</v>
      </c>
      <c r="K4" s="1" t="str">
        <f t="shared" si="3"/>
        <v>Rock crushing to -200 mesh (Acme)</v>
      </c>
      <c r="L4" t="s">
        <v>75</v>
      </c>
      <c r="M4" t="s">
        <v>76</v>
      </c>
      <c r="N4" t="s">
        <v>77</v>
      </c>
      <c r="O4" t="s">
        <v>78</v>
      </c>
      <c r="P4" t="s">
        <v>41</v>
      </c>
      <c r="Q4" t="s">
        <v>79</v>
      </c>
      <c r="R4" t="s">
        <v>80</v>
      </c>
      <c r="S4" t="s">
        <v>38</v>
      </c>
      <c r="T4" t="s">
        <v>81</v>
      </c>
      <c r="U4" t="s">
        <v>41</v>
      </c>
      <c r="V4" t="s">
        <v>44</v>
      </c>
      <c r="W4" t="s">
        <v>67</v>
      </c>
      <c r="X4" t="s">
        <v>46</v>
      </c>
      <c r="Y4" t="s">
        <v>82</v>
      </c>
      <c r="Z4" t="s">
        <v>50</v>
      </c>
      <c r="AA4" t="s">
        <v>49</v>
      </c>
      <c r="AB4" t="s">
        <v>50</v>
      </c>
      <c r="AC4" t="s">
        <v>51</v>
      </c>
      <c r="AD4" t="s">
        <v>83</v>
      </c>
      <c r="AE4" t="s">
        <v>84</v>
      </c>
      <c r="AF4" t="s">
        <v>85</v>
      </c>
      <c r="AG4" t="s">
        <v>55</v>
      </c>
    </row>
    <row r="5" spans="1:33" x14ac:dyDescent="0.3">
      <c r="A5" t="s">
        <v>86</v>
      </c>
      <c r="B5" t="s">
        <v>87</v>
      </c>
      <c r="C5" s="1" t="str">
        <f t="shared" si="0"/>
        <v>27:0013</v>
      </c>
      <c r="D5" s="1" t="str">
        <f t="shared" si="1"/>
        <v>27:0004</v>
      </c>
      <c r="E5" t="s">
        <v>88</v>
      </c>
      <c r="F5" t="s">
        <v>89</v>
      </c>
      <c r="H5">
        <v>61.059559999999998</v>
      </c>
      <c r="I5">
        <v>-117.52263000000001</v>
      </c>
      <c r="J5" s="1" t="str">
        <f t="shared" si="2"/>
        <v>Limestone</v>
      </c>
      <c r="K5" s="1" t="str">
        <f t="shared" si="3"/>
        <v>Rock crushing to -200 mesh (Acme)</v>
      </c>
      <c r="L5" t="s">
        <v>90</v>
      </c>
      <c r="M5" t="s">
        <v>91</v>
      </c>
      <c r="N5" t="s">
        <v>92</v>
      </c>
      <c r="O5" t="s">
        <v>93</v>
      </c>
      <c r="P5" t="s">
        <v>94</v>
      </c>
      <c r="Q5" t="s">
        <v>95</v>
      </c>
      <c r="R5" t="s">
        <v>96</v>
      </c>
      <c r="S5" t="s">
        <v>40</v>
      </c>
      <c r="T5" t="s">
        <v>97</v>
      </c>
      <c r="U5" t="s">
        <v>63</v>
      </c>
      <c r="V5" t="s">
        <v>64</v>
      </c>
      <c r="W5" t="s">
        <v>98</v>
      </c>
      <c r="X5" t="s">
        <v>46</v>
      </c>
      <c r="Y5" t="s">
        <v>99</v>
      </c>
      <c r="Z5" t="s">
        <v>100</v>
      </c>
      <c r="AA5" t="s">
        <v>101</v>
      </c>
      <c r="AB5" t="s">
        <v>102</v>
      </c>
      <c r="AC5" t="s">
        <v>103</v>
      </c>
      <c r="AD5" t="s">
        <v>104</v>
      </c>
      <c r="AE5" t="s">
        <v>105</v>
      </c>
      <c r="AF5" t="s">
        <v>106</v>
      </c>
      <c r="AG5" t="s">
        <v>55</v>
      </c>
    </row>
    <row r="6" spans="1:33" x14ac:dyDescent="0.3">
      <c r="A6" t="s">
        <v>107</v>
      </c>
      <c r="B6" t="s">
        <v>108</v>
      </c>
      <c r="C6" s="1" t="str">
        <f t="shared" si="0"/>
        <v>27:0013</v>
      </c>
      <c r="D6" s="1" t="str">
        <f t="shared" si="1"/>
        <v>27:0004</v>
      </c>
      <c r="E6" t="s">
        <v>109</v>
      </c>
      <c r="F6" t="s">
        <v>110</v>
      </c>
      <c r="H6">
        <v>61.052500000000002</v>
      </c>
      <c r="I6">
        <v>-118.38109</v>
      </c>
      <c r="J6" s="1" t="str">
        <f t="shared" si="2"/>
        <v>Limestone</v>
      </c>
      <c r="K6" s="1" t="str">
        <f t="shared" si="3"/>
        <v>Rock crushing to -200 mesh (Acme)</v>
      </c>
      <c r="L6" t="s">
        <v>111</v>
      </c>
      <c r="M6" t="s">
        <v>112</v>
      </c>
      <c r="N6" t="s">
        <v>113</v>
      </c>
      <c r="O6" t="s">
        <v>114</v>
      </c>
      <c r="P6" t="s">
        <v>63</v>
      </c>
      <c r="Q6" t="s">
        <v>115</v>
      </c>
      <c r="R6" t="s">
        <v>116</v>
      </c>
      <c r="S6" t="s">
        <v>117</v>
      </c>
      <c r="T6" t="s">
        <v>114</v>
      </c>
      <c r="U6" t="s">
        <v>118</v>
      </c>
      <c r="V6" t="s">
        <v>38</v>
      </c>
      <c r="W6" t="s">
        <v>119</v>
      </c>
      <c r="X6" t="s">
        <v>46</v>
      </c>
      <c r="Y6" t="s">
        <v>120</v>
      </c>
      <c r="Z6" t="s">
        <v>121</v>
      </c>
      <c r="AA6" t="s">
        <v>122</v>
      </c>
      <c r="AB6" t="s">
        <v>123</v>
      </c>
      <c r="AC6" t="s">
        <v>124</v>
      </c>
      <c r="AD6" t="s">
        <v>125</v>
      </c>
      <c r="AE6" t="s">
        <v>126</v>
      </c>
      <c r="AF6" t="s">
        <v>127</v>
      </c>
      <c r="AG6" t="s">
        <v>78</v>
      </c>
    </row>
    <row r="7" spans="1:33" x14ac:dyDescent="0.3">
      <c r="A7" t="s">
        <v>128</v>
      </c>
      <c r="B7" t="s">
        <v>129</v>
      </c>
      <c r="C7" s="1" t="str">
        <f t="shared" si="0"/>
        <v>27:0013</v>
      </c>
      <c r="D7" s="1" t="str">
        <f t="shared" si="1"/>
        <v>27:0004</v>
      </c>
      <c r="E7" t="s">
        <v>130</v>
      </c>
      <c r="F7" t="s">
        <v>131</v>
      </c>
      <c r="H7">
        <v>60.927770000000002</v>
      </c>
      <c r="I7">
        <v>-118.20396</v>
      </c>
      <c r="J7" s="1" t="str">
        <f t="shared" si="2"/>
        <v>Limestone</v>
      </c>
      <c r="K7" s="1" t="str">
        <f t="shared" si="3"/>
        <v>Rock crushing to -200 mesh (Acme)</v>
      </c>
      <c r="L7" t="s">
        <v>132</v>
      </c>
      <c r="M7" t="s">
        <v>41</v>
      </c>
      <c r="N7" t="s">
        <v>41</v>
      </c>
      <c r="O7" t="s">
        <v>133</v>
      </c>
      <c r="P7" t="s">
        <v>41</v>
      </c>
      <c r="Q7" t="s">
        <v>79</v>
      </c>
      <c r="R7" t="s">
        <v>134</v>
      </c>
      <c r="S7" t="s">
        <v>41</v>
      </c>
      <c r="T7" t="s">
        <v>41</v>
      </c>
      <c r="U7" t="s">
        <v>41</v>
      </c>
      <c r="V7" t="s">
        <v>44</v>
      </c>
      <c r="W7" t="s">
        <v>101</v>
      </c>
      <c r="X7" t="s">
        <v>46</v>
      </c>
      <c r="Y7" t="s">
        <v>135</v>
      </c>
      <c r="Z7" t="s">
        <v>50</v>
      </c>
      <c r="AA7" t="s">
        <v>49</v>
      </c>
      <c r="AB7" t="s">
        <v>50</v>
      </c>
      <c r="AC7" t="s">
        <v>51</v>
      </c>
      <c r="AD7" t="s">
        <v>52</v>
      </c>
      <c r="AE7" t="s">
        <v>136</v>
      </c>
      <c r="AF7" t="s">
        <v>137</v>
      </c>
      <c r="AG7" t="s">
        <v>55</v>
      </c>
    </row>
    <row r="8" spans="1:33" x14ac:dyDescent="0.3">
      <c r="A8" t="s">
        <v>138</v>
      </c>
      <c r="B8" t="s">
        <v>139</v>
      </c>
      <c r="C8" s="1" t="str">
        <f t="shared" si="0"/>
        <v>27:0013</v>
      </c>
      <c r="D8" s="1" t="str">
        <f t="shared" si="1"/>
        <v>27:0004</v>
      </c>
      <c r="E8" t="s">
        <v>130</v>
      </c>
      <c r="F8" t="s">
        <v>140</v>
      </c>
      <c r="H8">
        <v>60.927770000000002</v>
      </c>
      <c r="I8">
        <v>-118.20396</v>
      </c>
      <c r="J8" s="1" t="str">
        <f t="shared" si="2"/>
        <v>Limestone</v>
      </c>
      <c r="K8" s="1" t="str">
        <f t="shared" si="3"/>
        <v>Rock crushing to -200 mesh (Acme)</v>
      </c>
      <c r="L8" t="s">
        <v>91</v>
      </c>
      <c r="M8" t="s">
        <v>41</v>
      </c>
      <c r="N8" t="s">
        <v>38</v>
      </c>
      <c r="O8" t="s">
        <v>141</v>
      </c>
      <c r="P8" t="s">
        <v>41</v>
      </c>
      <c r="Q8" t="s">
        <v>142</v>
      </c>
      <c r="R8" t="s">
        <v>143</v>
      </c>
      <c r="S8" t="s">
        <v>41</v>
      </c>
      <c r="T8" t="s">
        <v>38</v>
      </c>
      <c r="U8" t="s">
        <v>38</v>
      </c>
      <c r="V8" t="s">
        <v>38</v>
      </c>
      <c r="W8" t="s">
        <v>50</v>
      </c>
      <c r="X8" t="s">
        <v>46</v>
      </c>
      <c r="Y8" t="s">
        <v>144</v>
      </c>
      <c r="Z8" t="s">
        <v>50</v>
      </c>
      <c r="AA8" t="s">
        <v>49</v>
      </c>
      <c r="AB8" t="s">
        <v>50</v>
      </c>
      <c r="AC8" t="s">
        <v>51</v>
      </c>
      <c r="AD8" t="s">
        <v>83</v>
      </c>
      <c r="AE8" t="s">
        <v>136</v>
      </c>
      <c r="AF8" t="s">
        <v>145</v>
      </c>
      <c r="AG8" t="s">
        <v>55</v>
      </c>
    </row>
    <row r="9" spans="1:33" x14ac:dyDescent="0.3">
      <c r="A9" t="s">
        <v>146</v>
      </c>
      <c r="B9" t="s">
        <v>147</v>
      </c>
      <c r="C9" s="1" t="str">
        <f t="shared" si="0"/>
        <v>27:0013</v>
      </c>
      <c r="D9" s="1" t="str">
        <f t="shared" si="1"/>
        <v>27:0004</v>
      </c>
      <c r="E9" t="s">
        <v>148</v>
      </c>
      <c r="F9" t="s">
        <v>149</v>
      </c>
      <c r="H9">
        <v>60.861849999999997</v>
      </c>
      <c r="I9">
        <v>-116.61691</v>
      </c>
      <c r="J9" s="1" t="str">
        <f t="shared" si="2"/>
        <v>Limestone</v>
      </c>
      <c r="K9" s="1" t="str">
        <f t="shared" si="3"/>
        <v>Rock crushing to -200 mesh (Acme)</v>
      </c>
      <c r="L9" t="s">
        <v>150</v>
      </c>
      <c r="M9" t="s">
        <v>38</v>
      </c>
      <c r="N9" t="s">
        <v>39</v>
      </c>
      <c r="O9" t="s">
        <v>91</v>
      </c>
      <c r="P9" t="s">
        <v>38</v>
      </c>
      <c r="Q9" t="s">
        <v>151</v>
      </c>
      <c r="R9" t="s">
        <v>152</v>
      </c>
      <c r="S9" t="s">
        <v>38</v>
      </c>
      <c r="T9" t="s">
        <v>153</v>
      </c>
      <c r="U9" t="s">
        <v>41</v>
      </c>
      <c r="V9" t="s">
        <v>64</v>
      </c>
      <c r="W9" t="s">
        <v>154</v>
      </c>
      <c r="X9" t="s">
        <v>46</v>
      </c>
      <c r="Y9" t="s">
        <v>155</v>
      </c>
      <c r="Z9" t="s">
        <v>156</v>
      </c>
      <c r="AA9" t="s">
        <v>49</v>
      </c>
      <c r="AB9" t="s">
        <v>50</v>
      </c>
      <c r="AC9" t="s">
        <v>51</v>
      </c>
      <c r="AD9" t="s">
        <v>68</v>
      </c>
      <c r="AE9" t="s">
        <v>157</v>
      </c>
      <c r="AF9" t="s">
        <v>158</v>
      </c>
      <c r="AG9" t="s">
        <v>55</v>
      </c>
    </row>
    <row r="10" spans="1:33" x14ac:dyDescent="0.3">
      <c r="A10" t="s">
        <v>159</v>
      </c>
      <c r="B10" t="s">
        <v>160</v>
      </c>
      <c r="C10" s="1" t="str">
        <f t="shared" si="0"/>
        <v>27:0013</v>
      </c>
      <c r="D10" s="1" t="str">
        <f t="shared" si="1"/>
        <v>27:0004</v>
      </c>
      <c r="E10" t="s">
        <v>161</v>
      </c>
      <c r="F10" t="s">
        <v>162</v>
      </c>
      <c r="H10">
        <v>60.831859999999999</v>
      </c>
      <c r="I10">
        <v>-117.6717</v>
      </c>
      <c r="J10" s="1" t="str">
        <f t="shared" si="2"/>
        <v>Limestone</v>
      </c>
      <c r="K10" s="1" t="str">
        <f t="shared" si="3"/>
        <v>Rock crushing to -200 mesh (Acme)</v>
      </c>
      <c r="L10" t="s">
        <v>163</v>
      </c>
      <c r="M10" t="s">
        <v>164</v>
      </c>
      <c r="N10" t="s">
        <v>165</v>
      </c>
      <c r="O10" t="s">
        <v>166</v>
      </c>
      <c r="P10" t="s">
        <v>94</v>
      </c>
      <c r="Q10" t="s">
        <v>167</v>
      </c>
      <c r="R10" t="s">
        <v>168</v>
      </c>
      <c r="S10" t="s">
        <v>94</v>
      </c>
      <c r="T10" t="s">
        <v>169</v>
      </c>
      <c r="U10" t="s">
        <v>132</v>
      </c>
      <c r="V10" t="s">
        <v>64</v>
      </c>
      <c r="W10" t="s">
        <v>170</v>
      </c>
      <c r="X10" t="s">
        <v>46</v>
      </c>
      <c r="Y10" t="s">
        <v>171</v>
      </c>
      <c r="Z10" t="s">
        <v>172</v>
      </c>
      <c r="AA10" t="s">
        <v>123</v>
      </c>
      <c r="AB10" t="s">
        <v>50</v>
      </c>
      <c r="AC10" t="s">
        <v>173</v>
      </c>
      <c r="AD10" t="s">
        <v>52</v>
      </c>
      <c r="AE10" t="s">
        <v>174</v>
      </c>
      <c r="AF10" t="s">
        <v>175</v>
      </c>
      <c r="AG10" t="s">
        <v>133</v>
      </c>
    </row>
    <row r="11" spans="1:33" x14ac:dyDescent="0.3">
      <c r="A11" t="s">
        <v>176</v>
      </c>
      <c r="B11" t="s">
        <v>177</v>
      </c>
      <c r="C11" s="1" t="str">
        <f t="shared" si="0"/>
        <v>27:0013</v>
      </c>
      <c r="D11" s="1" t="str">
        <f t="shared" si="1"/>
        <v>27:0004</v>
      </c>
      <c r="E11" t="s">
        <v>178</v>
      </c>
      <c r="F11" t="s">
        <v>179</v>
      </c>
      <c r="H11">
        <v>60.758119999999998</v>
      </c>
      <c r="I11">
        <v>-117.66423</v>
      </c>
      <c r="J11" s="1" t="str">
        <f t="shared" si="2"/>
        <v>Limestone</v>
      </c>
      <c r="K11" s="1" t="str">
        <f t="shared" si="3"/>
        <v>Rock crushing to -200 mesh (Acme)</v>
      </c>
      <c r="L11" t="s">
        <v>180</v>
      </c>
      <c r="M11" t="s">
        <v>38</v>
      </c>
      <c r="N11" t="s">
        <v>181</v>
      </c>
      <c r="O11" t="s">
        <v>182</v>
      </c>
      <c r="P11" t="s">
        <v>41</v>
      </c>
      <c r="Q11" t="s">
        <v>61</v>
      </c>
      <c r="R11" t="s">
        <v>183</v>
      </c>
      <c r="S11" t="s">
        <v>38</v>
      </c>
      <c r="T11" t="s">
        <v>91</v>
      </c>
      <c r="U11" t="s">
        <v>76</v>
      </c>
      <c r="V11" t="s">
        <v>44</v>
      </c>
      <c r="W11" t="s">
        <v>184</v>
      </c>
      <c r="X11" t="s">
        <v>46</v>
      </c>
      <c r="Y11" t="s">
        <v>185</v>
      </c>
      <c r="Z11" t="s">
        <v>50</v>
      </c>
      <c r="AA11" t="s">
        <v>49</v>
      </c>
      <c r="AB11" t="s">
        <v>156</v>
      </c>
      <c r="AC11" t="s">
        <v>51</v>
      </c>
      <c r="AD11" t="s">
        <v>186</v>
      </c>
      <c r="AE11" t="s">
        <v>187</v>
      </c>
      <c r="AF11" t="s">
        <v>188</v>
      </c>
      <c r="AG11" t="s">
        <v>189</v>
      </c>
    </row>
    <row r="12" spans="1:33" x14ac:dyDescent="0.3">
      <c r="A12" t="s">
        <v>190</v>
      </c>
      <c r="B12" t="s">
        <v>191</v>
      </c>
      <c r="C12" s="1" t="str">
        <f t="shared" si="0"/>
        <v>27:0013</v>
      </c>
      <c r="D12" s="1" t="str">
        <f t="shared" si="1"/>
        <v>27:0004</v>
      </c>
      <c r="E12" t="s">
        <v>192</v>
      </c>
      <c r="F12" t="s">
        <v>193</v>
      </c>
      <c r="H12">
        <v>62.127920000000003</v>
      </c>
      <c r="I12">
        <v>-116.25114000000001</v>
      </c>
      <c r="J12" s="1" t="str">
        <f t="shared" si="2"/>
        <v>Limestone</v>
      </c>
      <c r="K12" s="1" t="str">
        <f t="shared" si="3"/>
        <v>Rock crushing to -200 mesh (Acme)</v>
      </c>
      <c r="L12" t="s">
        <v>194</v>
      </c>
      <c r="M12" t="s">
        <v>76</v>
      </c>
      <c r="N12" t="s">
        <v>195</v>
      </c>
      <c r="O12" t="s">
        <v>59</v>
      </c>
      <c r="P12" t="s">
        <v>76</v>
      </c>
      <c r="Q12" t="s">
        <v>196</v>
      </c>
      <c r="R12" t="s">
        <v>197</v>
      </c>
      <c r="S12" t="s">
        <v>94</v>
      </c>
      <c r="T12" t="s">
        <v>78</v>
      </c>
      <c r="U12" t="s">
        <v>76</v>
      </c>
      <c r="V12" t="s">
        <v>38</v>
      </c>
      <c r="W12" t="s">
        <v>198</v>
      </c>
      <c r="X12" t="s">
        <v>46</v>
      </c>
      <c r="Y12" t="s">
        <v>199</v>
      </c>
      <c r="Z12" t="s">
        <v>101</v>
      </c>
      <c r="AA12" t="s">
        <v>124</v>
      </c>
      <c r="AB12" t="s">
        <v>50</v>
      </c>
      <c r="AC12" t="s">
        <v>51</v>
      </c>
      <c r="AD12" t="s">
        <v>68</v>
      </c>
      <c r="AE12" t="s">
        <v>200</v>
      </c>
      <c r="AF12" t="s">
        <v>201</v>
      </c>
      <c r="AG12" t="s">
        <v>117</v>
      </c>
    </row>
    <row r="13" spans="1:33" x14ac:dyDescent="0.3">
      <c r="A13" t="s">
        <v>202</v>
      </c>
      <c r="B13" t="s">
        <v>203</v>
      </c>
      <c r="C13" s="1" t="str">
        <f t="shared" si="0"/>
        <v>27:0013</v>
      </c>
      <c r="D13" s="1" t="str">
        <f t="shared" si="1"/>
        <v>27:0004</v>
      </c>
      <c r="E13" t="s">
        <v>192</v>
      </c>
      <c r="F13" t="s">
        <v>204</v>
      </c>
      <c r="H13">
        <v>62.127920000000003</v>
      </c>
      <c r="I13">
        <v>-116.25114000000001</v>
      </c>
      <c r="J13" s="1" t="str">
        <f t="shared" si="2"/>
        <v>Limestone</v>
      </c>
      <c r="K13" s="1" t="str">
        <f t="shared" si="3"/>
        <v>Rock crushing to -200 mesh (Acme)</v>
      </c>
      <c r="L13" t="s">
        <v>205</v>
      </c>
      <c r="M13" t="s">
        <v>206</v>
      </c>
      <c r="N13" t="s">
        <v>207</v>
      </c>
      <c r="O13" t="s">
        <v>208</v>
      </c>
      <c r="P13" t="s">
        <v>94</v>
      </c>
      <c r="Q13" t="s">
        <v>209</v>
      </c>
      <c r="R13" t="s">
        <v>210</v>
      </c>
      <c r="S13" t="s">
        <v>133</v>
      </c>
      <c r="T13" t="s">
        <v>211</v>
      </c>
      <c r="U13" t="s">
        <v>133</v>
      </c>
      <c r="V13" t="s">
        <v>38</v>
      </c>
      <c r="W13" t="s">
        <v>212</v>
      </c>
      <c r="X13" t="s">
        <v>213</v>
      </c>
      <c r="Y13" t="s">
        <v>214</v>
      </c>
      <c r="Z13" t="s">
        <v>215</v>
      </c>
      <c r="AA13" t="s">
        <v>102</v>
      </c>
      <c r="AB13" t="s">
        <v>216</v>
      </c>
      <c r="AC13" t="s">
        <v>156</v>
      </c>
      <c r="AD13" t="s">
        <v>217</v>
      </c>
      <c r="AE13" t="s">
        <v>218</v>
      </c>
      <c r="AF13" t="s">
        <v>219</v>
      </c>
      <c r="AG13" t="s">
        <v>220</v>
      </c>
    </row>
    <row r="14" spans="1:33" x14ac:dyDescent="0.3">
      <c r="A14" t="s">
        <v>221</v>
      </c>
      <c r="B14" t="s">
        <v>222</v>
      </c>
      <c r="C14" s="1" t="str">
        <f t="shared" si="0"/>
        <v>27:0013</v>
      </c>
      <c r="D14" s="1" t="str">
        <f t="shared" si="1"/>
        <v>27:0004</v>
      </c>
      <c r="E14" t="s">
        <v>223</v>
      </c>
      <c r="F14" t="s">
        <v>224</v>
      </c>
      <c r="H14">
        <v>60.855490000000003</v>
      </c>
      <c r="I14">
        <v>-116.63133999999999</v>
      </c>
      <c r="J14" s="1" t="str">
        <f t="shared" si="2"/>
        <v>Limestone</v>
      </c>
      <c r="K14" s="1" t="str">
        <f t="shared" si="3"/>
        <v>Rock crushing to -200 mesh (Acme)</v>
      </c>
      <c r="L14" t="s">
        <v>225</v>
      </c>
      <c r="M14" t="s">
        <v>76</v>
      </c>
      <c r="N14" t="s">
        <v>169</v>
      </c>
      <c r="O14" t="s">
        <v>142</v>
      </c>
      <c r="P14" t="s">
        <v>76</v>
      </c>
      <c r="Q14" t="s">
        <v>93</v>
      </c>
      <c r="R14" t="s">
        <v>226</v>
      </c>
      <c r="S14" t="s">
        <v>38</v>
      </c>
      <c r="T14" t="s">
        <v>227</v>
      </c>
      <c r="U14" t="s">
        <v>41</v>
      </c>
      <c r="V14" t="s">
        <v>44</v>
      </c>
      <c r="W14" t="s">
        <v>228</v>
      </c>
      <c r="X14" t="s">
        <v>46</v>
      </c>
      <c r="Y14" t="s">
        <v>229</v>
      </c>
      <c r="Z14" t="s">
        <v>230</v>
      </c>
      <c r="AA14" t="s">
        <v>231</v>
      </c>
      <c r="AB14" t="s">
        <v>50</v>
      </c>
      <c r="AC14" t="s">
        <v>51</v>
      </c>
      <c r="AD14" t="s">
        <v>68</v>
      </c>
      <c r="AE14" t="s">
        <v>96</v>
      </c>
      <c r="AF14" t="s">
        <v>232</v>
      </c>
      <c r="AG14" t="s">
        <v>164</v>
      </c>
    </row>
    <row r="15" spans="1:33" x14ac:dyDescent="0.3">
      <c r="A15" t="s">
        <v>233</v>
      </c>
      <c r="B15" t="s">
        <v>234</v>
      </c>
      <c r="C15" s="1" t="str">
        <f t="shared" si="0"/>
        <v>27:0013</v>
      </c>
      <c r="D15" s="1" t="str">
        <f t="shared" si="1"/>
        <v>27:0004</v>
      </c>
      <c r="E15" t="s">
        <v>235</v>
      </c>
      <c r="F15" t="s">
        <v>236</v>
      </c>
      <c r="H15">
        <v>60.861800000000002</v>
      </c>
      <c r="I15">
        <v>-116.61687999999999</v>
      </c>
      <c r="J15" s="1" t="str">
        <f t="shared" si="2"/>
        <v>Limestone</v>
      </c>
      <c r="K15" s="1" t="str">
        <f t="shared" si="3"/>
        <v>Rock crushing to -200 mesh (Acme)</v>
      </c>
      <c r="L15" t="s">
        <v>37</v>
      </c>
      <c r="M15" t="s">
        <v>41</v>
      </c>
      <c r="N15" t="s">
        <v>237</v>
      </c>
      <c r="O15" t="s">
        <v>60</v>
      </c>
      <c r="P15" t="s">
        <v>38</v>
      </c>
      <c r="Q15" t="s">
        <v>238</v>
      </c>
      <c r="R15" t="s">
        <v>239</v>
      </c>
      <c r="S15" t="s">
        <v>41</v>
      </c>
      <c r="T15" t="s">
        <v>164</v>
      </c>
      <c r="U15" t="s">
        <v>41</v>
      </c>
      <c r="V15" t="s">
        <v>44</v>
      </c>
      <c r="W15" t="s">
        <v>154</v>
      </c>
      <c r="X15" t="s">
        <v>46</v>
      </c>
      <c r="Y15" t="s">
        <v>240</v>
      </c>
      <c r="Z15" t="s">
        <v>101</v>
      </c>
      <c r="AA15" t="s">
        <v>49</v>
      </c>
      <c r="AB15" t="s">
        <v>156</v>
      </c>
      <c r="AC15" t="s">
        <v>51</v>
      </c>
      <c r="AD15" t="s">
        <v>52</v>
      </c>
      <c r="AE15" t="s">
        <v>96</v>
      </c>
      <c r="AF15" t="s">
        <v>241</v>
      </c>
      <c r="AG15" t="s">
        <v>55</v>
      </c>
    </row>
    <row r="16" spans="1:33" x14ac:dyDescent="0.3">
      <c r="A16" t="s">
        <v>242</v>
      </c>
      <c r="B16" t="s">
        <v>243</v>
      </c>
      <c r="C16" s="1" t="str">
        <f t="shared" si="0"/>
        <v>27:0013</v>
      </c>
      <c r="D16" s="1" t="str">
        <f t="shared" si="1"/>
        <v>27:0004</v>
      </c>
      <c r="E16" t="s">
        <v>244</v>
      </c>
      <c r="F16" t="s">
        <v>245</v>
      </c>
      <c r="H16">
        <v>60.500920000000001</v>
      </c>
      <c r="I16">
        <v>-116.28279999999999</v>
      </c>
      <c r="J16" s="1" t="str">
        <f t="shared" si="2"/>
        <v>Limestone</v>
      </c>
      <c r="K16" s="1" t="str">
        <f t="shared" si="3"/>
        <v>Rock crushing to -200 mesh (Acme)</v>
      </c>
      <c r="L16" t="s">
        <v>246</v>
      </c>
      <c r="M16" t="s">
        <v>94</v>
      </c>
      <c r="N16" t="s">
        <v>247</v>
      </c>
      <c r="O16" t="s">
        <v>248</v>
      </c>
      <c r="P16" t="s">
        <v>41</v>
      </c>
      <c r="Q16" t="s">
        <v>249</v>
      </c>
      <c r="R16" t="s">
        <v>250</v>
      </c>
      <c r="S16" t="s">
        <v>76</v>
      </c>
      <c r="T16" t="s">
        <v>118</v>
      </c>
      <c r="U16" t="s">
        <v>76</v>
      </c>
      <c r="V16" t="s">
        <v>44</v>
      </c>
      <c r="W16" t="s">
        <v>251</v>
      </c>
      <c r="X16" t="s">
        <v>46</v>
      </c>
      <c r="Y16" t="s">
        <v>252</v>
      </c>
      <c r="Z16" t="s">
        <v>154</v>
      </c>
      <c r="AA16" t="s">
        <v>49</v>
      </c>
      <c r="AB16" t="s">
        <v>50</v>
      </c>
      <c r="AC16" t="s">
        <v>51</v>
      </c>
      <c r="AD16" t="s">
        <v>52</v>
      </c>
      <c r="AE16" t="s">
        <v>253</v>
      </c>
      <c r="AF16" t="s">
        <v>254</v>
      </c>
      <c r="AG16" t="s">
        <v>133</v>
      </c>
    </row>
    <row r="17" spans="1:33" x14ac:dyDescent="0.3">
      <c r="A17" t="s">
        <v>255</v>
      </c>
      <c r="B17" t="s">
        <v>256</v>
      </c>
      <c r="C17" s="1" t="str">
        <f t="shared" si="0"/>
        <v>27:0013</v>
      </c>
      <c r="D17" s="1" t="str">
        <f t="shared" si="1"/>
        <v>27:0004</v>
      </c>
      <c r="E17" t="s">
        <v>257</v>
      </c>
      <c r="F17" t="s">
        <v>258</v>
      </c>
      <c r="H17">
        <v>60.50094</v>
      </c>
      <c r="I17">
        <v>-116.28282</v>
      </c>
      <c r="J17" s="1" t="str">
        <f t="shared" si="2"/>
        <v>Limestone</v>
      </c>
      <c r="K17" s="1" t="str">
        <f t="shared" si="3"/>
        <v>Rock crushing to -200 mesh (Acme)</v>
      </c>
      <c r="L17" t="s">
        <v>97</v>
      </c>
      <c r="M17" t="s">
        <v>41</v>
      </c>
      <c r="N17" t="s">
        <v>259</v>
      </c>
      <c r="O17" t="s">
        <v>81</v>
      </c>
      <c r="P17" t="s">
        <v>38</v>
      </c>
      <c r="Q17" t="s">
        <v>247</v>
      </c>
      <c r="R17" t="s">
        <v>260</v>
      </c>
      <c r="S17" t="s">
        <v>38</v>
      </c>
      <c r="T17" t="s">
        <v>132</v>
      </c>
      <c r="U17" t="s">
        <v>76</v>
      </c>
      <c r="V17" t="s">
        <v>44</v>
      </c>
      <c r="W17" t="s">
        <v>261</v>
      </c>
      <c r="X17" t="s">
        <v>46</v>
      </c>
      <c r="Y17" t="s">
        <v>262</v>
      </c>
      <c r="Z17" t="s">
        <v>154</v>
      </c>
      <c r="AA17" t="s">
        <v>49</v>
      </c>
      <c r="AB17" t="s">
        <v>50</v>
      </c>
      <c r="AC17" t="s">
        <v>51</v>
      </c>
      <c r="AD17" t="s">
        <v>68</v>
      </c>
      <c r="AE17" t="s">
        <v>53</v>
      </c>
      <c r="AF17" t="s">
        <v>263</v>
      </c>
      <c r="AG17" t="s">
        <v>55</v>
      </c>
    </row>
    <row r="18" spans="1:33" x14ac:dyDescent="0.3">
      <c r="A18" t="s">
        <v>264</v>
      </c>
      <c r="B18" t="s">
        <v>265</v>
      </c>
      <c r="C18" s="1" t="str">
        <f t="shared" si="0"/>
        <v>27:0013</v>
      </c>
      <c r="D18" s="1" t="str">
        <f t="shared" si="1"/>
        <v>27:0004</v>
      </c>
      <c r="E18" t="s">
        <v>266</v>
      </c>
      <c r="F18" t="s">
        <v>267</v>
      </c>
      <c r="H18">
        <v>60.994309999999999</v>
      </c>
      <c r="I18">
        <v>-113.77370999999999</v>
      </c>
      <c r="J18" s="1" t="str">
        <f t="shared" si="2"/>
        <v>Limestone</v>
      </c>
      <c r="K18" s="1" t="str">
        <f t="shared" si="3"/>
        <v>Rock crushing to -200 mesh (Acme)</v>
      </c>
      <c r="L18" t="s">
        <v>195</v>
      </c>
      <c r="M18" t="s">
        <v>38</v>
      </c>
      <c r="N18" t="s">
        <v>268</v>
      </c>
      <c r="O18" t="s">
        <v>269</v>
      </c>
      <c r="P18" t="s">
        <v>94</v>
      </c>
      <c r="Q18" t="s">
        <v>270</v>
      </c>
      <c r="R18" t="s">
        <v>271</v>
      </c>
      <c r="S18" t="s">
        <v>76</v>
      </c>
      <c r="T18" t="s">
        <v>40</v>
      </c>
      <c r="U18" t="s">
        <v>38</v>
      </c>
      <c r="V18" t="s">
        <v>38</v>
      </c>
      <c r="W18" t="s">
        <v>272</v>
      </c>
      <c r="X18" t="s">
        <v>46</v>
      </c>
      <c r="Y18" t="s">
        <v>273</v>
      </c>
      <c r="Z18" t="s">
        <v>274</v>
      </c>
      <c r="AA18" t="s">
        <v>231</v>
      </c>
      <c r="AB18" t="s">
        <v>50</v>
      </c>
      <c r="AC18" t="s">
        <v>51</v>
      </c>
      <c r="AD18" t="s">
        <v>275</v>
      </c>
      <c r="AE18" t="s">
        <v>276</v>
      </c>
      <c r="AF18" t="s">
        <v>277</v>
      </c>
      <c r="AG18" t="s">
        <v>55</v>
      </c>
    </row>
    <row r="19" spans="1:33" x14ac:dyDescent="0.3">
      <c r="A19" t="s">
        <v>278</v>
      </c>
      <c r="B19" t="s">
        <v>279</v>
      </c>
      <c r="C19" s="1" t="str">
        <f t="shared" si="0"/>
        <v>27:0013</v>
      </c>
      <c r="D19" s="1" t="str">
        <f t="shared" si="1"/>
        <v>27:0004</v>
      </c>
      <c r="E19" t="s">
        <v>192</v>
      </c>
      <c r="F19" t="s">
        <v>280</v>
      </c>
      <c r="H19">
        <v>62.127920000000003</v>
      </c>
      <c r="I19">
        <v>-116.25114000000001</v>
      </c>
      <c r="J19" s="1" t="str">
        <f t="shared" si="2"/>
        <v>Limestone</v>
      </c>
      <c r="K19" s="1" t="str">
        <f t="shared" si="3"/>
        <v>Rock crushing to -200 mesh (Acme)</v>
      </c>
      <c r="L19" t="s">
        <v>281</v>
      </c>
      <c r="M19" t="s">
        <v>94</v>
      </c>
      <c r="N19" t="s">
        <v>238</v>
      </c>
      <c r="O19" t="s">
        <v>112</v>
      </c>
      <c r="P19" t="s">
        <v>76</v>
      </c>
      <c r="Q19" t="s">
        <v>282</v>
      </c>
      <c r="R19" t="s">
        <v>283</v>
      </c>
      <c r="S19" t="s">
        <v>76</v>
      </c>
      <c r="T19" t="s">
        <v>268</v>
      </c>
      <c r="U19" t="s">
        <v>76</v>
      </c>
      <c r="V19" t="s">
        <v>44</v>
      </c>
      <c r="W19" t="s">
        <v>274</v>
      </c>
      <c r="X19" t="s">
        <v>46</v>
      </c>
      <c r="Y19" t="s">
        <v>284</v>
      </c>
      <c r="Z19" t="s">
        <v>102</v>
      </c>
      <c r="AA19" t="s">
        <v>101</v>
      </c>
      <c r="AB19" t="s">
        <v>156</v>
      </c>
      <c r="AC19" t="s">
        <v>51</v>
      </c>
      <c r="AD19" t="s">
        <v>52</v>
      </c>
      <c r="AE19" t="s">
        <v>285</v>
      </c>
      <c r="AF19" t="s">
        <v>286</v>
      </c>
      <c r="AG19" t="s">
        <v>81</v>
      </c>
    </row>
  </sheetData>
  <autoFilter ref="A1:K19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svy270004_pkg_0356c.xlsx</vt:lpstr>
      <vt:lpstr>pkg_0356c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2024-11-22T08:17:01Z</dcterms:created>
  <dcterms:modified xsi:type="dcterms:W3CDTF">2024-11-22T23:57:20Z</dcterms:modified>
</cp:coreProperties>
</file>