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56b.xlsx" sheetId="1" r:id="rId1"/>
  </sheets>
  <definedNames>
    <definedName name="_xlnm._FilterDatabase" localSheetId="0" hidden="1">svy270004_pkg_0356b.xlsx!$A$1:$K$19</definedName>
    <definedName name="pkg_0356b">svy270004_pkg_0356b.xlsx!$A$1:$AG$19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<sst xmlns="http://schemas.openxmlformats.org/spreadsheetml/2006/main" count="105" uniqueCount="101">
  <si>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</si>
  <si>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</si>
  <si>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</si>
  <si>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</si>
  <si>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</si>
  <si>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</si>
  <si>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</si>
  <si>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</si>
  <si>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</si>
  <si>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</si>
  <si>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</si>
  <si>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SiO2</t>
  </si>
  <si>
    <t>TiO2</t>
  </si>
  <si>
    <t>Al2O3</t>
  </si>
  <si>
    <t>Fe2O3_tot</t>
  </si>
  <si>
    <t>MnO</t>
  </si>
  <si>
    <t>MgO</t>
  </si>
  <si>
    <t>CaO</t>
  </si>
  <si>
    <t>Na2O</t>
  </si>
  <si>
    <t>K2O</t>
  </si>
  <si>
    <t>P2O5</t>
  </si>
  <si>
    <t>Cr2O3</t>
  </si>
  <si>
    <t>Ba</t>
  </si>
  <si>
    <t>Ni</t>
  </si>
  <si>
    <t>Sr</t>
  </si>
  <si>
    <t>Zr</t>
  </si>
  <si>
    <t>Y</t>
  </si>
  <si>
    <t>Nb</t>
  </si>
  <si>
    <t>Sc</t>
  </si>
  <si>
    <t>Total</t>
  </si>
  <si>
    <t>LOI</t>
  </si>
  <si>
    <t>C_Tot</t>
  </si>
  <si>
    <t>S_Tot</t>
  </si>
  <si>
    <t>09SRC LS 001:LST</t>
  </si>
  <si>
    <t>27:0013:000001</t>
  </si>
  <si>
    <t>27:0004:000096</t>
  </si>
  <si>
    <t>27:0004:000096:0005:0001:00</t>
  </si>
  <si>
    <t>09SRC LS 002:LST</t>
  </si>
  <si>
    <t>27:0013:000002</t>
  </si>
  <si>
    <t>27:0004:000096:0006:0001:00</t>
  </si>
  <si>
    <t>09SRC LS 003:LST</t>
  </si>
  <si>
    <t>27:0013:000003</t>
  </si>
  <si>
    <t>27:0004:000097</t>
  </si>
  <si>
    <t>27:0004:000097:0005:0001:00</t>
  </si>
  <si>
    <t>KA-09-002:LST</t>
  </si>
  <si>
    <t>27:0013:000004</t>
  </si>
  <si>
    <t>27:0004:000001</t>
  </si>
  <si>
    <t>27:0004:000001:0005:0001:00</t>
  </si>
  <si>
    <t>KA-09-008:LST</t>
  </si>
  <si>
    <t>27:0013:000005</t>
  </si>
  <si>
    <t>27:0004:000007</t>
  </si>
  <si>
    <t>27:0004:000007:0005:0001:00</t>
  </si>
  <si>
    <t>KA-09-024:LST</t>
  </si>
  <si>
    <t>27:0013:000006</t>
  </si>
  <si>
    <t>27:0004:000022</t>
  </si>
  <si>
    <t>27:0004:000022:0005:0001:00</t>
  </si>
  <si>
    <t>KA-09-024A:LST</t>
  </si>
  <si>
    <t>27:0013:000007</t>
  </si>
  <si>
    <t>27:0004:000022:0006:0001:00</t>
  </si>
  <si>
    <t>KA-09-038:LST</t>
  </si>
  <si>
    <t>27:0013:000008</t>
  </si>
  <si>
    <t>27:0004:000035</t>
  </si>
  <si>
    <t>27:0004:000035:0005:0001:00</t>
  </si>
  <si>
    <t>KA-09-093:LST</t>
  </si>
  <si>
    <t>27:0013:000009</t>
  </si>
  <si>
    <t>27:0004:000088</t>
  </si>
  <si>
    <t>27:0004:000088:0005:0001:00</t>
  </si>
  <si>
    <t>KA-09-094:LST</t>
  </si>
  <si>
    <t>27:0013:000010</t>
  </si>
  <si>
    <t>27:0004:000089</t>
  </si>
  <si>
    <t>27:0004:000089:0005:0001:00</t>
  </si>
  <si>
    <t>LST09-02A:LST</t>
  </si>
  <si>
    <t>27:0013:000011</t>
  </si>
  <si>
    <t>27:0004:000098</t>
  </si>
  <si>
    <t>27:0004:000098:0005:0001:00</t>
  </si>
  <si>
    <t>LST09-02C:LST</t>
  </si>
  <si>
    <t>27:0013:000012</t>
  </si>
  <si>
    <t>27:0004:000098:0006:0001:00</t>
  </si>
  <si>
    <t>LST09-03:LST</t>
  </si>
  <si>
    <t>27:0013:000013</t>
  </si>
  <si>
    <t>27:0004:000099</t>
  </si>
  <si>
    <t>27:0004:000099:0005:0001:00</t>
  </si>
  <si>
    <t>LST09-04:LST</t>
  </si>
  <si>
    <t>27:0013:000014</t>
  </si>
  <si>
    <t>27:0004:000100</t>
  </si>
  <si>
    <t>27:0004:000100:0005:0001:00</t>
  </si>
  <si>
    <t>LST09-05:LST</t>
  </si>
  <si>
    <t>27:0013:000015</t>
  </si>
  <si>
    <t>27:0004:000101</t>
  </si>
  <si>
    <t>27:0004:000101:0005:0001:00</t>
  </si>
  <si>
    <t>LST09-06:LST</t>
  </si>
  <si>
    <t>27:0013:000016</t>
  </si>
  <si>
    <t>27:0004:000102</t>
  </si>
  <si>
    <t>27:0004:000102:0005:0001:00</t>
  </si>
  <si>
    <t>LST09-09:LST</t>
  </si>
  <si>
    <t>27:0013:000017</t>
  </si>
  <si>
    <t>27:0004:000103</t>
  </si>
  <si>
    <t>27:0004:000103:0005:0001:00</t>
  </si>
  <si>
    <t>LST09-26:LST</t>
  </si>
  <si>
    <t>27:0013:000018</t>
  </si>
  <si>
    <t>27:0004:000098:0007:0001:00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</si>
</sst>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3" width="14.77734375" customWidth="1"/>
  </cols>
  <sheetData>
    <row r="1" spans="1:3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x14ac:dyDescent="0.3">
      <c r="A2" t="s">
        <v>33</v>
      </c>
      <c r="B2" t="s">
        <v>34</v>
      </c>
      <c r="C2" s="1" t="str">
        <f t="shared" ref="C2:C19" si="0">HYPERLINK("http://geochem.nrcan.gc.ca/cdogs/content/bdl/bdl270013_e.htm", "27:0013")</f>
        <v>27:0013</v>
      </c>
      <c r="D2" s="1" t="str">
        <f t="shared" ref="D2:D19" si="1">HYPERLINK("http://geochem.nrcan.gc.ca/cdogs/content/svy/svy270004_e.htm", "27:0004")</f>
        <v>27:0004</v>
      </c>
      <c r="E2" t="s">
        <v>35</v>
      </c>
      <c r="F2" t="s">
        <v>36</v>
      </c>
      <c r="H2">
        <v>60.6297</v>
      </c>
      <c r="I2">
        <v>-116.3356</v>
      </c>
      <c r="J2" s="1" t="str">
        <f t="shared" ref="J2:J19" si="2">HYPERLINK("http://geochem.nrcan.gc.ca/cdogs/content/kwd/kwd021156_e.htm", "Limestone")</f>
        <v>Limestone</v>
      </c>
      <c r="K2" s="1" t="str">
        <f t="shared" ref="K2:K19" si="3">HYPERLINK("http://geochem.nrcan.gc.ca/cdogs/content/kwd/kwd080089_e.htm", "Rock crushing to -200 mesh (Acme)")</f>
        <v>Rock crushing to -200 mesh (Acme)</v>
      </c>
      <c r="L2">
        <v>0.55000000000000004</v>
      </c>
      <c r="M2">
        <v>0.01</v>
      </c>
      <c r="N2">
        <v>0.25</v>
      </c>
      <c r="O2">
        <v>0.08</v>
      </c>
      <c r="P2">
        <v>5.0000000000000001E-3</v>
      </c>
      <c r="Q2">
        <v>0.39</v>
      </c>
      <c r="R2">
        <v>54.85</v>
      </c>
      <c r="S2">
        <v>5.0000000000000001E-3</v>
      </c>
      <c r="T2">
        <v>0.08</v>
      </c>
      <c r="U2">
        <v>5.0000000000000001E-3</v>
      </c>
      <c r="V2">
        <v>1E-3</v>
      </c>
      <c r="W2">
        <v>36</v>
      </c>
      <c r="X2">
        <v>10</v>
      </c>
      <c r="Y2">
        <v>159</v>
      </c>
      <c r="Z2">
        <v>31</v>
      </c>
      <c r="AA2">
        <v>1.5</v>
      </c>
      <c r="AB2">
        <v>2.5</v>
      </c>
      <c r="AC2">
        <v>0.5</v>
      </c>
      <c r="AD2">
        <v>99.96</v>
      </c>
      <c r="AE2">
        <v>43.7</v>
      </c>
      <c r="AF2">
        <v>12.49</v>
      </c>
      <c r="AG2">
        <v>0.01</v>
      </c>
    </row>
    <row r="3" spans="1:33" x14ac:dyDescent="0.3">
      <c r="A3" t="s">
        <v>37</v>
      </c>
      <c r="B3" t="s">
        <v>38</v>
      </c>
      <c r="C3" s="1" t="str">
        <f t="shared" si="0"/>
        <v>27:0013</v>
      </c>
      <c r="D3" s="1" t="str">
        <f t="shared" si="1"/>
        <v>27:0004</v>
      </c>
      <c r="E3" t="s">
        <v>35</v>
      </c>
      <c r="F3" t="s">
        <v>39</v>
      </c>
      <c r="H3">
        <v>60.6297</v>
      </c>
      <c r="I3">
        <v>-116.3356</v>
      </c>
      <c r="J3" s="1" t="str">
        <f t="shared" si="2"/>
        <v>Limestone</v>
      </c>
      <c r="K3" s="1" t="str">
        <f t="shared" si="3"/>
        <v>Rock crushing to -200 mesh (Acme)</v>
      </c>
      <c r="L3">
        <v>0.31</v>
      </c>
      <c r="M3">
        <v>5.0000000000000001E-3</v>
      </c>
      <c r="N3">
        <v>0.15</v>
      </c>
      <c r="O3">
        <v>0.08</v>
      </c>
      <c r="P3">
        <v>5.0000000000000001E-3</v>
      </c>
      <c r="Q3">
        <v>0.35</v>
      </c>
      <c r="R3">
        <v>55.6</v>
      </c>
      <c r="S3">
        <v>5.0000000000000001E-3</v>
      </c>
      <c r="T3">
        <v>0.04</v>
      </c>
      <c r="U3">
        <v>5.0000000000000001E-3</v>
      </c>
      <c r="W3">
        <v>60</v>
      </c>
      <c r="X3">
        <v>10</v>
      </c>
      <c r="Y3">
        <v>147</v>
      </c>
      <c r="Z3">
        <v>15</v>
      </c>
      <c r="AA3">
        <v>1.5</v>
      </c>
      <c r="AB3">
        <v>2.5</v>
      </c>
      <c r="AC3">
        <v>0.5</v>
      </c>
      <c r="AD3">
        <v>99.97</v>
      </c>
      <c r="AE3">
        <v>43.4</v>
      </c>
      <c r="AF3">
        <v>12.52</v>
      </c>
      <c r="AG3">
        <v>0.01</v>
      </c>
    </row>
    <row r="4" spans="1:33" x14ac:dyDescent="0.3">
      <c r="A4" t="s">
        <v>40</v>
      </c>
      <c r="B4" t="s">
        <v>41</v>
      </c>
      <c r="C4" s="1" t="str">
        <f t="shared" si="0"/>
        <v>27:0013</v>
      </c>
      <c r="D4" s="1" t="str">
        <f t="shared" si="1"/>
        <v>27:0004</v>
      </c>
      <c r="E4" t="s">
        <v>42</v>
      </c>
      <c r="F4" t="s">
        <v>43</v>
      </c>
      <c r="H4">
        <v>60.983330000000002</v>
      </c>
      <c r="I4">
        <v>-117.23815</v>
      </c>
      <c r="J4" s="1" t="str">
        <f t="shared" si="2"/>
        <v>Limestone</v>
      </c>
      <c r="K4" s="1" t="str">
        <f t="shared" si="3"/>
        <v>Rock crushing to -200 mesh (Acme)</v>
      </c>
      <c r="L4">
        <v>1.1200000000000001</v>
      </c>
      <c r="M4">
        <v>0.02</v>
      </c>
      <c r="N4">
        <v>0.56999999999999995</v>
      </c>
      <c r="O4">
        <v>0.14000000000000001</v>
      </c>
      <c r="P4">
        <v>5.0000000000000001E-3</v>
      </c>
      <c r="Q4">
        <v>0.47</v>
      </c>
      <c r="R4">
        <v>54.3</v>
      </c>
      <c r="S4">
        <v>0.01</v>
      </c>
      <c r="T4">
        <v>0.17</v>
      </c>
      <c r="U4">
        <v>5.0000000000000001E-3</v>
      </c>
      <c r="V4">
        <v>1E-3</v>
      </c>
      <c r="W4">
        <v>15</v>
      </c>
      <c r="X4">
        <v>10</v>
      </c>
      <c r="Y4">
        <v>191</v>
      </c>
      <c r="Z4">
        <v>2.5</v>
      </c>
      <c r="AA4">
        <v>1.5</v>
      </c>
      <c r="AB4">
        <v>2.5</v>
      </c>
      <c r="AC4">
        <v>0.5</v>
      </c>
      <c r="AD4">
        <v>99.98</v>
      </c>
      <c r="AE4">
        <v>43.1</v>
      </c>
      <c r="AF4">
        <v>12.33</v>
      </c>
      <c r="AG4">
        <v>0.01</v>
      </c>
    </row>
    <row r="5" spans="1:33" x14ac:dyDescent="0.3">
      <c r="A5" t="s">
        <v>44</v>
      </c>
      <c r="B5" t="s">
        <v>45</v>
      </c>
      <c r="C5" s="1" t="str">
        <f t="shared" si="0"/>
        <v>27:0013</v>
      </c>
      <c r="D5" s="1" t="str">
        <f t="shared" si="1"/>
        <v>27:0004</v>
      </c>
      <c r="E5" t="s">
        <v>46</v>
      </c>
      <c r="F5" t="s">
        <v>47</v>
      </c>
      <c r="H5">
        <v>61.059559999999998</v>
      </c>
      <c r="I5">
        <v>-117.52263000000001</v>
      </c>
      <c r="J5" s="1" t="str">
        <f t="shared" si="2"/>
        <v>Limestone</v>
      </c>
      <c r="K5" s="1" t="str">
        <f t="shared" si="3"/>
        <v>Rock crushing to -200 mesh (Acme)</v>
      </c>
      <c r="L5">
        <v>14.09</v>
      </c>
      <c r="M5">
        <v>0.13</v>
      </c>
      <c r="N5">
        <v>1.57</v>
      </c>
      <c r="O5">
        <v>0.91</v>
      </c>
      <c r="P5">
        <v>0.03</v>
      </c>
      <c r="Q5">
        <v>1.52</v>
      </c>
      <c r="R5">
        <v>43.6</v>
      </c>
      <c r="S5">
        <v>0.08</v>
      </c>
      <c r="T5">
        <v>0.51</v>
      </c>
      <c r="U5">
        <v>0.04</v>
      </c>
      <c r="W5">
        <v>59</v>
      </c>
      <c r="X5">
        <v>10</v>
      </c>
      <c r="Y5">
        <v>431</v>
      </c>
      <c r="Z5">
        <v>97</v>
      </c>
      <c r="AA5">
        <v>7</v>
      </c>
      <c r="AB5">
        <v>9</v>
      </c>
      <c r="AC5">
        <v>2</v>
      </c>
      <c r="AD5">
        <v>99.94</v>
      </c>
      <c r="AE5">
        <v>37.4</v>
      </c>
      <c r="AF5">
        <v>10.24</v>
      </c>
      <c r="AG5">
        <v>0.01</v>
      </c>
    </row>
    <row r="6" spans="1:33" x14ac:dyDescent="0.3">
      <c r="A6" t="s">
        <v>48</v>
      </c>
      <c r="B6" t="s">
        <v>49</v>
      </c>
      <c r="C6" s="1" t="str">
        <f t="shared" si="0"/>
        <v>27:0013</v>
      </c>
      <c r="D6" s="1" t="str">
        <f t="shared" si="1"/>
        <v>27:0004</v>
      </c>
      <c r="E6" t="s">
        <v>50</v>
      </c>
      <c r="F6" t="s">
        <v>51</v>
      </c>
      <c r="H6">
        <v>61.052500000000002</v>
      </c>
      <c r="I6">
        <v>-118.38109</v>
      </c>
      <c r="J6" s="1" t="str">
        <f t="shared" si="2"/>
        <v>Limestone</v>
      </c>
      <c r="K6" s="1" t="str">
        <f t="shared" si="3"/>
        <v>Rock crushing to -200 mesh (Acme)</v>
      </c>
      <c r="L6">
        <v>47.39</v>
      </c>
      <c r="M6">
        <v>0.32</v>
      </c>
      <c r="N6">
        <v>2.66</v>
      </c>
      <c r="O6">
        <v>1.29</v>
      </c>
      <c r="P6">
        <v>0.04</v>
      </c>
      <c r="Q6">
        <v>3.11</v>
      </c>
      <c r="R6">
        <v>21.44</v>
      </c>
      <c r="S6">
        <v>0.12</v>
      </c>
      <c r="T6">
        <v>1.29</v>
      </c>
      <c r="U6">
        <v>0.23</v>
      </c>
      <c r="V6">
        <v>0.01</v>
      </c>
      <c r="W6">
        <v>143</v>
      </c>
      <c r="X6">
        <v>10</v>
      </c>
      <c r="Y6">
        <v>136</v>
      </c>
      <c r="Z6">
        <v>321</v>
      </c>
      <c r="AA6">
        <v>24</v>
      </c>
      <c r="AB6">
        <v>8</v>
      </c>
      <c r="AC6">
        <v>3</v>
      </c>
      <c r="AD6">
        <v>99.9</v>
      </c>
      <c r="AE6">
        <v>21.9</v>
      </c>
      <c r="AF6">
        <v>5.34</v>
      </c>
      <c r="AG6">
        <v>0.14000000000000001</v>
      </c>
    </row>
    <row r="7" spans="1:33" x14ac:dyDescent="0.3">
      <c r="A7" t="s">
        <v>52</v>
      </c>
      <c r="B7" t="s">
        <v>53</v>
      </c>
      <c r="C7" s="1" t="str">
        <f t="shared" si="0"/>
        <v>27:0013</v>
      </c>
      <c r="D7" s="1" t="str">
        <f t="shared" si="1"/>
        <v>27:0004</v>
      </c>
      <c r="E7" t="s">
        <v>54</v>
      </c>
      <c r="F7" t="s">
        <v>55</v>
      </c>
      <c r="H7">
        <v>60.927770000000002</v>
      </c>
      <c r="I7">
        <v>-118.20396</v>
      </c>
      <c r="J7" s="1" t="str">
        <f t="shared" si="2"/>
        <v>Limestone</v>
      </c>
      <c r="K7" s="1" t="str">
        <f t="shared" si="3"/>
        <v>Rock crushing to -200 mesh (Acme)</v>
      </c>
      <c r="L7">
        <v>0.06</v>
      </c>
      <c r="M7">
        <v>5.0000000000000001E-3</v>
      </c>
      <c r="N7">
        <v>5.0000000000000001E-3</v>
      </c>
      <c r="O7">
        <v>0.05</v>
      </c>
      <c r="P7">
        <v>5.0000000000000001E-3</v>
      </c>
      <c r="Q7">
        <v>0.47</v>
      </c>
      <c r="R7">
        <v>56.16</v>
      </c>
      <c r="S7">
        <v>5.0000000000000001E-3</v>
      </c>
      <c r="T7">
        <v>5.0000000000000001E-3</v>
      </c>
      <c r="U7">
        <v>5.0000000000000001E-3</v>
      </c>
      <c r="V7">
        <v>1E-3</v>
      </c>
      <c r="W7">
        <v>7</v>
      </c>
      <c r="X7">
        <v>10</v>
      </c>
      <c r="Y7">
        <v>288</v>
      </c>
      <c r="Z7">
        <v>2.5</v>
      </c>
      <c r="AA7">
        <v>1.5</v>
      </c>
      <c r="AB7">
        <v>2.5</v>
      </c>
      <c r="AC7">
        <v>0.5</v>
      </c>
      <c r="AD7">
        <v>99.96</v>
      </c>
      <c r="AE7">
        <v>43.2</v>
      </c>
      <c r="AF7">
        <v>12.47</v>
      </c>
      <c r="AG7">
        <v>0.01</v>
      </c>
    </row>
    <row r="8" spans="1:33" x14ac:dyDescent="0.3">
      <c r="A8" t="s">
        <v>56</v>
      </c>
      <c r="B8" t="s">
        <v>57</v>
      </c>
      <c r="C8" s="1" t="str">
        <f t="shared" si="0"/>
        <v>27:0013</v>
      </c>
      <c r="D8" s="1" t="str">
        <f t="shared" si="1"/>
        <v>27:0004</v>
      </c>
      <c r="E8" t="s">
        <v>54</v>
      </c>
      <c r="F8" t="s">
        <v>58</v>
      </c>
      <c r="H8">
        <v>60.927770000000002</v>
      </c>
      <c r="I8">
        <v>-118.20396</v>
      </c>
      <c r="J8" s="1" t="str">
        <f t="shared" si="2"/>
        <v>Limestone</v>
      </c>
      <c r="K8" s="1" t="str">
        <f t="shared" si="3"/>
        <v>Rock crushing to -200 mesh (Acme)</v>
      </c>
      <c r="L8">
        <v>0.13</v>
      </c>
      <c r="M8">
        <v>5.0000000000000001E-3</v>
      </c>
      <c r="N8">
        <v>0.01</v>
      </c>
      <c r="O8">
        <v>0.1</v>
      </c>
      <c r="P8">
        <v>5.0000000000000001E-3</v>
      </c>
      <c r="Q8">
        <v>0.43</v>
      </c>
      <c r="R8">
        <v>56.04</v>
      </c>
      <c r="S8">
        <v>5.0000000000000001E-3</v>
      </c>
      <c r="T8">
        <v>0.01</v>
      </c>
      <c r="U8">
        <v>0.01</v>
      </c>
      <c r="V8">
        <v>0.01</v>
      </c>
      <c r="W8">
        <v>2.5</v>
      </c>
      <c r="X8">
        <v>10</v>
      </c>
      <c r="Y8">
        <v>297</v>
      </c>
      <c r="Z8">
        <v>2.5</v>
      </c>
      <c r="AA8">
        <v>1.5</v>
      </c>
      <c r="AB8">
        <v>2.5</v>
      </c>
      <c r="AC8">
        <v>0.5</v>
      </c>
      <c r="AD8">
        <v>99.98</v>
      </c>
      <c r="AE8">
        <v>43.2</v>
      </c>
      <c r="AF8">
        <v>12.69</v>
      </c>
      <c r="AG8">
        <v>0.01</v>
      </c>
    </row>
    <row r="9" spans="1:33" x14ac:dyDescent="0.3">
      <c r="A9" t="s">
        <v>59</v>
      </c>
      <c r="B9" t="s">
        <v>60</v>
      </c>
      <c r="C9" s="1" t="str">
        <f t="shared" si="0"/>
        <v>27:0013</v>
      </c>
      <c r="D9" s="1" t="str">
        <f t="shared" si="1"/>
        <v>27:0004</v>
      </c>
      <c r="E9" t="s">
        <v>61</v>
      </c>
      <c r="F9" t="s">
        <v>62</v>
      </c>
      <c r="H9">
        <v>60.861849999999997</v>
      </c>
      <c r="I9">
        <v>-116.61691</v>
      </c>
      <c r="J9" s="1" t="str">
        <f t="shared" si="2"/>
        <v>Limestone</v>
      </c>
      <c r="K9" s="1" t="str">
        <f t="shared" si="3"/>
        <v>Rock crushing to -200 mesh (Acme)</v>
      </c>
      <c r="L9">
        <v>0.56000000000000005</v>
      </c>
      <c r="M9">
        <v>0.01</v>
      </c>
      <c r="N9">
        <v>0.25</v>
      </c>
      <c r="O9">
        <v>0.13</v>
      </c>
      <c r="P9">
        <v>0.01</v>
      </c>
      <c r="Q9">
        <v>0.62</v>
      </c>
      <c r="R9">
        <v>54.76</v>
      </c>
      <c r="S9">
        <v>0.01</v>
      </c>
      <c r="T9">
        <v>0.09</v>
      </c>
      <c r="U9">
        <v>5.0000000000000001E-3</v>
      </c>
      <c r="W9">
        <v>11</v>
      </c>
      <c r="X9">
        <v>10</v>
      </c>
      <c r="Y9">
        <v>221</v>
      </c>
      <c r="Z9">
        <v>6</v>
      </c>
      <c r="AA9">
        <v>1.5</v>
      </c>
      <c r="AB9">
        <v>2.5</v>
      </c>
      <c r="AC9">
        <v>0.5</v>
      </c>
      <c r="AD9">
        <v>99.97</v>
      </c>
      <c r="AE9">
        <v>43.5</v>
      </c>
      <c r="AF9">
        <v>12.41</v>
      </c>
      <c r="AG9">
        <v>0.01</v>
      </c>
    </row>
    <row r="10" spans="1:33" x14ac:dyDescent="0.3">
      <c r="A10" t="s">
        <v>63</v>
      </c>
      <c r="B10" t="s">
        <v>64</v>
      </c>
      <c r="C10" s="1" t="str">
        <f t="shared" si="0"/>
        <v>27:0013</v>
      </c>
      <c r="D10" s="1" t="str">
        <f t="shared" si="1"/>
        <v>27:0004</v>
      </c>
      <c r="E10" t="s">
        <v>65</v>
      </c>
      <c r="F10" t="s">
        <v>66</v>
      </c>
      <c r="H10">
        <v>60.831859999999999</v>
      </c>
      <c r="I10">
        <v>-117.6717</v>
      </c>
      <c r="J10" s="1" t="str">
        <f t="shared" si="2"/>
        <v>Limestone</v>
      </c>
      <c r="K10" s="1" t="str">
        <f t="shared" si="3"/>
        <v>Rock crushing to -200 mesh (Acme)</v>
      </c>
      <c r="L10">
        <v>11.07</v>
      </c>
      <c r="M10">
        <v>7.0000000000000007E-2</v>
      </c>
      <c r="N10">
        <v>0.79</v>
      </c>
      <c r="O10">
        <v>0.46</v>
      </c>
      <c r="P10">
        <v>0.03</v>
      </c>
      <c r="Q10">
        <v>1.02</v>
      </c>
      <c r="R10">
        <v>46.75</v>
      </c>
      <c r="S10">
        <v>0.03</v>
      </c>
      <c r="T10">
        <v>0.44</v>
      </c>
      <c r="U10">
        <v>0.06</v>
      </c>
      <c r="W10">
        <v>82</v>
      </c>
      <c r="X10">
        <v>10</v>
      </c>
      <c r="Y10">
        <v>202</v>
      </c>
      <c r="Z10">
        <v>50</v>
      </c>
      <c r="AA10">
        <v>8</v>
      </c>
      <c r="AB10">
        <v>2.5</v>
      </c>
      <c r="AC10">
        <v>1</v>
      </c>
      <c r="AD10">
        <v>99.96</v>
      </c>
      <c r="AE10">
        <v>39.200000000000003</v>
      </c>
      <c r="AF10">
        <v>11.02</v>
      </c>
      <c r="AG10">
        <v>0.05</v>
      </c>
    </row>
    <row r="11" spans="1:33" x14ac:dyDescent="0.3">
      <c r="A11" t="s">
        <v>67</v>
      </c>
      <c r="B11" t="s">
        <v>68</v>
      </c>
      <c r="C11" s="1" t="str">
        <f t="shared" si="0"/>
        <v>27:0013</v>
      </c>
      <c r="D11" s="1" t="str">
        <f t="shared" si="1"/>
        <v>27:0004</v>
      </c>
      <c r="E11" t="s">
        <v>69</v>
      </c>
      <c r="F11" t="s">
        <v>70</v>
      </c>
      <c r="H11">
        <v>60.758119999999998</v>
      </c>
      <c r="I11">
        <v>-117.66423</v>
      </c>
      <c r="J11" s="1" t="str">
        <f t="shared" si="2"/>
        <v>Limestone</v>
      </c>
      <c r="K11" s="1" t="str">
        <f t="shared" si="3"/>
        <v>Rock crushing to -200 mesh (Acme)</v>
      </c>
      <c r="L11">
        <v>2.2799999999999998</v>
      </c>
      <c r="M11">
        <v>0.01</v>
      </c>
      <c r="N11">
        <v>0.28000000000000003</v>
      </c>
      <c r="O11">
        <v>2.0699999999999998</v>
      </c>
      <c r="P11">
        <v>5.0000000000000001E-3</v>
      </c>
      <c r="Q11">
        <v>0.35</v>
      </c>
      <c r="R11">
        <v>54.21</v>
      </c>
      <c r="S11">
        <v>0.01</v>
      </c>
      <c r="T11">
        <v>0.13</v>
      </c>
      <c r="U11">
        <v>0.02</v>
      </c>
      <c r="V11">
        <v>1E-3</v>
      </c>
      <c r="W11">
        <v>23</v>
      </c>
      <c r="X11">
        <v>10</v>
      </c>
      <c r="Y11">
        <v>181</v>
      </c>
      <c r="Z11">
        <v>2.5</v>
      </c>
      <c r="AA11">
        <v>1.5</v>
      </c>
      <c r="AB11">
        <v>6</v>
      </c>
      <c r="AC11">
        <v>0.5</v>
      </c>
      <c r="AD11">
        <v>100</v>
      </c>
      <c r="AE11">
        <v>40.6</v>
      </c>
      <c r="AF11">
        <v>12.02</v>
      </c>
      <c r="AG11">
        <v>1.23</v>
      </c>
    </row>
    <row r="12" spans="1:33" x14ac:dyDescent="0.3">
      <c r="A12" t="s">
        <v>71</v>
      </c>
      <c r="B12" t="s">
        <v>72</v>
      </c>
      <c r="C12" s="1" t="str">
        <f t="shared" si="0"/>
        <v>27:0013</v>
      </c>
      <c r="D12" s="1" t="str">
        <f t="shared" si="1"/>
        <v>27:0004</v>
      </c>
      <c r="E12" t="s">
        <v>73</v>
      </c>
      <c r="F12" t="s">
        <v>74</v>
      </c>
      <c r="H12">
        <v>62.127920000000003</v>
      </c>
      <c r="I12">
        <v>-116.25114000000001</v>
      </c>
      <c r="J12" s="1" t="str">
        <f t="shared" si="2"/>
        <v>Limestone</v>
      </c>
      <c r="K12" s="1" t="str">
        <f t="shared" si="3"/>
        <v>Rock crushing to -200 mesh (Acme)</v>
      </c>
      <c r="L12">
        <v>1.95</v>
      </c>
      <c r="M12">
        <v>0.02</v>
      </c>
      <c r="N12">
        <v>0.49</v>
      </c>
      <c r="O12">
        <v>0.31</v>
      </c>
      <c r="P12">
        <v>0.02</v>
      </c>
      <c r="Q12">
        <v>0.86</v>
      </c>
      <c r="R12">
        <v>53.28</v>
      </c>
      <c r="S12">
        <v>0.03</v>
      </c>
      <c r="T12">
        <v>0.14000000000000001</v>
      </c>
      <c r="U12">
        <v>0.02</v>
      </c>
      <c r="V12">
        <v>0.01</v>
      </c>
      <c r="W12">
        <v>77</v>
      </c>
      <c r="X12">
        <v>10</v>
      </c>
      <c r="Y12">
        <v>316</v>
      </c>
      <c r="Z12">
        <v>7</v>
      </c>
      <c r="AA12">
        <v>3</v>
      </c>
      <c r="AB12">
        <v>2.5</v>
      </c>
      <c r="AC12">
        <v>0.5</v>
      </c>
      <c r="AD12">
        <v>99.97</v>
      </c>
      <c r="AE12">
        <v>42.8</v>
      </c>
      <c r="AF12">
        <v>12.38</v>
      </c>
      <c r="AG12">
        <v>0.12</v>
      </c>
    </row>
    <row r="13" spans="1:33" x14ac:dyDescent="0.3">
      <c r="A13" t="s">
        <v>75</v>
      </c>
      <c r="B13" t="s">
        <v>76</v>
      </c>
      <c r="C13" s="1" t="str">
        <f t="shared" si="0"/>
        <v>27:0013</v>
      </c>
      <c r="D13" s="1" t="str">
        <f t="shared" si="1"/>
        <v>27:0004</v>
      </c>
      <c r="E13" t="s">
        <v>73</v>
      </c>
      <c r="F13" t="s">
        <v>77</v>
      </c>
      <c r="H13">
        <v>62.127920000000003</v>
      </c>
      <c r="I13">
        <v>-116.25114000000001</v>
      </c>
      <c r="J13" s="1" t="str">
        <f t="shared" si="2"/>
        <v>Limestone</v>
      </c>
      <c r="K13" s="1" t="str">
        <f t="shared" si="3"/>
        <v>Rock crushing to -200 mesh (Acme)</v>
      </c>
      <c r="L13">
        <v>13.38</v>
      </c>
      <c r="M13">
        <v>0.3</v>
      </c>
      <c r="N13">
        <v>5.46</v>
      </c>
      <c r="O13">
        <v>2.46</v>
      </c>
      <c r="P13">
        <v>0.03</v>
      </c>
      <c r="Q13">
        <v>2.25</v>
      </c>
      <c r="R13">
        <v>35.450000000000003</v>
      </c>
      <c r="S13">
        <v>0.05</v>
      </c>
      <c r="T13">
        <v>1.64</v>
      </c>
      <c r="U13">
        <v>0.05</v>
      </c>
      <c r="V13">
        <v>0.01</v>
      </c>
      <c r="W13">
        <v>126</v>
      </c>
      <c r="X13">
        <v>70</v>
      </c>
      <c r="Y13">
        <v>337</v>
      </c>
      <c r="Z13">
        <v>66</v>
      </c>
      <c r="AA13">
        <v>9</v>
      </c>
      <c r="AB13">
        <v>10</v>
      </c>
      <c r="AC13">
        <v>6</v>
      </c>
      <c r="AD13">
        <v>99.83</v>
      </c>
      <c r="AE13">
        <v>38.700000000000003</v>
      </c>
      <c r="AF13">
        <v>16.63</v>
      </c>
      <c r="AG13">
        <v>1.7</v>
      </c>
    </row>
    <row r="14" spans="1:33" x14ac:dyDescent="0.3">
      <c r="A14" t="s">
        <v>78</v>
      </c>
      <c r="B14" t="s">
        <v>79</v>
      </c>
      <c r="C14" s="1" t="str">
        <f t="shared" si="0"/>
        <v>27:0013</v>
      </c>
      <c r="D14" s="1" t="str">
        <f t="shared" si="1"/>
        <v>27:0004</v>
      </c>
      <c r="E14" t="s">
        <v>80</v>
      </c>
      <c r="F14" t="s">
        <v>81</v>
      </c>
      <c r="H14">
        <v>60.855490000000003</v>
      </c>
      <c r="I14">
        <v>-116.63133999999999</v>
      </c>
      <c r="J14" s="1" t="str">
        <f t="shared" si="2"/>
        <v>Limestone</v>
      </c>
      <c r="K14" s="1" t="str">
        <f t="shared" si="3"/>
        <v>Rock crushing to -200 mesh (Acme)</v>
      </c>
      <c r="L14">
        <v>1.45</v>
      </c>
      <c r="M14">
        <v>0.02</v>
      </c>
      <c r="N14">
        <v>0.44</v>
      </c>
      <c r="O14">
        <v>0.43</v>
      </c>
      <c r="P14">
        <v>0.02</v>
      </c>
      <c r="Q14">
        <v>0.91</v>
      </c>
      <c r="R14">
        <v>52.85</v>
      </c>
      <c r="S14">
        <v>0.01</v>
      </c>
      <c r="T14">
        <v>0.18</v>
      </c>
      <c r="U14">
        <v>5.0000000000000001E-3</v>
      </c>
      <c r="V14">
        <v>1E-3</v>
      </c>
      <c r="W14">
        <v>32</v>
      </c>
      <c r="X14">
        <v>10</v>
      </c>
      <c r="Y14">
        <v>380</v>
      </c>
      <c r="Z14">
        <v>5</v>
      </c>
      <c r="AA14">
        <v>4</v>
      </c>
      <c r="AB14">
        <v>2.5</v>
      </c>
      <c r="AC14">
        <v>0.5</v>
      </c>
      <c r="AD14">
        <v>99.97</v>
      </c>
      <c r="AE14">
        <v>43.6</v>
      </c>
      <c r="AF14">
        <v>12.35</v>
      </c>
      <c r="AG14">
        <v>7.0000000000000007E-2</v>
      </c>
    </row>
    <row r="15" spans="1:33" x14ac:dyDescent="0.3">
      <c r="A15" t="s">
        <v>82</v>
      </c>
      <c r="B15" t="s">
        <v>83</v>
      </c>
      <c r="C15" s="1" t="str">
        <f t="shared" si="0"/>
        <v>27:0013</v>
      </c>
      <c r="D15" s="1" t="str">
        <f t="shared" si="1"/>
        <v>27:0004</v>
      </c>
      <c r="E15" t="s">
        <v>84</v>
      </c>
      <c r="F15" t="s">
        <v>85</v>
      </c>
      <c r="H15">
        <v>60.861800000000002</v>
      </c>
      <c r="I15">
        <v>-116.61687999999999</v>
      </c>
      <c r="J15" s="1" t="str">
        <f t="shared" si="2"/>
        <v>Limestone</v>
      </c>
      <c r="K15" s="1" t="str">
        <f t="shared" si="3"/>
        <v>Rock crushing to -200 mesh (Acme)</v>
      </c>
      <c r="L15">
        <v>0.55000000000000004</v>
      </c>
      <c r="M15">
        <v>5.0000000000000001E-3</v>
      </c>
      <c r="N15">
        <v>0.21</v>
      </c>
      <c r="O15">
        <v>0.15</v>
      </c>
      <c r="P15">
        <v>0.01</v>
      </c>
      <c r="Q15">
        <v>0.69</v>
      </c>
      <c r="R15">
        <v>54.64</v>
      </c>
      <c r="S15">
        <v>5.0000000000000001E-3</v>
      </c>
      <c r="T15">
        <v>7.0000000000000007E-2</v>
      </c>
      <c r="U15">
        <v>5.0000000000000001E-3</v>
      </c>
      <c r="V15">
        <v>1E-3</v>
      </c>
      <c r="W15">
        <v>11</v>
      </c>
      <c r="X15">
        <v>10</v>
      </c>
      <c r="Y15">
        <v>224</v>
      </c>
      <c r="Z15">
        <v>7</v>
      </c>
      <c r="AA15">
        <v>1.5</v>
      </c>
      <c r="AB15">
        <v>6</v>
      </c>
      <c r="AC15">
        <v>0.5</v>
      </c>
      <c r="AD15">
        <v>99.96</v>
      </c>
      <c r="AE15">
        <v>43.6</v>
      </c>
      <c r="AF15">
        <v>12.62</v>
      </c>
      <c r="AG15">
        <v>0.01</v>
      </c>
    </row>
    <row r="16" spans="1:33" x14ac:dyDescent="0.3">
      <c r="A16" t="s">
        <v>86</v>
      </c>
      <c r="B16" t="s">
        <v>87</v>
      </c>
      <c r="C16" s="1" t="str">
        <f t="shared" si="0"/>
        <v>27:0013</v>
      </c>
      <c r="D16" s="1" t="str">
        <f t="shared" si="1"/>
        <v>27:0004</v>
      </c>
      <c r="E16" t="s">
        <v>88</v>
      </c>
      <c r="F16" t="s">
        <v>89</v>
      </c>
      <c r="H16">
        <v>60.500920000000001</v>
      </c>
      <c r="I16">
        <v>-116.28279999999999</v>
      </c>
      <c r="J16" s="1" t="str">
        <f t="shared" si="2"/>
        <v>Limestone</v>
      </c>
      <c r="K16" s="1" t="str">
        <f t="shared" si="3"/>
        <v>Rock crushing to -200 mesh (Acme)</v>
      </c>
      <c r="L16">
        <v>1.94</v>
      </c>
      <c r="M16">
        <v>0.03</v>
      </c>
      <c r="N16">
        <v>0.53</v>
      </c>
      <c r="O16">
        <v>0.22</v>
      </c>
      <c r="P16">
        <v>5.0000000000000001E-3</v>
      </c>
      <c r="Q16">
        <v>0.73</v>
      </c>
      <c r="R16">
        <v>53.23</v>
      </c>
      <c r="S16">
        <v>0.02</v>
      </c>
      <c r="T16">
        <v>0.23</v>
      </c>
      <c r="U16">
        <v>0.02</v>
      </c>
      <c r="V16">
        <v>1E-3</v>
      </c>
      <c r="W16">
        <v>83</v>
      </c>
      <c r="X16">
        <v>10</v>
      </c>
      <c r="Y16">
        <v>390</v>
      </c>
      <c r="Z16">
        <v>11</v>
      </c>
      <c r="AA16">
        <v>1.5</v>
      </c>
      <c r="AB16">
        <v>2.5</v>
      </c>
      <c r="AC16">
        <v>0.5</v>
      </c>
      <c r="AD16">
        <v>99.96</v>
      </c>
      <c r="AE16">
        <v>42.9</v>
      </c>
      <c r="AF16">
        <v>12.21</v>
      </c>
      <c r="AG16">
        <v>0.05</v>
      </c>
    </row>
    <row r="17" spans="1:33" x14ac:dyDescent="0.3">
      <c r="A17" t="s">
        <v>90</v>
      </c>
      <c r="B17" t="s">
        <v>91</v>
      </c>
      <c r="C17" s="1" t="str">
        <f t="shared" si="0"/>
        <v>27:0013</v>
      </c>
      <c r="D17" s="1" t="str">
        <f t="shared" si="1"/>
        <v>27:0004</v>
      </c>
      <c r="E17" t="s">
        <v>92</v>
      </c>
      <c r="F17" t="s">
        <v>93</v>
      </c>
      <c r="H17">
        <v>60.50094</v>
      </c>
      <c r="I17">
        <v>-116.28282</v>
      </c>
      <c r="J17" s="1" t="str">
        <f t="shared" si="2"/>
        <v>Limestone</v>
      </c>
      <c r="K17" s="1" t="str">
        <f t="shared" si="3"/>
        <v>Rock crushing to -200 mesh (Acme)</v>
      </c>
      <c r="L17">
        <v>0.51</v>
      </c>
      <c r="M17">
        <v>5.0000000000000001E-3</v>
      </c>
      <c r="N17">
        <v>0.11</v>
      </c>
      <c r="O17">
        <v>0.17</v>
      </c>
      <c r="P17">
        <v>0.01</v>
      </c>
      <c r="Q17">
        <v>0.53</v>
      </c>
      <c r="R17">
        <v>54.79</v>
      </c>
      <c r="S17">
        <v>0.01</v>
      </c>
      <c r="T17">
        <v>0.06</v>
      </c>
      <c r="U17">
        <v>0.02</v>
      </c>
      <c r="V17">
        <v>1E-3</v>
      </c>
      <c r="W17">
        <v>17</v>
      </c>
      <c r="X17">
        <v>10</v>
      </c>
      <c r="Y17">
        <v>385</v>
      </c>
      <c r="Z17">
        <v>11</v>
      </c>
      <c r="AA17">
        <v>1.5</v>
      </c>
      <c r="AB17">
        <v>2.5</v>
      </c>
      <c r="AC17">
        <v>0.5</v>
      </c>
      <c r="AD17">
        <v>99.97</v>
      </c>
      <c r="AE17">
        <v>43.7</v>
      </c>
      <c r="AF17">
        <v>12.78</v>
      </c>
      <c r="AG17">
        <v>0.01</v>
      </c>
    </row>
    <row r="18" spans="1:33" x14ac:dyDescent="0.3">
      <c r="A18" t="s">
        <v>94</v>
      </c>
      <c r="B18" t="s">
        <v>95</v>
      </c>
      <c r="C18" s="1" t="str">
        <f t="shared" si="0"/>
        <v>27:0013</v>
      </c>
      <c r="D18" s="1" t="str">
        <f t="shared" si="1"/>
        <v>27:0004</v>
      </c>
      <c r="E18" t="s">
        <v>96</v>
      </c>
      <c r="F18" t="s">
        <v>97</v>
      </c>
      <c r="H18">
        <v>60.994309999999999</v>
      </c>
      <c r="I18">
        <v>-113.77370999999999</v>
      </c>
      <c r="J18" s="1" t="str">
        <f t="shared" si="2"/>
        <v>Limestone</v>
      </c>
      <c r="K18" s="1" t="str">
        <f t="shared" si="3"/>
        <v>Rock crushing to -200 mesh (Acme)</v>
      </c>
      <c r="L18">
        <v>0.49</v>
      </c>
      <c r="M18">
        <v>0.01</v>
      </c>
      <c r="N18">
        <v>0.2</v>
      </c>
      <c r="O18">
        <v>0.19</v>
      </c>
      <c r="P18">
        <v>0.03</v>
      </c>
      <c r="Q18">
        <v>20.010000000000002</v>
      </c>
      <c r="R18">
        <v>30.97</v>
      </c>
      <c r="S18">
        <v>0.02</v>
      </c>
      <c r="T18">
        <v>0.08</v>
      </c>
      <c r="U18">
        <v>0.01</v>
      </c>
      <c r="V18">
        <v>0.01</v>
      </c>
      <c r="W18">
        <v>30</v>
      </c>
      <c r="X18">
        <v>10</v>
      </c>
      <c r="Y18">
        <v>48</v>
      </c>
      <c r="Z18">
        <v>13</v>
      </c>
      <c r="AA18">
        <v>4</v>
      </c>
      <c r="AB18">
        <v>2.5</v>
      </c>
      <c r="AC18">
        <v>0.5</v>
      </c>
      <c r="AD18">
        <v>99.66</v>
      </c>
      <c r="AE18">
        <v>47.6</v>
      </c>
      <c r="AF18">
        <v>12.16</v>
      </c>
      <c r="AG18">
        <v>0.01</v>
      </c>
    </row>
    <row r="19" spans="1:33" x14ac:dyDescent="0.3">
      <c r="A19" t="s">
        <v>98</v>
      </c>
      <c r="B19" t="s">
        <v>99</v>
      </c>
      <c r="C19" s="1" t="str">
        <f t="shared" si="0"/>
        <v>27:0013</v>
      </c>
      <c r="D19" s="1" t="str">
        <f t="shared" si="1"/>
        <v>27:0004</v>
      </c>
      <c r="E19" t="s">
        <v>73</v>
      </c>
      <c r="F19" t="s">
        <v>100</v>
      </c>
      <c r="H19">
        <v>62.127920000000003</v>
      </c>
      <c r="I19">
        <v>-116.25114000000001</v>
      </c>
      <c r="J19" s="1" t="str">
        <f t="shared" si="2"/>
        <v>Limestone</v>
      </c>
      <c r="K19" s="1" t="str">
        <f t="shared" si="3"/>
        <v>Rock crushing to -200 mesh (Acme)</v>
      </c>
      <c r="L19">
        <v>2.67</v>
      </c>
      <c r="M19">
        <v>0.03</v>
      </c>
      <c r="N19">
        <v>0.69</v>
      </c>
      <c r="O19">
        <v>0.32</v>
      </c>
      <c r="P19">
        <v>0.02</v>
      </c>
      <c r="Q19">
        <v>0.94</v>
      </c>
      <c r="R19">
        <v>52.52</v>
      </c>
      <c r="S19">
        <v>0.02</v>
      </c>
      <c r="T19">
        <v>0.2</v>
      </c>
      <c r="U19">
        <v>0.02</v>
      </c>
      <c r="V19">
        <v>1E-3</v>
      </c>
      <c r="W19">
        <v>13</v>
      </c>
      <c r="X19">
        <v>10</v>
      </c>
      <c r="Y19">
        <v>284</v>
      </c>
      <c r="Z19">
        <v>9</v>
      </c>
      <c r="AA19">
        <v>7</v>
      </c>
      <c r="AB19">
        <v>6</v>
      </c>
      <c r="AC19">
        <v>0.5</v>
      </c>
      <c r="AD19">
        <v>99.96</v>
      </c>
      <c r="AE19">
        <v>42.5</v>
      </c>
      <c r="AF19">
        <v>12.29</v>
      </c>
      <c r="AG19">
        <v>0.17</v>
      </c>
    </row>
  </sheetData>
  <autoFilter ref="A1:K19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svy270004_pkg_0356b.xlsx</vt:lpstr>
      <vt:lpstr>pkg_0356b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2024-11-22T08:17:00Z</dcterms:created>
  <dcterms:modified xsi:type="dcterms:W3CDTF">2024-11-22T23:57:18Z</dcterms:modified>
</cp:coreProperties>
</file>