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70004_pkg_0355a.xlsx" sheetId="1" r:id="rId1"/>
  </sheets>
  <definedNames>
    <definedName name="_xlnm._FilterDatabase" localSheetId="0" hidden="1">svy270004_pkg_0355a.xlsx!$A$1:$K$132</definedName>
    <definedName name="pkg_0355a">svy270004_pkg_0355a.xlsx!$A$1:$BN$132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5" i="1"/>
  <c r="K36" i="1"/>
  <c r="K37" i="1"/>
  <c r="K38" i="1"/>
  <c r="K39" i="1"/>
  <c r="K40" i="1"/>
  <c r="K41" i="1"/>
  <c r="K42" i="1"/>
  <c r="K43" i="1"/>
  <c r="K44" i="1"/>
  <c r="K46" i="1"/>
  <c r="K47" i="1"/>
  <c r="K48" i="1"/>
  <c r="K49" i="1"/>
  <c r="K50" i="1"/>
  <c r="K51" i="1"/>
  <c r="K52" i="1"/>
  <c r="K53" i="1"/>
  <c r="K54" i="1"/>
  <c r="K55" i="1"/>
  <c r="K57" i="1"/>
  <c r="K58" i="1"/>
  <c r="K59" i="1"/>
  <c r="K60" i="1"/>
  <c r="K61" i="1"/>
  <c r="K62" i="1"/>
  <c r="K63" i="1"/>
  <c r="K64" i="1"/>
  <c r="K65" i="1"/>
  <c r="K66" i="1"/>
  <c r="K68" i="1"/>
  <c r="K69" i="1"/>
  <c r="K70" i="1"/>
  <c r="K71" i="1"/>
  <c r="K72" i="1"/>
  <c r="K73" i="1"/>
  <c r="K74" i="1"/>
  <c r="K75" i="1"/>
  <c r="K76" i="1"/>
  <c r="K77" i="1"/>
  <c r="K78" i="1"/>
  <c r="K80" i="1"/>
  <c r="K81" i="1"/>
  <c r="K82" i="1"/>
  <c r="K83" i="1"/>
  <c r="K84" i="1"/>
  <c r="K85" i="1"/>
  <c r="K86" i="1"/>
  <c r="K87" i="1"/>
  <c r="K88" i="1"/>
  <c r="K89" i="1"/>
  <c r="K91" i="1"/>
  <c r="K92" i="1"/>
  <c r="K93" i="1"/>
  <c r="K94" i="1"/>
  <c r="K95" i="1"/>
  <c r="K96" i="1"/>
  <c r="K97" i="1"/>
  <c r="K98" i="1"/>
  <c r="K99" i="1"/>
  <c r="K100" i="1"/>
  <c r="K102" i="1"/>
  <c r="K103" i="1"/>
  <c r="K105" i="1"/>
  <c r="K106" i="1"/>
  <c r="K107" i="1"/>
  <c r="K108" i="1"/>
  <c r="K109" i="1"/>
  <c r="K110" i="1"/>
  <c r="K111" i="1"/>
  <c r="J2" i="1"/>
  <c r="J3" i="1"/>
  <c r="J4" i="1"/>
  <c r="J5" i="1"/>
  <c r="J6" i="1"/>
  <c r="J7" i="1"/>
  <c r="J8" i="1"/>
  <c r="J9" i="1"/>
  <c r="J10" i="1"/>
  <c r="J11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5" i="1"/>
  <c r="J36" i="1"/>
  <c r="J37" i="1"/>
  <c r="J38" i="1"/>
  <c r="J39" i="1"/>
  <c r="J40" i="1"/>
  <c r="J41" i="1"/>
  <c r="J42" i="1"/>
  <c r="J43" i="1"/>
  <c r="J44" i="1"/>
  <c r="J46" i="1"/>
  <c r="J47" i="1"/>
  <c r="J48" i="1"/>
  <c r="J49" i="1"/>
  <c r="J50" i="1"/>
  <c r="J51" i="1"/>
  <c r="J52" i="1"/>
  <c r="J53" i="1"/>
  <c r="J54" i="1"/>
  <c r="J55" i="1"/>
  <c r="J57" i="1"/>
  <c r="J58" i="1"/>
  <c r="J59" i="1"/>
  <c r="J60" i="1"/>
  <c r="J61" i="1"/>
  <c r="J62" i="1"/>
  <c r="J63" i="1"/>
  <c r="J64" i="1"/>
  <c r="J65" i="1"/>
  <c r="J66" i="1"/>
  <c r="J68" i="1"/>
  <c r="J69" i="1"/>
  <c r="J70" i="1"/>
  <c r="J71" i="1"/>
  <c r="J72" i="1"/>
  <c r="J73" i="1"/>
  <c r="J74" i="1"/>
  <c r="J75" i="1"/>
  <c r="J76" i="1"/>
  <c r="J77" i="1"/>
  <c r="J78" i="1"/>
  <c r="J80" i="1"/>
  <c r="J81" i="1"/>
  <c r="J82" i="1"/>
  <c r="J83" i="1"/>
  <c r="J84" i="1"/>
  <c r="J85" i="1"/>
  <c r="J86" i="1"/>
  <c r="J87" i="1"/>
  <c r="J88" i="1"/>
  <c r="J89" i="1"/>
  <c r="J91" i="1"/>
  <c r="J92" i="1"/>
  <c r="J93" i="1"/>
  <c r="J94" i="1"/>
  <c r="J95" i="1"/>
  <c r="J96" i="1"/>
  <c r="J97" i="1"/>
  <c r="J98" i="1"/>
  <c r="J99" i="1"/>
  <c r="J100" i="1"/>
  <c r="J102" i="1"/>
  <c r="J103" i="1"/>
  <c r="J105" i="1"/>
  <c r="J106" i="1"/>
  <c r="J107" i="1"/>
  <c r="J108" i="1"/>
  <c r="J109" i="1"/>
  <c r="J110" i="1"/>
  <c r="J111" i="1"/>
  <c r="G12" i="1"/>
  <c r="G23" i="1"/>
  <c r="G34" i="1"/>
  <c r="G45" i="1"/>
  <c r="G56" i="1"/>
  <c r="G67" i="1"/>
  <c r="G79" i="1"/>
  <c r="G90" i="1"/>
  <c r="G101" i="1"/>
  <c r="G104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</calcChain>
</file>

<file path=xl/sharedStrings.xml><?xml version="1.0" encoding="utf-8"?>
<sst xmlns="http://schemas.openxmlformats.org/spreadsheetml/2006/main" count="590" uniqueCount="518">
  <si>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</si>
  <si>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</si>
  <si>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</si>
  <si>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</si>
  <si>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</si>
  <si>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</si>
  <si>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</si>
  <si>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</si>
  <si>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</si>
  <si>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</si>
  <si>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</si>
  <si>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</si>
  <si>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</si>
  <si>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</si>
  <si>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</si>
  <si>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</si>
  <si>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</si>
  <si>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Be_ICPMS</t>
  </si>
  <si>
    <t>Bi_ICPMS</t>
  </si>
  <si>
    <t>Ca_ICPMS</t>
  </si>
  <si>
    <t>Cd_ICPMS</t>
  </si>
  <si>
    <t>Ce_ICPMS</t>
  </si>
  <si>
    <t>Co_ICPMS</t>
  </si>
  <si>
    <t>Cr_ICPMS</t>
  </si>
  <si>
    <t>Cs_ICPMS</t>
  </si>
  <si>
    <t>Cu_ICPMS</t>
  </si>
  <si>
    <t>Fe_ICPMS</t>
  </si>
  <si>
    <t>Ga_ICPMS</t>
  </si>
  <si>
    <t>Ge_ICPMS</t>
  </si>
  <si>
    <t>Hf_ICPMS</t>
  </si>
  <si>
    <t>Hg_ICPMS</t>
  </si>
  <si>
    <t>In_ICPMS</t>
  </si>
  <si>
    <t>K_ICPMS</t>
  </si>
  <si>
    <t>La_ICPMS</t>
  </si>
  <si>
    <t>Li_ICPMS</t>
  </si>
  <si>
    <t>Mg_ICPMS</t>
  </si>
  <si>
    <t>Mn_ICPMS</t>
  </si>
  <si>
    <t>Mo_ICPMS</t>
  </si>
  <si>
    <t>Na_ICPMS</t>
  </si>
  <si>
    <t>Nb_ICPMS</t>
  </si>
  <si>
    <t>Ni_ICPMS</t>
  </si>
  <si>
    <t>P_ICPMS</t>
  </si>
  <si>
    <t>Pb_ICPMS</t>
  </si>
  <si>
    <t>Pd_ICPMS</t>
  </si>
  <si>
    <t>Pt_ICPMS</t>
  </si>
  <si>
    <t>Rb_ICPMS</t>
  </si>
  <si>
    <t>Re_ICPMS</t>
  </si>
  <si>
    <t>S_ICPMS</t>
  </si>
  <si>
    <t>Sb_ICPMS</t>
  </si>
  <si>
    <t>Sc_ICPMS</t>
  </si>
  <si>
    <t>Se_ICPMS</t>
  </si>
  <si>
    <t>Sn_ICPMS</t>
  </si>
  <si>
    <t>Sr_ICPMS</t>
  </si>
  <si>
    <t>Ta_ICPMS</t>
  </si>
  <si>
    <t>Te_ICPMS</t>
  </si>
  <si>
    <t>Th_ICPMS</t>
  </si>
  <si>
    <t>Ti_ICPMS</t>
  </si>
  <si>
    <t>Tl_ICPMS</t>
  </si>
  <si>
    <t>U_ICPMS</t>
  </si>
  <si>
    <t>V_ICPMS</t>
  </si>
  <si>
    <t>W_ICPMS</t>
  </si>
  <si>
    <t>Y_ICPMS</t>
  </si>
  <si>
    <t>Zn_ICPMS</t>
  </si>
  <si>
    <t>Zr_ICPMS</t>
  </si>
  <si>
    <t>F_ISE</t>
  </si>
  <si>
    <t>LOI</t>
  </si>
  <si>
    <t>KA-09-003</t>
  </si>
  <si>
    <t>27:0007:000001</t>
  </si>
  <si>
    <t>27:0004:000002</t>
  </si>
  <si>
    <t>27:0004:000002:0001:0001:00</t>
  </si>
  <si>
    <t>KA-09-004</t>
  </si>
  <si>
    <t>27:0007:000002</t>
  </si>
  <si>
    <t>27:0004:000003</t>
  </si>
  <si>
    <t>27:0004:000003:0001:0001:00</t>
  </si>
  <si>
    <t>KA-09-005</t>
  </si>
  <si>
    <t>27:0007:000003</t>
  </si>
  <si>
    <t>27:0004:000004</t>
  </si>
  <si>
    <t>27:0004:000004:0001:0001:01</t>
  </si>
  <si>
    <t>KA-09-006</t>
  </si>
  <si>
    <t>27:0007:000004</t>
  </si>
  <si>
    <t>27:0004:000005</t>
  </si>
  <si>
    <t>27:0004:000005:0001:0001:00</t>
  </si>
  <si>
    <t>KA-09-007</t>
  </si>
  <si>
    <t>27:0007:000005</t>
  </si>
  <si>
    <t>27:0004:000006</t>
  </si>
  <si>
    <t>27:0004:000006:0001:0001:00</t>
  </si>
  <si>
    <t>KA-09-010</t>
  </si>
  <si>
    <t>27:0007:000006</t>
  </si>
  <si>
    <t>27:0004:000008</t>
  </si>
  <si>
    <t>27:0004:000008:0001:0001:00</t>
  </si>
  <si>
    <t>KA-09-011</t>
  </si>
  <si>
    <t>27:0007:000007</t>
  </si>
  <si>
    <t>27:0004:000009</t>
  </si>
  <si>
    <t>27:0004:000009:0001:0001:00</t>
  </si>
  <si>
    <t>KA-09-012</t>
  </si>
  <si>
    <t>27:0007:000008</t>
  </si>
  <si>
    <t>27:0004:000010</t>
  </si>
  <si>
    <t>27:0004:000010:0001:0001:00</t>
  </si>
  <si>
    <t>KA-09-013</t>
  </si>
  <si>
    <t>27:0007:000009</t>
  </si>
  <si>
    <t>27:0004:000011</t>
  </si>
  <si>
    <t>27:0004:000011:0001:0001:00</t>
  </si>
  <si>
    <t>KA-09-014</t>
  </si>
  <si>
    <t>27:0007:000010</t>
  </si>
  <si>
    <t>27:0004:000012</t>
  </si>
  <si>
    <t>27:0004:000012:0001:0001:00</t>
  </si>
  <si>
    <t>NTGO STD 5: 1</t>
  </si>
  <si>
    <t>27:0007:000011</t>
  </si>
  <si>
    <t>Control Reference</t>
  </si>
  <si>
    <t>Unspecified</t>
  </si>
  <si>
    <t>KA-09-015</t>
  </si>
  <si>
    <t>27:0007:000012</t>
  </si>
  <si>
    <t>27:0004:000013</t>
  </si>
  <si>
    <t>27:0004:000013:0001:0001:00</t>
  </si>
  <si>
    <t>KA-09-016</t>
  </si>
  <si>
    <t>27:0007:000013</t>
  </si>
  <si>
    <t>27:0004:000014</t>
  </si>
  <si>
    <t>27:0004:000014:0001:0001:00</t>
  </si>
  <si>
    <t>KA-09-017</t>
  </si>
  <si>
    <t>27:0007:000014</t>
  </si>
  <si>
    <t>27:0004:000015</t>
  </si>
  <si>
    <t>27:0004:000015:0001:0001:00</t>
  </si>
  <si>
    <t>KA-09-018</t>
  </si>
  <si>
    <t>27:0007:000015</t>
  </si>
  <si>
    <t>27:0004:000016</t>
  </si>
  <si>
    <t>27:0004:000016:0001:0001:01</t>
  </si>
  <si>
    <t>KA-09-019</t>
  </si>
  <si>
    <t>27:0007:000016</t>
  </si>
  <si>
    <t>27:0004:000017</t>
  </si>
  <si>
    <t>27:0004:000017:0001:0001:00</t>
  </si>
  <si>
    <t>KA-09-020</t>
  </si>
  <si>
    <t>27:0007:000017</t>
  </si>
  <si>
    <t>27:0004:000018</t>
  </si>
  <si>
    <t>27:0004:000018:0001:0001:00</t>
  </si>
  <si>
    <t>KA-09-021</t>
  </si>
  <si>
    <t>27:0007:000018</t>
  </si>
  <si>
    <t>27:0004:000019</t>
  </si>
  <si>
    <t>27:0004:000019:0001:0001:00</t>
  </si>
  <si>
    <t>KA-09-022</t>
  </si>
  <si>
    <t>27:0007:000019</t>
  </si>
  <si>
    <t>27:0004:000020</t>
  </si>
  <si>
    <t>27:0004:000020:0001:0001:00</t>
  </si>
  <si>
    <t>KA-09-023</t>
  </si>
  <si>
    <t>27:0007:000020</t>
  </si>
  <si>
    <t>27:0004:000021</t>
  </si>
  <si>
    <t>27:0004:000021:0001:0001:00</t>
  </si>
  <si>
    <t>KA-09-024</t>
  </si>
  <si>
    <t>27:0007:000021</t>
  </si>
  <si>
    <t>27:0004:000022</t>
  </si>
  <si>
    <t>27:0004:000022:0001:0001:00</t>
  </si>
  <si>
    <t>NTGO STD 5: 2</t>
  </si>
  <si>
    <t>27:0007:000022</t>
  </si>
  <si>
    <t>KA-09-025</t>
  </si>
  <si>
    <t>27:0007:000023</t>
  </si>
  <si>
    <t>27:0004:000023</t>
  </si>
  <si>
    <t>27:0004:000023:0001:0001:00</t>
  </si>
  <si>
    <t>KA-09-026</t>
  </si>
  <si>
    <t>27:0007:000024</t>
  </si>
  <si>
    <t>27:0004:000024</t>
  </si>
  <si>
    <t>27:0004:000024:0001:0001:00</t>
  </si>
  <si>
    <t>KA-09-027</t>
  </si>
  <si>
    <t>27:0007:000025</t>
  </si>
  <si>
    <t>27:0004:000025</t>
  </si>
  <si>
    <t>27:0004:000025:0001:0001:00</t>
  </si>
  <si>
    <t>KA-09-027A</t>
  </si>
  <si>
    <t>27:0007:000026</t>
  </si>
  <si>
    <t>27:0004:000025:0002:0001:00</t>
  </si>
  <si>
    <t>KA-09-028</t>
  </si>
  <si>
    <t>27:0007:000027</t>
  </si>
  <si>
    <t>27:0004:000026</t>
  </si>
  <si>
    <t>27:0004:000026:0001:0001:00</t>
  </si>
  <si>
    <t>KA-09-029</t>
  </si>
  <si>
    <t>27:0007:000028</t>
  </si>
  <si>
    <t>27:0004:000027</t>
  </si>
  <si>
    <t>27:0004:000027:0001:0001:00</t>
  </si>
  <si>
    <t>KA-09-030</t>
  </si>
  <si>
    <t>27:0007:000029</t>
  </si>
  <si>
    <t>27:0004:000027:0002:0001:00</t>
  </si>
  <si>
    <t>KA-09-031</t>
  </si>
  <si>
    <t>27:0007:000030</t>
  </si>
  <si>
    <t>27:0004:000028</t>
  </si>
  <si>
    <t>27:0004:000028:0001:0001:01</t>
  </si>
  <si>
    <t>KA-09-032</t>
  </si>
  <si>
    <t>27:0007:000031</t>
  </si>
  <si>
    <t>27:0004:000029</t>
  </si>
  <si>
    <t>27:0004:000029:0001:0001:00</t>
  </si>
  <si>
    <t>KA-09-033</t>
  </si>
  <si>
    <t>27:0007:000032</t>
  </si>
  <si>
    <t>27:0004:000030</t>
  </si>
  <si>
    <t>27:0004:000030:0001:0001:00</t>
  </si>
  <si>
    <t>NTGO STD 5: 3</t>
  </si>
  <si>
    <t>27:0007:000033</t>
  </si>
  <si>
    <t>KA-09-034</t>
  </si>
  <si>
    <t>27:0007:000034</t>
  </si>
  <si>
    <t>27:0004:000031</t>
  </si>
  <si>
    <t>27:0004:000031:0001:0001:00</t>
  </si>
  <si>
    <t>KA-09-035</t>
  </si>
  <si>
    <t>27:0007:000035</t>
  </si>
  <si>
    <t>27:0004:000032</t>
  </si>
  <si>
    <t>27:0004:000032:0001:0001:00</t>
  </si>
  <si>
    <t>KA-09-036</t>
  </si>
  <si>
    <t>27:0007:000036</t>
  </si>
  <si>
    <t>27:0004:000033</t>
  </si>
  <si>
    <t>27:0004:000033:0001:0001:00</t>
  </si>
  <si>
    <t>KA-09-037</t>
  </si>
  <si>
    <t>27:0007:000037</t>
  </si>
  <si>
    <t>27:0004:000034</t>
  </si>
  <si>
    <t>27:0004:000034:0001:0001:00</t>
  </si>
  <si>
    <t>KA-09-039</t>
  </si>
  <si>
    <t>27:0007:000038</t>
  </si>
  <si>
    <t>27:0004:000036</t>
  </si>
  <si>
    <t>27:0004:000036:0001:0001:00</t>
  </si>
  <si>
    <t>KA-09-040</t>
  </si>
  <si>
    <t>27:0007:000039</t>
  </si>
  <si>
    <t>27:0004:000037</t>
  </si>
  <si>
    <t>27:0004:000037:0001:0001:00</t>
  </si>
  <si>
    <t>KA-09-041</t>
  </si>
  <si>
    <t>27:0007:000040</t>
  </si>
  <si>
    <t>27:0004:000038</t>
  </si>
  <si>
    <t>27:0004:000038:0001:0001:00</t>
  </si>
  <si>
    <t>KA-09-043</t>
  </si>
  <si>
    <t>27:0007:000041</t>
  </si>
  <si>
    <t>27:0004:000040</t>
  </si>
  <si>
    <t>27:0004:000040:0001:0001:00</t>
  </si>
  <si>
    <t>KA-09-044</t>
  </si>
  <si>
    <t>27:0007:000042</t>
  </si>
  <si>
    <t>27:0004:000041</t>
  </si>
  <si>
    <t>27:0004:000041:0001:0001:00</t>
  </si>
  <si>
    <t>KA-09-045</t>
  </si>
  <si>
    <t>27:0007:000043</t>
  </si>
  <si>
    <t>27:0004:000042</t>
  </si>
  <si>
    <t>27:0004:000042:0001:0001:00</t>
  </si>
  <si>
    <t>NTGO STD 5: 4</t>
  </si>
  <si>
    <t>27:0007:000044</t>
  </si>
  <si>
    <t>KA-09-046</t>
  </si>
  <si>
    <t>27:0007:000045</t>
  </si>
  <si>
    <t>27:0004:000043</t>
  </si>
  <si>
    <t>27:0004:000043:0001:0001:01</t>
  </si>
  <si>
    <t>KA-09-047</t>
  </si>
  <si>
    <t>27:0007:000046</t>
  </si>
  <si>
    <t>27:0004:000044</t>
  </si>
  <si>
    <t>27:0004:000044:0001:0001:00</t>
  </si>
  <si>
    <t>KA-09-048</t>
  </si>
  <si>
    <t>27:0007:000047</t>
  </si>
  <si>
    <t>27:0004:000045</t>
  </si>
  <si>
    <t>27:0004:000045:0001:0001:00</t>
  </si>
  <si>
    <t>KA-09-049</t>
  </si>
  <si>
    <t>27:0007:000048</t>
  </si>
  <si>
    <t>27:0004:000046</t>
  </si>
  <si>
    <t>27:0004:000046:0001:0001:00</t>
  </si>
  <si>
    <t>KA-09-051</t>
  </si>
  <si>
    <t>27:0007:000049</t>
  </si>
  <si>
    <t>27:0004:000048</t>
  </si>
  <si>
    <t>27:0004:000048:0001:0001:00</t>
  </si>
  <si>
    <t>KA-09-052</t>
  </si>
  <si>
    <t>27:0007:000050</t>
  </si>
  <si>
    <t>27:0004:000049</t>
  </si>
  <si>
    <t>27:0004:000049:0001:0001:00</t>
  </si>
  <si>
    <t>KA-09-053</t>
  </si>
  <si>
    <t>27:0007:000051</t>
  </si>
  <si>
    <t>27:0004:000050</t>
  </si>
  <si>
    <t>27:0004:000050:0001:0001:00</t>
  </si>
  <si>
    <t>KA-09-054</t>
  </si>
  <si>
    <t>27:0007:000052</t>
  </si>
  <si>
    <t>27:0004:000050:0002:0001:00</t>
  </si>
  <si>
    <t>KA-09-055</t>
  </si>
  <si>
    <t>27:0007:000053</t>
  </si>
  <si>
    <t>27:0004:000051</t>
  </si>
  <si>
    <t>27:0004:000051:0001:0001:00</t>
  </si>
  <si>
    <t>KA-09-056</t>
  </si>
  <si>
    <t>27:0007:000054</t>
  </si>
  <si>
    <t>27:0004:000052</t>
  </si>
  <si>
    <t>27:0004:000052:0001:0001:00</t>
  </si>
  <si>
    <t>NTGO STD 5: 5</t>
  </si>
  <si>
    <t>27:0007:000055</t>
  </si>
  <si>
    <t>KA-09-057</t>
  </si>
  <si>
    <t>27:0007:000056</t>
  </si>
  <si>
    <t>27:0004:000053</t>
  </si>
  <si>
    <t>27:0004:000053:0001:0001:00</t>
  </si>
  <si>
    <t>KA-09-058</t>
  </si>
  <si>
    <t>27:0007:000057</t>
  </si>
  <si>
    <t>27:0004:000054</t>
  </si>
  <si>
    <t>27:0004:000054:0001:0001:00</t>
  </si>
  <si>
    <t>KA-09-059</t>
  </si>
  <si>
    <t>27:0007:000058</t>
  </si>
  <si>
    <t>27:0004:000055</t>
  </si>
  <si>
    <t>27:0004:000055:0001:0001:00</t>
  </si>
  <si>
    <t>KA-09-060</t>
  </si>
  <si>
    <t>27:0007:000059</t>
  </si>
  <si>
    <t>27:0004:000056</t>
  </si>
  <si>
    <t>27:0004:000056:0001:0001:00</t>
  </si>
  <si>
    <t>KA-09-061</t>
  </si>
  <si>
    <t>27:0007:000060</t>
  </si>
  <si>
    <t>27:0004:000057</t>
  </si>
  <si>
    <t>27:0004:000057:0001:0001:00</t>
  </si>
  <si>
    <t>KA-09-062</t>
  </si>
  <si>
    <t>27:0007:000061</t>
  </si>
  <si>
    <t>27:0004:000058</t>
  </si>
  <si>
    <t>27:0004:000058:0001:0001:00</t>
  </si>
  <si>
    <t>KA-09-063</t>
  </si>
  <si>
    <t>27:0007:000062</t>
  </si>
  <si>
    <t>27:0004:000059</t>
  </si>
  <si>
    <t>27:0004:000059:0001:0001:01</t>
  </si>
  <si>
    <t>KA-09-064</t>
  </si>
  <si>
    <t>27:0007:000063</t>
  </si>
  <si>
    <t>27:0004:000060</t>
  </si>
  <si>
    <t>27:0004:000060:0001:0001:00</t>
  </si>
  <si>
    <t>KA-09-065</t>
  </si>
  <si>
    <t>27:0007:000064</t>
  </si>
  <si>
    <t>27:0004:000061</t>
  </si>
  <si>
    <t>27:0004:000061:0001:0001:00</t>
  </si>
  <si>
    <t>KA-09-066</t>
  </si>
  <si>
    <t>27:0007:000065</t>
  </si>
  <si>
    <t>27:0004:000062</t>
  </si>
  <si>
    <t>27:0004:000062:0001:0001:00</t>
  </si>
  <si>
    <t>NTGO STD 5: 6A</t>
  </si>
  <si>
    <t>27:0007:000066</t>
  </si>
  <si>
    <t>KA-09-067</t>
  </si>
  <si>
    <t>27:0007:000067</t>
  </si>
  <si>
    <t>27:0004:000063</t>
  </si>
  <si>
    <t>27:0004:000063:0001:0001:00</t>
  </si>
  <si>
    <t>KA-09-068</t>
  </si>
  <si>
    <t>27:0007:000068</t>
  </si>
  <si>
    <t>27:0004:000064</t>
  </si>
  <si>
    <t>27:0004:000064:0001:0001:00</t>
  </si>
  <si>
    <t>KA-09-069</t>
  </si>
  <si>
    <t>27:0007:000069</t>
  </si>
  <si>
    <t>27:0004:000065</t>
  </si>
  <si>
    <t>27:0004:000065:0001:0001:00</t>
  </si>
  <si>
    <t>KA-09-070</t>
  </si>
  <si>
    <t>27:0007:000070</t>
  </si>
  <si>
    <t>27:0004:000066</t>
  </si>
  <si>
    <t>27:0004:000066:0001:0001:00</t>
  </si>
  <si>
    <t>KA-09-071</t>
  </si>
  <si>
    <t>27:0007:000071</t>
  </si>
  <si>
    <t>27:0004:000067</t>
  </si>
  <si>
    <t>27:0004:000067:0001:0001:00</t>
  </si>
  <si>
    <t>KA-09-072</t>
  </si>
  <si>
    <t>27:0007:000072</t>
  </si>
  <si>
    <t>27:0004:000068</t>
  </si>
  <si>
    <t>27:0004:000068:0001:0001:00</t>
  </si>
  <si>
    <t>KA-09-073</t>
  </si>
  <si>
    <t>27:0007:000073</t>
  </si>
  <si>
    <t>27:0004:000069</t>
  </si>
  <si>
    <t>27:0004:000069:0001:0001:00</t>
  </si>
  <si>
    <t>KA-09-074</t>
  </si>
  <si>
    <t>27:0007:000074</t>
  </si>
  <si>
    <t>27:0004:000070</t>
  </si>
  <si>
    <t>27:0004:000070:0001:0001:00</t>
  </si>
  <si>
    <t>KA-09-075</t>
  </si>
  <si>
    <t>27:0007:000075</t>
  </si>
  <si>
    <t>27:0004:000057:0002:0001:00</t>
  </si>
  <si>
    <t>KA-09-076</t>
  </si>
  <si>
    <t>27:0007:000076</t>
  </si>
  <si>
    <t>27:0004:000071</t>
  </si>
  <si>
    <t>27:0004:000071:0001:0001:01</t>
  </si>
  <si>
    <t>KA-09-077</t>
  </si>
  <si>
    <t>27:0007:000077</t>
  </si>
  <si>
    <t>27:0004:000072</t>
  </si>
  <si>
    <t>27:0004:000072:0001:0001:00</t>
  </si>
  <si>
    <t>NTGO STD 5: 7</t>
  </si>
  <si>
    <t>27:0007:000078</t>
  </si>
  <si>
    <t>KA-09-078</t>
  </si>
  <si>
    <t>27:0007:000079</t>
  </si>
  <si>
    <t>27:0004:000073</t>
  </si>
  <si>
    <t>27:0004:000073:0001:0001:00</t>
  </si>
  <si>
    <t>KA-09-079</t>
  </si>
  <si>
    <t>27:0007:000080</t>
  </si>
  <si>
    <t>27:0004:000074</t>
  </si>
  <si>
    <t>27:0004:000074:0001:0001:00</t>
  </si>
  <si>
    <t>KA-09-080</t>
  </si>
  <si>
    <t>27:0007:000081</t>
  </si>
  <si>
    <t>27:0004:000075</t>
  </si>
  <si>
    <t>27:0004:000075:0001:0001:01</t>
  </si>
  <si>
    <t>KA-09-081</t>
  </si>
  <si>
    <t>27:0007:000082</t>
  </si>
  <si>
    <t>27:0004:000076</t>
  </si>
  <si>
    <t>27:0004:000076:0001:0001:01</t>
  </si>
  <si>
    <t>KA-09-082</t>
  </si>
  <si>
    <t>27:0007:000083</t>
  </si>
  <si>
    <t>27:0004:000077</t>
  </si>
  <si>
    <t>27:0004:000077:0001:0001:00</t>
  </si>
  <si>
    <t>KA-09-083</t>
  </si>
  <si>
    <t>27:0007:000084</t>
  </si>
  <si>
    <t>27:0004:000078</t>
  </si>
  <si>
    <t>27:0004:000078:0001:0001:00</t>
  </si>
  <si>
    <t>KA-09-084</t>
  </si>
  <si>
    <t>27:0007:000085</t>
  </si>
  <si>
    <t>27:0004:000079</t>
  </si>
  <si>
    <t>27:0004:000079:0001:0001:00</t>
  </si>
  <si>
    <t>KA-09-086</t>
  </si>
  <si>
    <t>27:0007:000086</t>
  </si>
  <si>
    <t>27:0004:000081</t>
  </si>
  <si>
    <t>27:0004:000081:0001:0001:00</t>
  </si>
  <si>
    <t>KA-09-087</t>
  </si>
  <si>
    <t>27:0007:000087</t>
  </si>
  <si>
    <t>27:0004:000082</t>
  </si>
  <si>
    <t>27:0004:000082:0001:0001:00</t>
  </si>
  <si>
    <t>KA-09-088</t>
  </si>
  <si>
    <t>27:0007:000088</t>
  </si>
  <si>
    <t>27:0004:000083</t>
  </si>
  <si>
    <t>27:0004:000083:0001:0001:00</t>
  </si>
  <si>
    <t>NTGO STD 5: 8</t>
  </si>
  <si>
    <t>27:0007:000089</t>
  </si>
  <si>
    <t>KA-09-089</t>
  </si>
  <si>
    <t>27:0007:000090</t>
  </si>
  <si>
    <t>27:0004:000084</t>
  </si>
  <si>
    <t>27:0004:000084:0001:0001:00</t>
  </si>
  <si>
    <t>KA-09-090</t>
  </si>
  <si>
    <t>27:0007:000091</t>
  </si>
  <si>
    <t>27:0004:000085</t>
  </si>
  <si>
    <t>27:0004:000085:0001:0001:00</t>
  </si>
  <si>
    <t>KA-09-091</t>
  </si>
  <si>
    <t>27:0007:000092</t>
  </si>
  <si>
    <t>27:0004:000086</t>
  </si>
  <si>
    <t>27:0004:000086:0001:0001:00</t>
  </si>
  <si>
    <t>KA-09-092</t>
  </si>
  <si>
    <t>27:0007:000093</t>
  </si>
  <si>
    <t>27:0004:000087</t>
  </si>
  <si>
    <t>27:0004:000087:0001:0001:00</t>
  </si>
  <si>
    <t>KA-09-094</t>
  </si>
  <si>
    <t>27:0007:000094</t>
  </si>
  <si>
    <t>27:0004:000089</t>
  </si>
  <si>
    <t>27:0004:000089:0001:0001:00</t>
  </si>
  <si>
    <t>KA-09-095</t>
  </si>
  <si>
    <t>27:0007:000095</t>
  </si>
  <si>
    <t>27:0004:000090</t>
  </si>
  <si>
    <t>27:0004:000090:0001:0001:00</t>
  </si>
  <si>
    <t>KA-09-096</t>
  </si>
  <si>
    <t>27:0007:000096</t>
  </si>
  <si>
    <t>27:0004:000091</t>
  </si>
  <si>
    <t>27:0004:000091:0001:0001:00</t>
  </si>
  <si>
    <t>KA-09-097</t>
  </si>
  <si>
    <t>27:0007:000097</t>
  </si>
  <si>
    <t>27:0004:000092</t>
  </si>
  <si>
    <t>27:0004:000092:0001:0001:00</t>
  </si>
  <si>
    <t>KA-09-098</t>
  </si>
  <si>
    <t>27:0007:000098</t>
  </si>
  <si>
    <t>27:0004:000093</t>
  </si>
  <si>
    <t>27:0004:000093:0001:0001:00</t>
  </si>
  <si>
    <t>KA-09-099</t>
  </si>
  <si>
    <t>27:0007:000099</t>
  </si>
  <si>
    <t>27:0004:000094</t>
  </si>
  <si>
    <t>27:0004:000094:0001:0001:00</t>
  </si>
  <si>
    <t>NTGO STD 5: 9</t>
  </si>
  <si>
    <t>27:0007:000100</t>
  </si>
  <si>
    <t>KA-09-100</t>
  </si>
  <si>
    <t>27:0007:000101</t>
  </si>
  <si>
    <t>27:0004:000095</t>
  </si>
  <si>
    <t>27:0004:000095:0001:0001:00</t>
  </si>
  <si>
    <t>KA-09-031 (REP)</t>
  </si>
  <si>
    <t>27:0007:000102</t>
  </si>
  <si>
    <t>27:0004:000028:0001:0001:02</t>
  </si>
  <si>
    <t>NTGO STD 5: 6B</t>
  </si>
  <si>
    <t>27:0007:000103</t>
  </si>
  <si>
    <t>KA-09-081 (REP)</t>
  </si>
  <si>
    <t>27:0007:000104</t>
  </si>
  <si>
    <t>27:0004:000076:0001:0001:02</t>
  </si>
  <si>
    <t>KA-09-005 (REP)</t>
  </si>
  <si>
    <t>27:0007:000105</t>
  </si>
  <si>
    <t>27:0004:000004:0001:0001:02</t>
  </si>
  <si>
    <t>KA-09-046 (REP)</t>
  </si>
  <si>
    <t>27:0007:000106</t>
  </si>
  <si>
    <t>27:0004:000043:0001:0001:02</t>
  </si>
  <si>
    <t>KA-09-076 (REP)</t>
  </si>
  <si>
    <t>27:0007:000107</t>
  </si>
  <si>
    <t>27:0004:000071:0001:0001:02</t>
  </si>
  <si>
    <t>KA-09-018 (REP)</t>
  </si>
  <si>
    <t>27:0007:000108</t>
  </si>
  <si>
    <t>27:0004:000016:0001:0001:02</t>
  </si>
  <si>
    <t>KA-09-080 (REP)</t>
  </si>
  <si>
    <t>27:0007:000109</t>
  </si>
  <si>
    <t>27:0004:000075:0001:0001:02</t>
  </si>
  <si>
    <t>KA-09-063 (REP)</t>
  </si>
  <si>
    <t>27:0007:000110</t>
  </si>
  <si>
    <t>27:0004:000059:0001:0001:02</t>
  </si>
  <si>
    <t>STD DOLOMITE-1 (001)</t>
  </si>
  <si>
    <t>27:0007:000111</t>
  </si>
  <si>
    <t>STD DOLOMITE-1 (002)</t>
  </si>
  <si>
    <t>27:0007:000112</t>
  </si>
  <si>
    <t>STD DOLOMITE-1 (003)</t>
  </si>
  <si>
    <t>27:0007:000113</t>
  </si>
  <si>
    <t>STD DS7 (001)</t>
  </si>
  <si>
    <t>27:0007:000114</t>
  </si>
  <si>
    <t>STD OREAS45PA (001)</t>
  </si>
  <si>
    <t>27:0007:000115</t>
  </si>
  <si>
    <t>STD DS7 (002)</t>
  </si>
  <si>
    <t>27:0007:000116</t>
  </si>
  <si>
    <t>STD OREAS45PA (002)</t>
  </si>
  <si>
    <t>27:0007:000117</t>
  </si>
  <si>
    <t>STD DS7 (003)</t>
  </si>
  <si>
    <t>27:0007:000118</t>
  </si>
  <si>
    <t>STD OREAS45PA (003)</t>
  </si>
  <si>
    <t>27:0007:000119</t>
  </si>
  <si>
    <t>STD STSD-1 (001)</t>
  </si>
  <si>
    <t>27:0007:000120</t>
  </si>
  <si>
    <t>STD STSD-1 (002)</t>
  </si>
  <si>
    <t>27:0007:000121</t>
  </si>
  <si>
    <t>STD STSD-1 (003)</t>
  </si>
  <si>
    <t>27:0007:000122</t>
  </si>
  <si>
    <t>STD STSD-1 (004)</t>
  </si>
  <si>
    <t>27:0007:000123</t>
  </si>
  <si>
    <t>STD STSD-1 (005)</t>
  </si>
  <si>
    <t>27:0007:000124</t>
  </si>
  <si>
    <t>STD STSD-1 (006)</t>
  </si>
  <si>
    <t>27:0007:000125</t>
  </si>
  <si>
    <t>BLK (001)</t>
  </si>
  <si>
    <t>27:0007:000126</t>
  </si>
  <si>
    <t>BLK (002)</t>
  </si>
  <si>
    <t>27:0007:000127</t>
  </si>
  <si>
    <t>BLK (003)</t>
  </si>
  <si>
    <t>27:0007:000128</t>
  </si>
  <si>
    <t>BLK (004)</t>
  </si>
  <si>
    <t>27:0007:000129</t>
  </si>
  <si>
    <t>BLK (005)</t>
  </si>
  <si>
    <t>27:0007:000130</t>
  </si>
  <si>
    <t>BLK (006)</t>
  </si>
  <si>
    <t>27:0007:000131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</si>
</sst>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N13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66" width="14.77734375" customWidth="1"/>
  </cols>
  <sheetData>
    <row r="1" spans="1:6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</row>
    <row r="2" spans="1:66" x14ac:dyDescent="0.3">
      <c r="A2" t="s">
        <v>66</v>
      </c>
      <c r="B2" t="s">
        <v>67</v>
      </c>
      <c r="C2" s="1" t="str">
        <f t="shared" ref="C2:C33" si="0">HYPERLINK("http://geochem.nrcan.gc.ca/cdogs/content/bdl/bdl270007_e.htm", "27:0007")</f>
        <v>27:0007</v>
      </c>
      <c r="D2" s="1" t="str">
        <f t="shared" ref="D2:D11" si="1">HYPERLINK("http://geochem.nrcan.gc.ca/cdogs/content/svy/svy270004_e.htm", "27:0004")</f>
        <v>27:0004</v>
      </c>
      <c r="E2" t="s">
        <v>68</v>
      </c>
      <c r="F2" t="s">
        <v>69</v>
      </c>
      <c r="H2">
        <v>61.073779999999999</v>
      </c>
      <c r="I2">
        <v>-117.55416</v>
      </c>
      <c r="J2" s="1" t="str">
        <f>HYPERLINK("http://geochem.nrcan.gc.ca/cdogs/content/kwd/kwd020044_e.htm", "Till")</f>
        <v>Till</v>
      </c>
      <c r="K2" s="1" t="str">
        <f t="shared" ref="K2:K11" si="2">HYPERLINK("http://geochem.nrcan.gc.ca/cdogs/content/kwd/kwd080088_e.htm", "Dry sieving to -230 mesh (63 µm) (Acme S230)")</f>
        <v>Dry sieving to -230 mesh (63 µm) (Acme S230)</v>
      </c>
      <c r="L2">
        <v>30</v>
      </c>
      <c r="M2">
        <v>0.9</v>
      </c>
      <c r="N2">
        <v>3.6</v>
      </c>
      <c r="O2">
        <v>3.6</v>
      </c>
      <c r="P2">
        <v>-20</v>
      </c>
      <c r="Q2">
        <v>93.2</v>
      </c>
      <c r="R2">
        <v>0.5</v>
      </c>
      <c r="S2">
        <v>0.2</v>
      </c>
      <c r="T2">
        <v>11.31</v>
      </c>
      <c r="U2">
        <v>0.23</v>
      </c>
      <c r="V2">
        <v>20.8</v>
      </c>
      <c r="W2">
        <v>10</v>
      </c>
      <c r="X2">
        <v>16.5</v>
      </c>
      <c r="Y2">
        <v>0.78</v>
      </c>
      <c r="Z2">
        <v>21.14</v>
      </c>
      <c r="AA2">
        <v>1.83</v>
      </c>
      <c r="AB2">
        <v>3</v>
      </c>
      <c r="AC2">
        <v>-0.1</v>
      </c>
      <c r="AD2">
        <v>0.08</v>
      </c>
      <c r="AE2">
        <v>27</v>
      </c>
      <c r="AF2">
        <v>0.02</v>
      </c>
      <c r="AG2">
        <v>0.16</v>
      </c>
      <c r="AH2">
        <v>9.1999999999999993</v>
      </c>
      <c r="AI2">
        <v>17.600000000000001</v>
      </c>
      <c r="AJ2">
        <v>0.97</v>
      </c>
      <c r="AK2">
        <v>496</v>
      </c>
      <c r="AL2">
        <v>1.1599999999999999</v>
      </c>
      <c r="AM2">
        <v>1.9E-2</v>
      </c>
      <c r="AN2">
        <v>0.39</v>
      </c>
      <c r="AO2">
        <v>29.7</v>
      </c>
      <c r="AP2">
        <v>3.6999999999999998E-2</v>
      </c>
      <c r="AQ2">
        <v>12.86</v>
      </c>
      <c r="AR2">
        <v>-10</v>
      </c>
      <c r="AS2">
        <v>-2</v>
      </c>
      <c r="AT2">
        <v>14.5</v>
      </c>
      <c r="AU2">
        <v>5</v>
      </c>
      <c r="AV2">
        <v>0.18</v>
      </c>
      <c r="AW2">
        <v>0.16</v>
      </c>
      <c r="AX2">
        <v>3.3</v>
      </c>
      <c r="AY2">
        <v>0.6</v>
      </c>
      <c r="AZ2">
        <v>0.4</v>
      </c>
      <c r="BA2">
        <v>267.7</v>
      </c>
      <c r="BB2">
        <v>-0.05</v>
      </c>
      <c r="BC2">
        <v>0.02</v>
      </c>
      <c r="BD2">
        <v>5</v>
      </c>
      <c r="BE2">
        <v>80</v>
      </c>
      <c r="BF2">
        <v>0.18</v>
      </c>
      <c r="BG2">
        <v>1.1000000000000001</v>
      </c>
      <c r="BH2">
        <v>20</v>
      </c>
      <c r="BI2">
        <v>0.1</v>
      </c>
      <c r="BJ2">
        <v>7.7</v>
      </c>
      <c r="BK2">
        <v>63.3</v>
      </c>
      <c r="BL2">
        <v>3</v>
      </c>
      <c r="BM2">
        <v>585</v>
      </c>
      <c r="BN2">
        <v>15.3</v>
      </c>
    </row>
    <row r="3" spans="1:66" x14ac:dyDescent="0.3">
      <c r="A3" t="s">
        <v>70</v>
      </c>
      <c r="B3" t="s">
        <v>71</v>
      </c>
      <c r="C3" s="1" t="str">
        <f t="shared" si="0"/>
        <v>27:0007</v>
      </c>
      <c r="D3" s="1" t="str">
        <f t="shared" si="1"/>
        <v>27:0004</v>
      </c>
      <c r="E3" t="s">
        <v>72</v>
      </c>
      <c r="F3" t="s">
        <v>73</v>
      </c>
      <c r="H3">
        <v>61.107219999999998</v>
      </c>
      <c r="I3">
        <v>-117.64882</v>
      </c>
      <c r="J3" s="1" t="str">
        <f>HYPERLINK("http://geochem.nrcan.gc.ca/cdogs/content/kwd/kwd020050_e.htm", "Glaciofluvial")</f>
        <v>Glaciofluvial</v>
      </c>
      <c r="K3" s="1" t="str">
        <f t="shared" si="2"/>
        <v>Dry sieving to -230 mesh (63 µm) (Acme S230)</v>
      </c>
      <c r="L3">
        <v>14</v>
      </c>
      <c r="M3">
        <v>0.55000000000000004</v>
      </c>
      <c r="N3">
        <v>2</v>
      </c>
      <c r="O3">
        <v>0.2</v>
      </c>
      <c r="P3">
        <v>-20</v>
      </c>
      <c r="Q3">
        <v>40.799999999999997</v>
      </c>
      <c r="R3">
        <v>0.4</v>
      </c>
      <c r="S3">
        <v>0.09</v>
      </c>
      <c r="T3">
        <v>24.26</v>
      </c>
      <c r="U3">
        <v>0.12</v>
      </c>
      <c r="V3">
        <v>16.8</v>
      </c>
      <c r="W3">
        <v>3.3</v>
      </c>
      <c r="X3">
        <v>11.1</v>
      </c>
      <c r="Y3">
        <v>0.47</v>
      </c>
      <c r="Z3">
        <v>4.3899999999999997</v>
      </c>
      <c r="AA3">
        <v>1.07</v>
      </c>
      <c r="AB3">
        <v>1.8</v>
      </c>
      <c r="AC3">
        <v>-0.1</v>
      </c>
      <c r="AD3">
        <v>0.04</v>
      </c>
      <c r="AE3">
        <v>11</v>
      </c>
      <c r="AF3">
        <v>0.02</v>
      </c>
      <c r="AG3">
        <v>0.09</v>
      </c>
      <c r="AH3">
        <v>8.1</v>
      </c>
      <c r="AI3">
        <v>7.2</v>
      </c>
      <c r="AJ3">
        <v>0.99</v>
      </c>
      <c r="AK3">
        <v>451</v>
      </c>
      <c r="AL3">
        <v>0.23</v>
      </c>
      <c r="AM3">
        <v>1.0999999999999999E-2</v>
      </c>
      <c r="AN3">
        <v>0.33</v>
      </c>
      <c r="AO3">
        <v>8.3000000000000007</v>
      </c>
      <c r="AP3">
        <v>4.3999999999999997E-2</v>
      </c>
      <c r="AQ3">
        <v>4.8600000000000003</v>
      </c>
      <c r="AR3">
        <v>-10</v>
      </c>
      <c r="AS3">
        <v>-2</v>
      </c>
      <c r="AT3">
        <v>13.4</v>
      </c>
      <c r="AU3">
        <v>-1</v>
      </c>
      <c r="AV3">
        <v>-0.02</v>
      </c>
      <c r="AW3">
        <v>0.05</v>
      </c>
      <c r="AX3">
        <v>2.1</v>
      </c>
      <c r="AY3">
        <v>0.4</v>
      </c>
      <c r="AZ3">
        <v>0.3</v>
      </c>
      <c r="BA3">
        <v>466.2</v>
      </c>
      <c r="BB3">
        <v>-0.05</v>
      </c>
      <c r="BC3">
        <v>0.02</v>
      </c>
      <c r="BD3">
        <v>1</v>
      </c>
      <c r="BE3">
        <v>110</v>
      </c>
      <c r="BF3">
        <v>0.09</v>
      </c>
      <c r="BG3">
        <v>0.5</v>
      </c>
      <c r="BH3">
        <v>16</v>
      </c>
      <c r="BI3">
        <v>0.1</v>
      </c>
      <c r="BJ3">
        <v>7.7</v>
      </c>
      <c r="BK3">
        <v>38.799999999999997</v>
      </c>
      <c r="BL3">
        <v>0.8</v>
      </c>
      <c r="BM3">
        <v>405</v>
      </c>
      <c r="BN3">
        <v>8.4</v>
      </c>
    </row>
    <row r="4" spans="1:66" x14ac:dyDescent="0.3">
      <c r="A4" t="s">
        <v>74</v>
      </c>
      <c r="B4" t="s">
        <v>75</v>
      </c>
      <c r="C4" s="1" t="str">
        <f t="shared" si="0"/>
        <v>27:0007</v>
      </c>
      <c r="D4" s="1" t="str">
        <f t="shared" si="1"/>
        <v>27:0004</v>
      </c>
      <c r="E4" t="s">
        <v>76</v>
      </c>
      <c r="F4" t="s">
        <v>77</v>
      </c>
      <c r="H4">
        <v>61.133090000000003</v>
      </c>
      <c r="I4">
        <v>-117.825</v>
      </c>
      <c r="J4" s="1" t="str">
        <f t="shared" ref="J4:J11" si="3">HYPERLINK("http://geochem.nrcan.gc.ca/cdogs/content/kwd/kwd020044_e.htm", "Till")</f>
        <v>Till</v>
      </c>
      <c r="K4" s="1" t="str">
        <f t="shared" si="2"/>
        <v>Dry sieving to -230 mesh (63 µm) (Acme S230)</v>
      </c>
      <c r="L4">
        <v>79</v>
      </c>
      <c r="M4">
        <v>1.75</v>
      </c>
      <c r="N4">
        <v>6.4</v>
      </c>
      <c r="O4">
        <v>1.3</v>
      </c>
      <c r="P4">
        <v>-20</v>
      </c>
      <c r="Q4">
        <v>216.9</v>
      </c>
      <c r="R4">
        <v>1.1000000000000001</v>
      </c>
      <c r="S4">
        <v>0.26</v>
      </c>
      <c r="T4">
        <v>4.99</v>
      </c>
      <c r="U4">
        <v>0.24</v>
      </c>
      <c r="V4">
        <v>32.700000000000003</v>
      </c>
      <c r="W4">
        <v>13.2</v>
      </c>
      <c r="X4">
        <v>24.1</v>
      </c>
      <c r="Y4">
        <v>0.54</v>
      </c>
      <c r="Z4">
        <v>19.190000000000001</v>
      </c>
      <c r="AA4">
        <v>2.85</v>
      </c>
      <c r="AB4">
        <v>4.8</v>
      </c>
      <c r="AC4">
        <v>-0.1</v>
      </c>
      <c r="AD4">
        <v>0.14000000000000001</v>
      </c>
      <c r="AE4">
        <v>32</v>
      </c>
      <c r="AF4">
        <v>0.04</v>
      </c>
      <c r="AG4">
        <v>0.12</v>
      </c>
      <c r="AH4">
        <v>13.6</v>
      </c>
      <c r="AI4">
        <v>23.7</v>
      </c>
      <c r="AJ4">
        <v>0.77</v>
      </c>
      <c r="AK4">
        <v>343</v>
      </c>
      <c r="AL4">
        <v>0.89</v>
      </c>
      <c r="AM4">
        <v>0.01</v>
      </c>
      <c r="AN4">
        <v>0.52</v>
      </c>
      <c r="AO4">
        <v>28.1</v>
      </c>
      <c r="AP4">
        <v>5.0999999999999997E-2</v>
      </c>
      <c r="AQ4">
        <v>12.4</v>
      </c>
      <c r="AR4">
        <v>-10</v>
      </c>
      <c r="AS4">
        <v>-2</v>
      </c>
      <c r="AT4">
        <v>14.4</v>
      </c>
      <c r="AU4">
        <v>1</v>
      </c>
      <c r="AV4">
        <v>0.09</v>
      </c>
      <c r="AW4">
        <v>0.09</v>
      </c>
      <c r="AX4">
        <v>4.9000000000000004</v>
      </c>
      <c r="AY4">
        <v>0.6</v>
      </c>
      <c r="AZ4">
        <v>0.5</v>
      </c>
      <c r="BA4">
        <v>112.5</v>
      </c>
      <c r="BB4">
        <v>-0.05</v>
      </c>
      <c r="BC4">
        <v>0.02</v>
      </c>
      <c r="BD4">
        <v>4.8</v>
      </c>
      <c r="BE4">
        <v>50</v>
      </c>
      <c r="BF4">
        <v>0.13</v>
      </c>
      <c r="BG4">
        <v>1.3</v>
      </c>
      <c r="BH4">
        <v>40</v>
      </c>
      <c r="BI4">
        <v>0.1</v>
      </c>
      <c r="BJ4">
        <v>10.65</v>
      </c>
      <c r="BK4">
        <v>48.9</v>
      </c>
      <c r="BL4">
        <v>3.9</v>
      </c>
      <c r="BM4">
        <v>635</v>
      </c>
      <c r="BN4">
        <v>15.1</v>
      </c>
    </row>
    <row r="5" spans="1:66" x14ac:dyDescent="0.3">
      <c r="A5" t="s">
        <v>78</v>
      </c>
      <c r="B5" t="s">
        <v>79</v>
      </c>
      <c r="C5" s="1" t="str">
        <f t="shared" si="0"/>
        <v>27:0007</v>
      </c>
      <c r="D5" s="1" t="str">
        <f t="shared" si="1"/>
        <v>27:0004</v>
      </c>
      <c r="E5" t="s">
        <v>80</v>
      </c>
      <c r="F5" t="s">
        <v>81</v>
      </c>
      <c r="H5">
        <v>61.113370000000003</v>
      </c>
      <c r="I5">
        <v>-118.02284</v>
      </c>
      <c r="J5" s="1" t="str">
        <f t="shared" si="3"/>
        <v>Till</v>
      </c>
      <c r="K5" s="1" t="str">
        <f t="shared" si="2"/>
        <v>Dry sieving to -230 mesh (63 µm) (Acme S230)</v>
      </c>
      <c r="L5">
        <v>54</v>
      </c>
      <c r="M5">
        <v>0.66</v>
      </c>
      <c r="N5">
        <v>5.2</v>
      </c>
      <c r="O5">
        <v>0.8</v>
      </c>
      <c r="P5">
        <v>-20</v>
      </c>
      <c r="Q5">
        <v>215.3</v>
      </c>
      <c r="R5">
        <v>0.4</v>
      </c>
      <c r="S5">
        <v>0.13</v>
      </c>
      <c r="T5">
        <v>13.75</v>
      </c>
      <c r="U5">
        <v>0.46</v>
      </c>
      <c r="V5">
        <v>24.4</v>
      </c>
      <c r="W5">
        <v>8.3000000000000007</v>
      </c>
      <c r="X5">
        <v>14.3</v>
      </c>
      <c r="Y5">
        <v>0.47</v>
      </c>
      <c r="Z5">
        <v>21.65</v>
      </c>
      <c r="AA5">
        <v>1.78</v>
      </c>
      <c r="AB5">
        <v>2.2999999999999998</v>
      </c>
      <c r="AC5">
        <v>-0.1</v>
      </c>
      <c r="AD5">
        <v>0.05</v>
      </c>
      <c r="AE5">
        <v>20</v>
      </c>
      <c r="AF5">
        <v>-0.02</v>
      </c>
      <c r="AG5">
        <v>0.08</v>
      </c>
      <c r="AH5">
        <v>11.6</v>
      </c>
      <c r="AI5">
        <v>12.4</v>
      </c>
      <c r="AJ5">
        <v>0.94</v>
      </c>
      <c r="AK5">
        <v>564</v>
      </c>
      <c r="AL5">
        <v>1.18</v>
      </c>
      <c r="AM5">
        <v>1.2E-2</v>
      </c>
      <c r="AN5">
        <v>0.36</v>
      </c>
      <c r="AO5">
        <v>22.6</v>
      </c>
      <c r="AP5">
        <v>4.8000000000000001E-2</v>
      </c>
      <c r="AQ5">
        <v>9.2200000000000006</v>
      </c>
      <c r="AR5">
        <v>-10</v>
      </c>
      <c r="AS5">
        <v>-2</v>
      </c>
      <c r="AT5">
        <v>9.6</v>
      </c>
      <c r="AU5">
        <v>1</v>
      </c>
      <c r="AV5">
        <v>-0.02</v>
      </c>
      <c r="AW5">
        <v>0.23</v>
      </c>
      <c r="AX5">
        <v>2.8</v>
      </c>
      <c r="AY5">
        <v>0.6</v>
      </c>
      <c r="AZ5">
        <v>0.4</v>
      </c>
      <c r="BA5">
        <v>281.7</v>
      </c>
      <c r="BB5">
        <v>-0.05</v>
      </c>
      <c r="BC5">
        <v>-0.02</v>
      </c>
      <c r="BD5">
        <v>2.7</v>
      </c>
      <c r="BE5">
        <v>220</v>
      </c>
      <c r="BF5">
        <v>0.18</v>
      </c>
      <c r="BG5">
        <v>1.1000000000000001</v>
      </c>
      <c r="BH5">
        <v>42</v>
      </c>
      <c r="BI5">
        <v>0.1</v>
      </c>
      <c r="BJ5">
        <v>9.0399999999999991</v>
      </c>
      <c r="BK5">
        <v>57.1</v>
      </c>
      <c r="BL5">
        <v>1.7</v>
      </c>
      <c r="BM5">
        <v>435</v>
      </c>
      <c r="BN5">
        <v>5</v>
      </c>
    </row>
    <row r="6" spans="1:66" x14ac:dyDescent="0.3">
      <c r="A6" t="s">
        <v>82</v>
      </c>
      <c r="B6" t="s">
        <v>83</v>
      </c>
      <c r="C6" s="1" t="str">
        <f t="shared" si="0"/>
        <v>27:0007</v>
      </c>
      <c r="D6" s="1" t="str">
        <f t="shared" si="1"/>
        <v>27:0004</v>
      </c>
      <c r="E6" t="s">
        <v>84</v>
      </c>
      <c r="F6" t="s">
        <v>85</v>
      </c>
      <c r="H6">
        <v>61.052430000000001</v>
      </c>
      <c r="I6">
        <v>-118.34211999999999</v>
      </c>
      <c r="J6" s="1" t="str">
        <f t="shared" si="3"/>
        <v>Till</v>
      </c>
      <c r="K6" s="1" t="str">
        <f t="shared" si="2"/>
        <v>Dry sieving to -230 mesh (63 µm) (Acme S230)</v>
      </c>
      <c r="L6">
        <v>51</v>
      </c>
      <c r="M6">
        <v>1.1499999999999999</v>
      </c>
      <c r="N6">
        <v>5.3</v>
      </c>
      <c r="O6">
        <v>0.3</v>
      </c>
      <c r="P6">
        <v>-20</v>
      </c>
      <c r="Q6">
        <v>93.7</v>
      </c>
      <c r="R6">
        <v>0.6</v>
      </c>
      <c r="S6">
        <v>0.18</v>
      </c>
      <c r="T6">
        <v>11.26</v>
      </c>
      <c r="U6">
        <v>0.24</v>
      </c>
      <c r="V6">
        <v>25</v>
      </c>
      <c r="W6">
        <v>7.1</v>
      </c>
      <c r="X6">
        <v>25.5</v>
      </c>
      <c r="Y6">
        <v>0.76</v>
      </c>
      <c r="Z6">
        <v>16.71</v>
      </c>
      <c r="AA6">
        <v>2.02</v>
      </c>
      <c r="AB6">
        <v>3.5</v>
      </c>
      <c r="AC6">
        <v>-0.1</v>
      </c>
      <c r="AD6">
        <v>0.05</v>
      </c>
      <c r="AE6">
        <v>16</v>
      </c>
      <c r="AF6">
        <v>-0.02</v>
      </c>
      <c r="AG6">
        <v>0.16</v>
      </c>
      <c r="AH6">
        <v>11.4</v>
      </c>
      <c r="AI6">
        <v>20.100000000000001</v>
      </c>
      <c r="AJ6">
        <v>1.31</v>
      </c>
      <c r="AK6">
        <v>312</v>
      </c>
      <c r="AL6">
        <v>2.09</v>
      </c>
      <c r="AM6">
        <v>1.2999999999999999E-2</v>
      </c>
      <c r="AN6">
        <v>0.26</v>
      </c>
      <c r="AO6">
        <v>25.9</v>
      </c>
      <c r="AP6">
        <v>0.05</v>
      </c>
      <c r="AQ6">
        <v>8.6199999999999992</v>
      </c>
      <c r="AR6">
        <v>-10</v>
      </c>
      <c r="AS6">
        <v>-2</v>
      </c>
      <c r="AT6">
        <v>17.600000000000001</v>
      </c>
      <c r="AU6">
        <v>-1</v>
      </c>
      <c r="AV6">
        <v>-0.02</v>
      </c>
      <c r="AW6">
        <v>0.13</v>
      </c>
      <c r="AX6">
        <v>3.8</v>
      </c>
      <c r="AY6">
        <v>0.4</v>
      </c>
      <c r="AZ6">
        <v>0.4</v>
      </c>
      <c r="BA6">
        <v>189.7</v>
      </c>
      <c r="BB6">
        <v>-0.05</v>
      </c>
      <c r="BC6">
        <v>-0.02</v>
      </c>
      <c r="BD6">
        <v>4.5</v>
      </c>
      <c r="BE6">
        <v>130</v>
      </c>
      <c r="BF6">
        <v>0.24</v>
      </c>
      <c r="BG6">
        <v>1</v>
      </c>
      <c r="BH6">
        <v>30</v>
      </c>
      <c r="BI6">
        <v>-0.1</v>
      </c>
      <c r="BJ6">
        <v>8.49</v>
      </c>
      <c r="BK6">
        <v>70.900000000000006</v>
      </c>
      <c r="BL6">
        <v>2.5</v>
      </c>
      <c r="BM6">
        <v>595</v>
      </c>
      <c r="BN6">
        <v>5.2</v>
      </c>
    </row>
    <row r="7" spans="1:66" x14ac:dyDescent="0.3">
      <c r="A7" t="s">
        <v>86</v>
      </c>
      <c r="B7" t="s">
        <v>87</v>
      </c>
      <c r="C7" s="1" t="str">
        <f t="shared" si="0"/>
        <v>27:0007</v>
      </c>
      <c r="D7" s="1" t="str">
        <f t="shared" si="1"/>
        <v>27:0004</v>
      </c>
      <c r="E7" t="s">
        <v>88</v>
      </c>
      <c r="F7" t="s">
        <v>89</v>
      </c>
      <c r="H7">
        <v>61.109229999999997</v>
      </c>
      <c r="I7">
        <v>-117.49968</v>
      </c>
      <c r="J7" s="1" t="str">
        <f t="shared" si="3"/>
        <v>Till</v>
      </c>
      <c r="K7" s="1" t="str">
        <f t="shared" si="2"/>
        <v>Dry sieving to -230 mesh (63 µm) (Acme S230)</v>
      </c>
      <c r="L7">
        <v>61</v>
      </c>
      <c r="M7">
        <v>1.0900000000000001</v>
      </c>
      <c r="N7">
        <v>4.2</v>
      </c>
      <c r="O7">
        <v>0.4</v>
      </c>
      <c r="P7">
        <v>-20</v>
      </c>
      <c r="Q7">
        <v>226.3</v>
      </c>
      <c r="R7">
        <v>0.6</v>
      </c>
      <c r="S7">
        <v>0.24</v>
      </c>
      <c r="T7">
        <v>9.2200000000000006</v>
      </c>
      <c r="U7">
        <v>0.12</v>
      </c>
      <c r="V7">
        <v>32.9</v>
      </c>
      <c r="W7">
        <v>8.4</v>
      </c>
      <c r="X7">
        <v>19.5</v>
      </c>
      <c r="Y7">
        <v>0.9</v>
      </c>
      <c r="Z7">
        <v>31.63</v>
      </c>
      <c r="AA7">
        <v>2.16</v>
      </c>
      <c r="AB7">
        <v>3.5</v>
      </c>
      <c r="AC7">
        <v>-0.1</v>
      </c>
      <c r="AD7">
        <v>0.08</v>
      </c>
      <c r="AE7">
        <v>17</v>
      </c>
      <c r="AF7">
        <v>0.03</v>
      </c>
      <c r="AG7">
        <v>0.16</v>
      </c>
      <c r="AH7">
        <v>14.1</v>
      </c>
      <c r="AI7">
        <v>21.5</v>
      </c>
      <c r="AJ7">
        <v>1.27</v>
      </c>
      <c r="AK7">
        <v>412</v>
      </c>
      <c r="AL7">
        <v>0.64</v>
      </c>
      <c r="AM7">
        <v>0.03</v>
      </c>
      <c r="AN7">
        <v>0.26</v>
      </c>
      <c r="AO7">
        <v>20.8</v>
      </c>
      <c r="AP7">
        <v>5.0999999999999997E-2</v>
      </c>
      <c r="AQ7">
        <v>9.0299999999999994</v>
      </c>
      <c r="AR7">
        <v>-10</v>
      </c>
      <c r="AS7">
        <v>-2</v>
      </c>
      <c r="AT7">
        <v>15.3</v>
      </c>
      <c r="AU7">
        <v>2</v>
      </c>
      <c r="AV7">
        <v>0.03</v>
      </c>
      <c r="AW7">
        <v>0.14000000000000001</v>
      </c>
      <c r="AX7">
        <v>3.9</v>
      </c>
      <c r="AY7">
        <v>0.3</v>
      </c>
      <c r="AZ7">
        <v>0.5</v>
      </c>
      <c r="BA7">
        <v>250.3</v>
      </c>
      <c r="BB7">
        <v>-0.05</v>
      </c>
      <c r="BC7">
        <v>0.04</v>
      </c>
      <c r="BD7">
        <v>5</v>
      </c>
      <c r="BE7">
        <v>190</v>
      </c>
      <c r="BF7">
        <v>0.14000000000000001</v>
      </c>
      <c r="BG7">
        <v>1</v>
      </c>
      <c r="BH7">
        <v>36</v>
      </c>
      <c r="BI7">
        <v>-0.1</v>
      </c>
      <c r="BJ7">
        <v>9.1</v>
      </c>
      <c r="BK7">
        <v>45</v>
      </c>
      <c r="BL7">
        <v>3.9</v>
      </c>
      <c r="BM7">
        <v>565</v>
      </c>
      <c r="BN7">
        <v>4.8</v>
      </c>
    </row>
    <row r="8" spans="1:66" x14ac:dyDescent="0.3">
      <c r="A8" t="s">
        <v>90</v>
      </c>
      <c r="B8" t="s">
        <v>91</v>
      </c>
      <c r="C8" s="1" t="str">
        <f t="shared" si="0"/>
        <v>27:0007</v>
      </c>
      <c r="D8" s="1" t="str">
        <f t="shared" si="1"/>
        <v>27:0004</v>
      </c>
      <c r="E8" t="s">
        <v>92</v>
      </c>
      <c r="F8" t="s">
        <v>93</v>
      </c>
      <c r="H8">
        <v>60.705100000000002</v>
      </c>
      <c r="I8">
        <v>-117.83971</v>
      </c>
      <c r="J8" s="1" t="str">
        <f t="shared" si="3"/>
        <v>Till</v>
      </c>
      <c r="K8" s="1" t="str">
        <f t="shared" si="2"/>
        <v>Dry sieving to -230 mesh (63 µm) (Acme S230)</v>
      </c>
      <c r="L8">
        <v>168</v>
      </c>
      <c r="M8">
        <v>1.2</v>
      </c>
      <c r="N8">
        <v>10.1</v>
      </c>
      <c r="O8">
        <v>1.7</v>
      </c>
      <c r="P8">
        <v>-20</v>
      </c>
      <c r="Q8">
        <v>179.3</v>
      </c>
      <c r="R8">
        <v>0.5</v>
      </c>
      <c r="S8">
        <v>0.22</v>
      </c>
      <c r="T8">
        <v>2.02</v>
      </c>
      <c r="U8">
        <v>0.09</v>
      </c>
      <c r="V8">
        <v>31.2</v>
      </c>
      <c r="W8">
        <v>7.9</v>
      </c>
      <c r="X8">
        <v>19.899999999999999</v>
      </c>
      <c r="Y8">
        <v>0.76</v>
      </c>
      <c r="Z8">
        <v>26.86</v>
      </c>
      <c r="AA8">
        <v>2.27</v>
      </c>
      <c r="AB8">
        <v>4.2</v>
      </c>
      <c r="AC8">
        <v>-0.1</v>
      </c>
      <c r="AD8">
        <v>0.13</v>
      </c>
      <c r="AE8">
        <v>37</v>
      </c>
      <c r="AF8">
        <v>0.04</v>
      </c>
      <c r="AG8">
        <v>0.16</v>
      </c>
      <c r="AH8">
        <v>15.7</v>
      </c>
      <c r="AI8">
        <v>15.2</v>
      </c>
      <c r="AJ8">
        <v>0.56000000000000005</v>
      </c>
      <c r="AK8">
        <v>174</v>
      </c>
      <c r="AL8">
        <v>2.2200000000000002</v>
      </c>
      <c r="AM8">
        <v>1.0999999999999999E-2</v>
      </c>
      <c r="AN8">
        <v>0.09</v>
      </c>
      <c r="AO8">
        <v>30.7</v>
      </c>
      <c r="AP8">
        <v>3.4000000000000002E-2</v>
      </c>
      <c r="AQ8">
        <v>10.25</v>
      </c>
      <c r="AR8">
        <v>-10</v>
      </c>
      <c r="AS8">
        <v>-2</v>
      </c>
      <c r="AT8">
        <v>14.8</v>
      </c>
      <c r="AU8">
        <v>1</v>
      </c>
      <c r="AV8">
        <v>0.02</v>
      </c>
      <c r="AW8">
        <v>0.23</v>
      </c>
      <c r="AX8">
        <v>4.2</v>
      </c>
      <c r="AY8">
        <v>0.4</v>
      </c>
      <c r="AZ8">
        <v>0.6</v>
      </c>
      <c r="BA8">
        <v>52.6</v>
      </c>
      <c r="BB8">
        <v>-0.05</v>
      </c>
      <c r="BC8">
        <v>0.04</v>
      </c>
      <c r="BD8">
        <v>5.9</v>
      </c>
      <c r="BE8">
        <v>40</v>
      </c>
      <c r="BF8">
        <v>0.2</v>
      </c>
      <c r="BG8">
        <v>1.4</v>
      </c>
      <c r="BH8">
        <v>40</v>
      </c>
      <c r="BI8">
        <v>-0.1</v>
      </c>
      <c r="BJ8">
        <v>12.39</v>
      </c>
      <c r="BK8">
        <v>69.5</v>
      </c>
      <c r="BL8">
        <v>4.9000000000000004</v>
      </c>
      <c r="BM8">
        <v>475</v>
      </c>
      <c r="BN8">
        <v>6.9</v>
      </c>
    </row>
    <row r="9" spans="1:66" x14ac:dyDescent="0.3">
      <c r="A9" t="s">
        <v>94</v>
      </c>
      <c r="B9" t="s">
        <v>95</v>
      </c>
      <c r="C9" s="1" t="str">
        <f t="shared" si="0"/>
        <v>27:0007</v>
      </c>
      <c r="D9" s="1" t="str">
        <f t="shared" si="1"/>
        <v>27:0004</v>
      </c>
      <c r="E9" t="s">
        <v>96</v>
      </c>
      <c r="F9" t="s">
        <v>97</v>
      </c>
      <c r="H9">
        <v>61.018039999999999</v>
      </c>
      <c r="I9">
        <v>-118.03522</v>
      </c>
      <c r="J9" s="1" t="str">
        <f t="shared" si="3"/>
        <v>Till</v>
      </c>
      <c r="K9" s="1" t="str">
        <f t="shared" si="2"/>
        <v>Dry sieving to -230 mesh (63 µm) (Acme S230)</v>
      </c>
      <c r="L9">
        <v>164</v>
      </c>
      <c r="M9">
        <v>1.5</v>
      </c>
      <c r="N9">
        <v>7.6</v>
      </c>
      <c r="O9">
        <v>1.1000000000000001</v>
      </c>
      <c r="P9">
        <v>-20</v>
      </c>
      <c r="Q9">
        <v>229.7</v>
      </c>
      <c r="R9">
        <v>0.8</v>
      </c>
      <c r="S9">
        <v>0.26</v>
      </c>
      <c r="T9">
        <v>4.4000000000000004</v>
      </c>
      <c r="U9">
        <v>0.39</v>
      </c>
      <c r="V9">
        <v>31.6</v>
      </c>
      <c r="W9">
        <v>11.4</v>
      </c>
      <c r="X9">
        <v>25.1</v>
      </c>
      <c r="Y9">
        <v>0.99</v>
      </c>
      <c r="Z9">
        <v>27.1</v>
      </c>
      <c r="AA9">
        <v>2.0299999999999998</v>
      </c>
      <c r="AB9">
        <v>4.5999999999999996</v>
      </c>
      <c r="AC9">
        <v>-0.1</v>
      </c>
      <c r="AD9">
        <v>0.15</v>
      </c>
      <c r="AE9">
        <v>38</v>
      </c>
      <c r="AF9">
        <v>0.03</v>
      </c>
      <c r="AG9">
        <v>0.2</v>
      </c>
      <c r="AH9">
        <v>15.5</v>
      </c>
      <c r="AI9">
        <v>23.5</v>
      </c>
      <c r="AJ9">
        <v>1.01</v>
      </c>
      <c r="AK9">
        <v>290</v>
      </c>
      <c r="AL9">
        <v>1.47</v>
      </c>
      <c r="AM9">
        <v>1.4E-2</v>
      </c>
      <c r="AN9">
        <v>0.15</v>
      </c>
      <c r="AO9">
        <v>32.1</v>
      </c>
      <c r="AP9">
        <v>4.9000000000000002E-2</v>
      </c>
      <c r="AQ9">
        <v>11.52</v>
      </c>
      <c r="AR9">
        <v>-10</v>
      </c>
      <c r="AS9">
        <v>-2</v>
      </c>
      <c r="AT9">
        <v>18.100000000000001</v>
      </c>
      <c r="AU9">
        <v>1</v>
      </c>
      <c r="AV9">
        <v>0.03</v>
      </c>
      <c r="AW9">
        <v>0.14000000000000001</v>
      </c>
      <c r="AX9">
        <v>4.9000000000000004</v>
      </c>
      <c r="AY9">
        <v>0.5</v>
      </c>
      <c r="AZ9">
        <v>0.6</v>
      </c>
      <c r="BA9">
        <v>89</v>
      </c>
      <c r="BB9">
        <v>-0.05</v>
      </c>
      <c r="BC9">
        <v>-0.02</v>
      </c>
      <c r="BD9">
        <v>6</v>
      </c>
      <c r="BE9">
        <v>60</v>
      </c>
      <c r="BF9">
        <v>0.17</v>
      </c>
      <c r="BG9">
        <v>1.2</v>
      </c>
      <c r="BH9">
        <v>39</v>
      </c>
      <c r="BI9">
        <v>-0.1</v>
      </c>
      <c r="BJ9">
        <v>9.61</v>
      </c>
      <c r="BK9">
        <v>66.7</v>
      </c>
      <c r="BL9">
        <v>5.8</v>
      </c>
      <c r="BM9">
        <v>705</v>
      </c>
      <c r="BN9">
        <v>8.4</v>
      </c>
    </row>
    <row r="10" spans="1:66" x14ac:dyDescent="0.3">
      <c r="A10" t="s">
        <v>98</v>
      </c>
      <c r="B10" t="s">
        <v>99</v>
      </c>
      <c r="C10" s="1" t="str">
        <f t="shared" si="0"/>
        <v>27:0007</v>
      </c>
      <c r="D10" s="1" t="str">
        <f t="shared" si="1"/>
        <v>27:0004</v>
      </c>
      <c r="E10" t="s">
        <v>100</v>
      </c>
      <c r="F10" t="s">
        <v>101</v>
      </c>
      <c r="H10">
        <v>61.018079999999998</v>
      </c>
      <c r="I10">
        <v>-118.21630999999999</v>
      </c>
      <c r="J10" s="1" t="str">
        <f t="shared" si="3"/>
        <v>Till</v>
      </c>
      <c r="K10" s="1" t="str">
        <f t="shared" si="2"/>
        <v>Dry sieving to -230 mesh (63 µm) (Acme S230)</v>
      </c>
      <c r="L10">
        <v>38</v>
      </c>
      <c r="M10">
        <v>0.56999999999999995</v>
      </c>
      <c r="N10">
        <v>1.4</v>
      </c>
      <c r="O10">
        <v>0.5</v>
      </c>
      <c r="P10">
        <v>-20</v>
      </c>
      <c r="Q10">
        <v>105.2</v>
      </c>
      <c r="R10">
        <v>0.3</v>
      </c>
      <c r="S10">
        <v>0.11</v>
      </c>
      <c r="T10">
        <v>17.670000000000002</v>
      </c>
      <c r="U10">
        <v>0.28999999999999998</v>
      </c>
      <c r="V10">
        <v>14.1</v>
      </c>
      <c r="W10">
        <v>4.2</v>
      </c>
      <c r="X10">
        <v>11</v>
      </c>
      <c r="Y10">
        <v>0.45</v>
      </c>
      <c r="Z10">
        <v>13.44</v>
      </c>
      <c r="AA10">
        <v>0.75</v>
      </c>
      <c r="AB10">
        <v>1.8</v>
      </c>
      <c r="AC10">
        <v>-0.1</v>
      </c>
      <c r="AD10">
        <v>7.0000000000000007E-2</v>
      </c>
      <c r="AE10">
        <v>12</v>
      </c>
      <c r="AF10">
        <v>-0.02</v>
      </c>
      <c r="AG10">
        <v>0.1</v>
      </c>
      <c r="AH10">
        <v>6.3</v>
      </c>
      <c r="AI10">
        <v>12.6</v>
      </c>
      <c r="AJ10">
        <v>0.99</v>
      </c>
      <c r="AK10">
        <v>270</v>
      </c>
      <c r="AL10">
        <v>0.25</v>
      </c>
      <c r="AM10">
        <v>1.7000000000000001E-2</v>
      </c>
      <c r="AN10">
        <v>0.35</v>
      </c>
      <c r="AO10">
        <v>14.4</v>
      </c>
      <c r="AP10">
        <v>4.2000000000000003E-2</v>
      </c>
      <c r="AQ10">
        <v>6.43</v>
      </c>
      <c r="AR10">
        <v>-10</v>
      </c>
      <c r="AS10">
        <v>-2</v>
      </c>
      <c r="AT10">
        <v>10.9</v>
      </c>
      <c r="AU10">
        <v>3</v>
      </c>
      <c r="AV10">
        <v>0.28000000000000003</v>
      </c>
      <c r="AW10">
        <v>0.05</v>
      </c>
      <c r="AX10">
        <v>1.9</v>
      </c>
      <c r="AY10">
        <v>1.1000000000000001</v>
      </c>
      <c r="AZ10">
        <v>0.2</v>
      </c>
      <c r="BA10">
        <v>595.70000000000005</v>
      </c>
      <c r="BB10">
        <v>-0.05</v>
      </c>
      <c r="BC10">
        <v>0.02</v>
      </c>
      <c r="BD10">
        <v>2.1</v>
      </c>
      <c r="BE10">
        <v>100</v>
      </c>
      <c r="BF10">
        <v>0.11</v>
      </c>
      <c r="BG10">
        <v>0.8</v>
      </c>
      <c r="BH10">
        <v>19</v>
      </c>
      <c r="BI10">
        <v>-0.1</v>
      </c>
      <c r="BJ10">
        <v>5.22</v>
      </c>
      <c r="BK10">
        <v>38.1</v>
      </c>
      <c r="BL10">
        <v>2.6</v>
      </c>
      <c r="BM10">
        <v>495</v>
      </c>
      <c r="BN10">
        <v>14.5</v>
      </c>
    </row>
    <row r="11" spans="1:66" x14ac:dyDescent="0.3">
      <c r="A11" t="s">
        <v>102</v>
      </c>
      <c r="B11" t="s">
        <v>103</v>
      </c>
      <c r="C11" s="1" t="str">
        <f t="shared" si="0"/>
        <v>27:0007</v>
      </c>
      <c r="D11" s="1" t="str">
        <f t="shared" si="1"/>
        <v>27:0004</v>
      </c>
      <c r="E11" t="s">
        <v>104</v>
      </c>
      <c r="F11" t="s">
        <v>105</v>
      </c>
      <c r="H11">
        <v>61.104709999999997</v>
      </c>
      <c r="I11">
        <v>-117.91221</v>
      </c>
      <c r="J11" s="1" t="str">
        <f t="shared" si="3"/>
        <v>Till</v>
      </c>
      <c r="K11" s="1" t="str">
        <f t="shared" si="2"/>
        <v>Dry sieving to -230 mesh (63 µm) (Acme S230)</v>
      </c>
      <c r="L11">
        <v>45</v>
      </c>
      <c r="M11">
        <v>1.27</v>
      </c>
      <c r="N11">
        <v>4.8</v>
      </c>
      <c r="O11">
        <v>-0.2</v>
      </c>
      <c r="P11">
        <v>-20</v>
      </c>
      <c r="Q11">
        <v>143.80000000000001</v>
      </c>
      <c r="R11">
        <v>0.8</v>
      </c>
      <c r="S11">
        <v>0.22</v>
      </c>
      <c r="T11">
        <v>7.8</v>
      </c>
      <c r="U11">
        <v>0.14000000000000001</v>
      </c>
      <c r="V11">
        <v>32</v>
      </c>
      <c r="W11">
        <v>8.9</v>
      </c>
      <c r="X11">
        <v>22.7</v>
      </c>
      <c r="Y11">
        <v>1.02</v>
      </c>
      <c r="Z11">
        <v>22.78</v>
      </c>
      <c r="AA11">
        <v>2.34</v>
      </c>
      <c r="AB11">
        <v>4</v>
      </c>
      <c r="AC11">
        <v>-0.1</v>
      </c>
      <c r="AD11">
        <v>0.13</v>
      </c>
      <c r="AE11">
        <v>15</v>
      </c>
      <c r="AF11">
        <v>0.03</v>
      </c>
      <c r="AG11">
        <v>0.2</v>
      </c>
      <c r="AH11">
        <v>15.1</v>
      </c>
      <c r="AI11">
        <v>25</v>
      </c>
      <c r="AJ11">
        <v>1.19</v>
      </c>
      <c r="AK11">
        <v>360</v>
      </c>
      <c r="AL11">
        <v>0.61</v>
      </c>
      <c r="AM11">
        <v>1.4999999999999999E-2</v>
      </c>
      <c r="AN11">
        <v>0.28999999999999998</v>
      </c>
      <c r="AO11">
        <v>22.8</v>
      </c>
      <c r="AP11">
        <v>0.04</v>
      </c>
      <c r="AQ11">
        <v>9.76</v>
      </c>
      <c r="AR11">
        <v>-10</v>
      </c>
      <c r="AS11">
        <v>-2</v>
      </c>
      <c r="AT11">
        <v>18.399999999999999</v>
      </c>
      <c r="AU11">
        <v>2</v>
      </c>
      <c r="AV11">
        <v>-0.02</v>
      </c>
      <c r="AW11">
        <v>0.15</v>
      </c>
      <c r="AX11">
        <v>4.3</v>
      </c>
      <c r="AY11">
        <v>0.3</v>
      </c>
      <c r="AZ11">
        <v>0.6</v>
      </c>
      <c r="BA11">
        <v>169.6</v>
      </c>
      <c r="BB11">
        <v>-0.05</v>
      </c>
      <c r="BC11">
        <v>0.03</v>
      </c>
      <c r="BD11">
        <v>5.5</v>
      </c>
      <c r="BE11">
        <v>200</v>
      </c>
      <c r="BF11">
        <v>0.14000000000000001</v>
      </c>
      <c r="BG11">
        <v>1.1000000000000001</v>
      </c>
      <c r="BH11">
        <v>36</v>
      </c>
      <c r="BI11">
        <v>-0.1</v>
      </c>
      <c r="BJ11">
        <v>8.33</v>
      </c>
      <c r="BK11">
        <v>53.4</v>
      </c>
      <c r="BL11">
        <v>4.5</v>
      </c>
      <c r="BM11">
        <v>565</v>
      </c>
      <c r="BN11">
        <v>5.2</v>
      </c>
    </row>
    <row r="12" spans="1:66" hidden="1" x14ac:dyDescent="0.3">
      <c r="A12" t="s">
        <v>106</v>
      </c>
      <c r="B12" t="s">
        <v>107</v>
      </c>
      <c r="C12" s="1" t="str">
        <f t="shared" si="0"/>
        <v>27:0007</v>
      </c>
      <c r="D12" s="1" t="str">
        <f>HYPERLINK("http://geochem.nrcan.gc.ca/cdogs/content/svy/svy_e.htm", "")</f>
        <v/>
      </c>
      <c r="G12" s="1" t="str">
        <f>HYPERLINK("http://geochem.nrcan.gc.ca/cdogs/content/cr_/cr_00293_e.htm", "293")</f>
        <v>293</v>
      </c>
      <c r="J12" t="s">
        <v>108</v>
      </c>
      <c r="K12" t="s">
        <v>109</v>
      </c>
      <c r="L12">
        <v>184</v>
      </c>
      <c r="M12">
        <v>1.72</v>
      </c>
      <c r="N12">
        <v>15.7</v>
      </c>
      <c r="O12">
        <v>3.1</v>
      </c>
      <c r="P12">
        <v>-20</v>
      </c>
      <c r="Q12">
        <v>77.400000000000006</v>
      </c>
      <c r="R12">
        <v>0.4</v>
      </c>
      <c r="S12">
        <v>2.04</v>
      </c>
      <c r="T12">
        <v>0.28000000000000003</v>
      </c>
      <c r="U12">
        <v>0.23</v>
      </c>
      <c r="V12">
        <v>49.9</v>
      </c>
      <c r="W12">
        <v>12.3</v>
      </c>
      <c r="X12">
        <v>26.5</v>
      </c>
      <c r="Y12">
        <v>0.54</v>
      </c>
      <c r="Z12">
        <v>44.91</v>
      </c>
      <c r="AA12">
        <v>3.11</v>
      </c>
      <c r="AB12">
        <v>5.9</v>
      </c>
      <c r="AC12">
        <v>-0.1</v>
      </c>
      <c r="AD12">
        <v>0.03</v>
      </c>
      <c r="AE12">
        <v>129</v>
      </c>
      <c r="AF12">
        <v>0.04</v>
      </c>
      <c r="AG12">
        <v>0.05</v>
      </c>
      <c r="AH12">
        <v>17.100000000000001</v>
      </c>
      <c r="AI12">
        <v>9.6999999999999993</v>
      </c>
      <c r="AJ12">
        <v>0.54</v>
      </c>
      <c r="AK12">
        <v>1080</v>
      </c>
      <c r="AL12">
        <v>0.64</v>
      </c>
      <c r="AM12">
        <v>2.7E-2</v>
      </c>
      <c r="AN12">
        <v>1.02</v>
      </c>
      <c r="AO12">
        <v>17</v>
      </c>
      <c r="AP12">
        <v>8.5999999999999993E-2</v>
      </c>
      <c r="AQ12">
        <v>14.04</v>
      </c>
      <c r="AR12">
        <v>-10</v>
      </c>
      <c r="AS12">
        <v>-2</v>
      </c>
      <c r="AT12">
        <v>5.8</v>
      </c>
      <c r="AU12">
        <v>-1</v>
      </c>
      <c r="AV12">
        <v>-0.02</v>
      </c>
      <c r="AW12">
        <v>4.9000000000000004</v>
      </c>
      <c r="AX12">
        <v>4.0999999999999996</v>
      </c>
      <c r="AY12">
        <v>0.5</v>
      </c>
      <c r="AZ12">
        <v>1</v>
      </c>
      <c r="BA12">
        <v>10.1</v>
      </c>
      <c r="BB12">
        <v>-0.05</v>
      </c>
      <c r="BC12">
        <v>0.04</v>
      </c>
      <c r="BD12">
        <v>2.4</v>
      </c>
      <c r="BE12">
        <v>780</v>
      </c>
      <c r="BF12">
        <v>0.1</v>
      </c>
      <c r="BG12">
        <v>0.8</v>
      </c>
      <c r="BH12">
        <v>54</v>
      </c>
      <c r="BI12">
        <v>0.2</v>
      </c>
      <c r="BJ12">
        <v>10.74</v>
      </c>
      <c r="BK12">
        <v>63.4</v>
      </c>
      <c r="BL12">
        <v>0.9</v>
      </c>
      <c r="BM12">
        <v>355</v>
      </c>
      <c r="BN12">
        <v>6.9</v>
      </c>
    </row>
    <row r="13" spans="1:66" x14ac:dyDescent="0.3">
      <c r="A13" t="s">
        <v>110</v>
      </c>
      <c r="B13" t="s">
        <v>111</v>
      </c>
      <c r="C13" s="1" t="str">
        <f t="shared" si="0"/>
        <v>27:0007</v>
      </c>
      <c r="D13" s="1" t="str">
        <f t="shared" ref="D13:D22" si="4">HYPERLINK("http://geochem.nrcan.gc.ca/cdogs/content/svy/svy270004_e.htm", "27:0004")</f>
        <v>27:0004</v>
      </c>
      <c r="E13" t="s">
        <v>112</v>
      </c>
      <c r="F13" t="s">
        <v>113</v>
      </c>
      <c r="H13">
        <v>61.014679999999998</v>
      </c>
      <c r="I13">
        <v>-117.85389000000001</v>
      </c>
      <c r="J13" s="1" t="str">
        <f>HYPERLINK("http://geochem.nrcan.gc.ca/cdogs/content/kwd/kwd020050_e.htm", "Glaciofluvial")</f>
        <v>Glaciofluvial</v>
      </c>
      <c r="K13" s="1" t="str">
        <f t="shared" ref="K13:K22" si="5">HYPERLINK("http://geochem.nrcan.gc.ca/cdogs/content/kwd/kwd080088_e.htm", "Dry sieving to -230 mesh (63 µm) (Acme S230)")</f>
        <v>Dry sieving to -230 mesh (63 µm) (Acme S230)</v>
      </c>
      <c r="L13">
        <v>125</v>
      </c>
      <c r="M13">
        <v>0.96</v>
      </c>
      <c r="N13">
        <v>11.2</v>
      </c>
      <c r="O13">
        <v>-0.2</v>
      </c>
      <c r="P13">
        <v>-20</v>
      </c>
      <c r="Q13">
        <v>77.400000000000006</v>
      </c>
      <c r="R13">
        <v>0.7</v>
      </c>
      <c r="S13">
        <v>0.4</v>
      </c>
      <c r="T13">
        <v>3.9</v>
      </c>
      <c r="U13">
        <v>0.22</v>
      </c>
      <c r="V13">
        <v>79.599999999999994</v>
      </c>
      <c r="W13">
        <v>10.1</v>
      </c>
      <c r="X13">
        <v>17.899999999999999</v>
      </c>
      <c r="Y13">
        <v>0.4</v>
      </c>
      <c r="Z13">
        <v>16.11</v>
      </c>
      <c r="AA13">
        <v>2.4700000000000002</v>
      </c>
      <c r="AB13">
        <v>3</v>
      </c>
      <c r="AC13">
        <v>-0.1</v>
      </c>
      <c r="AD13">
        <v>0.04</v>
      </c>
      <c r="AE13">
        <v>49</v>
      </c>
      <c r="AF13">
        <v>0.02</v>
      </c>
      <c r="AG13">
        <v>7.0000000000000007E-2</v>
      </c>
      <c r="AH13">
        <v>45.5</v>
      </c>
      <c r="AI13">
        <v>15.4</v>
      </c>
      <c r="AJ13">
        <v>1.21</v>
      </c>
      <c r="AK13">
        <v>667</v>
      </c>
      <c r="AL13">
        <v>1.33</v>
      </c>
      <c r="AM13">
        <v>0.01</v>
      </c>
      <c r="AN13">
        <v>0.6</v>
      </c>
      <c r="AO13">
        <v>22.9</v>
      </c>
      <c r="AP13">
        <v>0.13700000000000001</v>
      </c>
      <c r="AQ13">
        <v>8.7200000000000006</v>
      </c>
      <c r="AR13">
        <v>-10</v>
      </c>
      <c r="AS13">
        <v>-2</v>
      </c>
      <c r="AT13">
        <v>17.7</v>
      </c>
      <c r="AU13">
        <v>2</v>
      </c>
      <c r="AV13">
        <v>0.06</v>
      </c>
      <c r="AW13">
        <v>0.22</v>
      </c>
      <c r="AX13">
        <v>3.1</v>
      </c>
      <c r="AY13">
        <v>1.3</v>
      </c>
      <c r="AZ13">
        <v>0.4</v>
      </c>
      <c r="BA13">
        <v>39.5</v>
      </c>
      <c r="BB13">
        <v>-0.05</v>
      </c>
      <c r="BC13">
        <v>-0.02</v>
      </c>
      <c r="BD13">
        <v>2.5</v>
      </c>
      <c r="BE13">
        <v>80</v>
      </c>
      <c r="BF13">
        <v>0.09</v>
      </c>
      <c r="BG13">
        <v>1.7</v>
      </c>
      <c r="BH13">
        <v>43</v>
      </c>
      <c r="BI13">
        <v>0.1</v>
      </c>
      <c r="BJ13">
        <v>26.37</v>
      </c>
      <c r="BK13">
        <v>33.9</v>
      </c>
      <c r="BL13">
        <v>1.5</v>
      </c>
      <c r="BM13">
        <v>425</v>
      </c>
      <c r="BN13">
        <v>20</v>
      </c>
    </row>
    <row r="14" spans="1:66" x14ac:dyDescent="0.3">
      <c r="A14" t="s">
        <v>114</v>
      </c>
      <c r="B14" t="s">
        <v>115</v>
      </c>
      <c r="C14" s="1" t="str">
        <f t="shared" si="0"/>
        <v>27:0007</v>
      </c>
      <c r="D14" s="1" t="str">
        <f t="shared" si="4"/>
        <v>27:0004</v>
      </c>
      <c r="E14" t="s">
        <v>116</v>
      </c>
      <c r="F14" t="s">
        <v>117</v>
      </c>
      <c r="H14">
        <v>61.101050000000001</v>
      </c>
      <c r="I14">
        <v>-117.44861</v>
      </c>
      <c r="J14" s="1" t="str">
        <f>HYPERLINK("http://geochem.nrcan.gc.ca/cdogs/content/kwd/kwd020050_e.htm", "Glaciofluvial")</f>
        <v>Glaciofluvial</v>
      </c>
      <c r="K14" s="1" t="str">
        <f t="shared" si="5"/>
        <v>Dry sieving to -230 mesh (63 µm) (Acme S230)</v>
      </c>
      <c r="L14">
        <v>13</v>
      </c>
      <c r="M14">
        <v>1.08</v>
      </c>
      <c r="N14">
        <v>5.2</v>
      </c>
      <c r="O14">
        <v>0.3</v>
      </c>
      <c r="P14">
        <v>-20</v>
      </c>
      <c r="Q14">
        <v>64.599999999999994</v>
      </c>
      <c r="R14">
        <v>0.5</v>
      </c>
      <c r="S14">
        <v>0.24</v>
      </c>
      <c r="T14">
        <v>9.11</v>
      </c>
      <c r="U14">
        <v>0.15</v>
      </c>
      <c r="V14">
        <v>45.1</v>
      </c>
      <c r="W14">
        <v>11.8</v>
      </c>
      <c r="X14">
        <v>25.6</v>
      </c>
      <c r="Y14">
        <v>0.87</v>
      </c>
      <c r="Z14">
        <v>18.46</v>
      </c>
      <c r="AA14">
        <v>2.77</v>
      </c>
      <c r="AB14">
        <v>3.7</v>
      </c>
      <c r="AC14">
        <v>-0.1</v>
      </c>
      <c r="AD14">
        <v>7.0000000000000007E-2</v>
      </c>
      <c r="AE14">
        <v>20</v>
      </c>
      <c r="AF14">
        <v>0.03</v>
      </c>
      <c r="AG14">
        <v>0.16</v>
      </c>
      <c r="AH14">
        <v>21</v>
      </c>
      <c r="AI14">
        <v>19.2</v>
      </c>
      <c r="AJ14">
        <v>2.89</v>
      </c>
      <c r="AK14">
        <v>690</v>
      </c>
      <c r="AL14">
        <v>0.61</v>
      </c>
      <c r="AM14">
        <v>1.6E-2</v>
      </c>
      <c r="AN14">
        <v>0.49</v>
      </c>
      <c r="AO14">
        <v>25.1</v>
      </c>
      <c r="AP14">
        <v>4.1000000000000002E-2</v>
      </c>
      <c r="AQ14">
        <v>9.43</v>
      </c>
      <c r="AR14">
        <v>-10</v>
      </c>
      <c r="AS14">
        <v>-2</v>
      </c>
      <c r="AT14">
        <v>16.8</v>
      </c>
      <c r="AU14">
        <v>-1</v>
      </c>
      <c r="AV14">
        <v>-0.02</v>
      </c>
      <c r="AW14">
        <v>0.27</v>
      </c>
      <c r="AX14">
        <v>4.5</v>
      </c>
      <c r="AY14">
        <v>0.4</v>
      </c>
      <c r="AZ14">
        <v>0.5</v>
      </c>
      <c r="BA14">
        <v>77.900000000000006</v>
      </c>
      <c r="BB14">
        <v>-0.05</v>
      </c>
      <c r="BC14">
        <v>-0.02</v>
      </c>
      <c r="BD14">
        <v>5.4</v>
      </c>
      <c r="BE14">
        <v>520</v>
      </c>
      <c r="BF14">
        <v>0.19</v>
      </c>
      <c r="BG14">
        <v>0.9</v>
      </c>
      <c r="BH14">
        <v>51</v>
      </c>
      <c r="BI14">
        <v>0.2</v>
      </c>
      <c r="BJ14">
        <v>11.9</v>
      </c>
      <c r="BK14">
        <v>38</v>
      </c>
      <c r="BL14">
        <v>3.7</v>
      </c>
      <c r="BM14">
        <v>645</v>
      </c>
      <c r="BN14">
        <v>4.3</v>
      </c>
    </row>
    <row r="15" spans="1:66" x14ac:dyDescent="0.3">
      <c r="A15" t="s">
        <v>118</v>
      </c>
      <c r="B15" t="s">
        <v>119</v>
      </c>
      <c r="C15" s="1" t="str">
        <f t="shared" si="0"/>
        <v>27:0007</v>
      </c>
      <c r="D15" s="1" t="str">
        <f t="shared" si="4"/>
        <v>27:0004</v>
      </c>
      <c r="E15" t="s">
        <v>120</v>
      </c>
      <c r="F15" t="s">
        <v>121</v>
      </c>
      <c r="H15">
        <v>61.161079999999998</v>
      </c>
      <c r="I15">
        <v>-117.44862000000001</v>
      </c>
      <c r="J15" s="1" t="str">
        <f>HYPERLINK("http://geochem.nrcan.gc.ca/cdogs/content/kwd/kwd020044_e.htm", "Till")</f>
        <v>Till</v>
      </c>
      <c r="K15" s="1" t="str">
        <f t="shared" si="5"/>
        <v>Dry sieving to -230 mesh (63 µm) (Acme S230)</v>
      </c>
      <c r="L15">
        <v>14</v>
      </c>
      <c r="M15">
        <v>1.19</v>
      </c>
      <c r="N15">
        <v>2.2000000000000002</v>
      </c>
      <c r="O15">
        <v>0.4</v>
      </c>
      <c r="P15">
        <v>-20</v>
      </c>
      <c r="Q15">
        <v>81.8</v>
      </c>
      <c r="R15">
        <v>0.7</v>
      </c>
      <c r="S15">
        <v>0.13</v>
      </c>
      <c r="T15">
        <v>1.1100000000000001</v>
      </c>
      <c r="U15">
        <v>0.14000000000000001</v>
      </c>
      <c r="V15">
        <v>46.1</v>
      </c>
      <c r="W15">
        <v>10.7</v>
      </c>
      <c r="X15">
        <v>24</v>
      </c>
      <c r="Y15">
        <v>0.72</v>
      </c>
      <c r="Z15">
        <v>6.64</v>
      </c>
      <c r="AA15">
        <v>3.97</v>
      </c>
      <c r="AB15">
        <v>5.3</v>
      </c>
      <c r="AC15">
        <v>-0.1</v>
      </c>
      <c r="AD15">
        <v>0.13</v>
      </c>
      <c r="AE15">
        <v>10</v>
      </c>
      <c r="AF15">
        <v>-0.02</v>
      </c>
      <c r="AG15">
        <v>0.11</v>
      </c>
      <c r="AH15">
        <v>20.8</v>
      </c>
      <c r="AI15">
        <v>37.6</v>
      </c>
      <c r="AJ15">
        <v>0.83</v>
      </c>
      <c r="AK15">
        <v>285</v>
      </c>
      <c r="AL15">
        <v>1.1299999999999999</v>
      </c>
      <c r="AM15">
        <v>1.7000000000000001E-2</v>
      </c>
      <c r="AN15">
        <v>1.61</v>
      </c>
      <c r="AO15">
        <v>18.100000000000001</v>
      </c>
      <c r="AP15">
        <v>7.5999999999999998E-2</v>
      </c>
      <c r="AQ15">
        <v>9.2100000000000009</v>
      </c>
      <c r="AR15">
        <v>-10</v>
      </c>
      <c r="AS15">
        <v>-2</v>
      </c>
      <c r="AT15">
        <v>15.3</v>
      </c>
      <c r="AU15">
        <v>-1</v>
      </c>
      <c r="AV15">
        <v>0.15</v>
      </c>
      <c r="AW15">
        <v>0.17</v>
      </c>
      <c r="AX15">
        <v>2.2999999999999998</v>
      </c>
      <c r="AY15">
        <v>0.3</v>
      </c>
      <c r="AZ15">
        <v>0.7</v>
      </c>
      <c r="BA15">
        <v>59.8</v>
      </c>
      <c r="BB15">
        <v>-0.05</v>
      </c>
      <c r="BC15">
        <v>-0.02</v>
      </c>
      <c r="BD15">
        <v>6</v>
      </c>
      <c r="BE15">
        <v>560</v>
      </c>
      <c r="BF15">
        <v>0.13</v>
      </c>
      <c r="BG15">
        <v>1</v>
      </c>
      <c r="BH15">
        <v>42</v>
      </c>
      <c r="BI15">
        <v>0.3</v>
      </c>
      <c r="BJ15">
        <v>6.56</v>
      </c>
      <c r="BK15">
        <v>81.3</v>
      </c>
      <c r="BL15">
        <v>4.8</v>
      </c>
      <c r="BM15">
        <v>645</v>
      </c>
      <c r="BN15">
        <v>13.5</v>
      </c>
    </row>
    <row r="16" spans="1:66" x14ac:dyDescent="0.3">
      <c r="A16" t="s">
        <v>122</v>
      </c>
      <c r="B16" t="s">
        <v>123</v>
      </c>
      <c r="C16" s="1" t="str">
        <f t="shared" si="0"/>
        <v>27:0007</v>
      </c>
      <c r="D16" s="1" t="str">
        <f t="shared" si="4"/>
        <v>27:0004</v>
      </c>
      <c r="E16" t="s">
        <v>124</v>
      </c>
      <c r="F16" t="s">
        <v>125</v>
      </c>
      <c r="H16">
        <v>61.119790000000002</v>
      </c>
      <c r="I16">
        <v>-117.2962</v>
      </c>
      <c r="J16" s="1" t="str">
        <f>HYPERLINK("http://geochem.nrcan.gc.ca/cdogs/content/kwd/kwd020044_e.htm", "Till")</f>
        <v>Till</v>
      </c>
      <c r="K16" s="1" t="str">
        <f t="shared" si="5"/>
        <v>Dry sieving to -230 mesh (63 µm) (Acme S230)</v>
      </c>
      <c r="L16">
        <v>17</v>
      </c>
      <c r="M16">
        <v>1.05</v>
      </c>
      <c r="N16">
        <v>3</v>
      </c>
      <c r="O16">
        <v>-0.2</v>
      </c>
      <c r="P16">
        <v>-20</v>
      </c>
      <c r="Q16">
        <v>33.799999999999997</v>
      </c>
      <c r="R16">
        <v>0.4</v>
      </c>
      <c r="S16">
        <v>0.15</v>
      </c>
      <c r="T16">
        <v>16.36</v>
      </c>
      <c r="U16">
        <v>0.05</v>
      </c>
      <c r="V16">
        <v>21.4</v>
      </c>
      <c r="W16">
        <v>9.8000000000000007</v>
      </c>
      <c r="X16">
        <v>17.5</v>
      </c>
      <c r="Y16">
        <v>1.24</v>
      </c>
      <c r="Z16">
        <v>11.68</v>
      </c>
      <c r="AA16">
        <v>1.97</v>
      </c>
      <c r="AB16">
        <v>3.3</v>
      </c>
      <c r="AC16">
        <v>-0.1</v>
      </c>
      <c r="AD16">
        <v>0.05</v>
      </c>
      <c r="AE16">
        <v>-5</v>
      </c>
      <c r="AF16">
        <v>0.03</v>
      </c>
      <c r="AG16">
        <v>0.21</v>
      </c>
      <c r="AH16">
        <v>8.9</v>
      </c>
      <c r="AI16">
        <v>20.2</v>
      </c>
      <c r="AJ16">
        <v>0.78</v>
      </c>
      <c r="AK16">
        <v>526</v>
      </c>
      <c r="AL16">
        <v>0.16</v>
      </c>
      <c r="AM16">
        <v>2.8000000000000001E-2</v>
      </c>
      <c r="AN16">
        <v>7.0000000000000007E-2</v>
      </c>
      <c r="AO16">
        <v>26.9</v>
      </c>
      <c r="AP16">
        <v>3.1E-2</v>
      </c>
      <c r="AQ16">
        <v>9.7899999999999991</v>
      </c>
      <c r="AR16">
        <v>-10</v>
      </c>
      <c r="AS16">
        <v>-2</v>
      </c>
      <c r="AT16">
        <v>20.5</v>
      </c>
      <c r="AU16">
        <v>-1</v>
      </c>
      <c r="AV16">
        <v>0.09</v>
      </c>
      <c r="AW16">
        <v>0.03</v>
      </c>
      <c r="AX16">
        <v>3.4</v>
      </c>
      <c r="AY16">
        <v>-0.1</v>
      </c>
      <c r="AZ16">
        <v>0.3</v>
      </c>
      <c r="BA16">
        <v>599</v>
      </c>
      <c r="BB16">
        <v>-0.05</v>
      </c>
      <c r="BC16">
        <v>0.02</v>
      </c>
      <c r="BD16">
        <v>3.8</v>
      </c>
      <c r="BE16">
        <v>60</v>
      </c>
      <c r="BF16">
        <v>0.08</v>
      </c>
      <c r="BG16">
        <v>0.3</v>
      </c>
      <c r="BH16">
        <v>16</v>
      </c>
      <c r="BI16">
        <v>-0.1</v>
      </c>
      <c r="BJ16">
        <v>7.64</v>
      </c>
      <c r="BK16">
        <v>56.7</v>
      </c>
      <c r="BL16">
        <v>1.1000000000000001</v>
      </c>
      <c r="BM16">
        <v>685</v>
      </c>
      <c r="BN16">
        <v>5.5</v>
      </c>
    </row>
    <row r="17" spans="1:66" x14ac:dyDescent="0.3">
      <c r="A17" t="s">
        <v>126</v>
      </c>
      <c r="B17" t="s">
        <v>127</v>
      </c>
      <c r="C17" s="1" t="str">
        <f t="shared" si="0"/>
        <v>27:0007</v>
      </c>
      <c r="D17" s="1" t="str">
        <f t="shared" si="4"/>
        <v>27:0004</v>
      </c>
      <c r="E17" t="s">
        <v>128</v>
      </c>
      <c r="F17" t="s">
        <v>129</v>
      </c>
      <c r="H17">
        <v>61.06185</v>
      </c>
      <c r="I17">
        <v>-117.09231</v>
      </c>
      <c r="J17" s="1" t="str">
        <f>HYPERLINK("http://geochem.nrcan.gc.ca/cdogs/content/kwd/kwd020044_e.htm", "Till")</f>
        <v>Till</v>
      </c>
      <c r="K17" s="1" t="str">
        <f t="shared" si="5"/>
        <v>Dry sieving to -230 mesh (63 µm) (Acme S230)</v>
      </c>
      <c r="L17">
        <v>68</v>
      </c>
      <c r="M17">
        <v>0.95</v>
      </c>
      <c r="N17">
        <v>6.3</v>
      </c>
      <c r="O17">
        <v>0.5</v>
      </c>
      <c r="P17">
        <v>-20</v>
      </c>
      <c r="Q17">
        <v>191.9</v>
      </c>
      <c r="R17">
        <v>0.6</v>
      </c>
      <c r="S17">
        <v>0.18</v>
      </c>
      <c r="T17">
        <v>5.89</v>
      </c>
      <c r="U17">
        <v>0.28000000000000003</v>
      </c>
      <c r="V17">
        <v>25.4</v>
      </c>
      <c r="W17">
        <v>8.8000000000000007</v>
      </c>
      <c r="X17">
        <v>16.2</v>
      </c>
      <c r="Y17">
        <v>1.05</v>
      </c>
      <c r="Z17">
        <v>20.5</v>
      </c>
      <c r="AA17">
        <v>1.97</v>
      </c>
      <c r="AB17">
        <v>3.2</v>
      </c>
      <c r="AC17">
        <v>-0.1</v>
      </c>
      <c r="AD17">
        <v>0.1</v>
      </c>
      <c r="AE17">
        <v>28</v>
      </c>
      <c r="AF17">
        <v>0.03</v>
      </c>
      <c r="AG17">
        <v>0.16</v>
      </c>
      <c r="AH17">
        <v>11</v>
      </c>
      <c r="AI17">
        <v>17.100000000000001</v>
      </c>
      <c r="AJ17">
        <v>1.21</v>
      </c>
      <c r="AK17">
        <v>368</v>
      </c>
      <c r="AL17">
        <v>1.17</v>
      </c>
      <c r="AM17">
        <v>1.2E-2</v>
      </c>
      <c r="AN17">
        <v>0.1</v>
      </c>
      <c r="AO17">
        <v>25</v>
      </c>
      <c r="AP17">
        <v>5.1999999999999998E-2</v>
      </c>
      <c r="AQ17">
        <v>9.36</v>
      </c>
      <c r="AR17">
        <v>-10</v>
      </c>
      <c r="AS17">
        <v>-2</v>
      </c>
      <c r="AT17">
        <v>14.7</v>
      </c>
      <c r="AU17">
        <v>5</v>
      </c>
      <c r="AV17">
        <v>0.32</v>
      </c>
      <c r="AW17">
        <v>0.18</v>
      </c>
      <c r="AX17">
        <v>3.4</v>
      </c>
      <c r="AY17">
        <v>0.4</v>
      </c>
      <c r="AZ17">
        <v>0.4</v>
      </c>
      <c r="BA17">
        <v>90</v>
      </c>
      <c r="BB17">
        <v>-0.05</v>
      </c>
      <c r="BC17">
        <v>0.03</v>
      </c>
      <c r="BD17">
        <v>4.5999999999999996</v>
      </c>
      <c r="BE17">
        <v>80</v>
      </c>
      <c r="BF17">
        <v>0.12</v>
      </c>
      <c r="BG17">
        <v>1.2</v>
      </c>
      <c r="BH17">
        <v>25</v>
      </c>
      <c r="BI17">
        <v>-0.1</v>
      </c>
      <c r="BJ17">
        <v>8.27</v>
      </c>
      <c r="BK17">
        <v>56.9</v>
      </c>
      <c r="BL17">
        <v>4.8</v>
      </c>
      <c r="BM17">
        <v>485</v>
      </c>
      <c r="BN17">
        <v>5.4</v>
      </c>
    </row>
    <row r="18" spans="1:66" x14ac:dyDescent="0.3">
      <c r="A18" t="s">
        <v>130</v>
      </c>
      <c r="B18" t="s">
        <v>131</v>
      </c>
      <c r="C18" s="1" t="str">
        <f t="shared" si="0"/>
        <v>27:0007</v>
      </c>
      <c r="D18" s="1" t="str">
        <f t="shared" si="4"/>
        <v>27:0004</v>
      </c>
      <c r="E18" t="s">
        <v>132</v>
      </c>
      <c r="F18" t="s">
        <v>133</v>
      </c>
      <c r="H18">
        <v>61.117640000000002</v>
      </c>
      <c r="I18">
        <v>-118.38462</v>
      </c>
      <c r="J18" s="1" t="str">
        <f>HYPERLINK("http://geochem.nrcan.gc.ca/cdogs/content/kwd/kwd020044_e.htm", "Till")</f>
        <v>Till</v>
      </c>
      <c r="K18" s="1" t="str">
        <f t="shared" si="5"/>
        <v>Dry sieving to -230 mesh (63 µm) (Acme S230)</v>
      </c>
      <c r="L18">
        <v>22</v>
      </c>
      <c r="M18">
        <v>0.31</v>
      </c>
      <c r="N18">
        <v>4.0999999999999996</v>
      </c>
      <c r="O18">
        <v>-0.2</v>
      </c>
      <c r="P18">
        <v>-20</v>
      </c>
      <c r="Q18">
        <v>69.099999999999994</v>
      </c>
      <c r="R18">
        <v>0.3</v>
      </c>
      <c r="S18">
        <v>0.08</v>
      </c>
      <c r="T18">
        <v>11.05</v>
      </c>
      <c r="U18">
        <v>0.23</v>
      </c>
      <c r="V18">
        <v>21.4</v>
      </c>
      <c r="W18">
        <v>4.3</v>
      </c>
      <c r="X18">
        <v>7.3</v>
      </c>
      <c r="Y18">
        <v>0.31</v>
      </c>
      <c r="Z18">
        <v>12.69</v>
      </c>
      <c r="AA18">
        <v>1.03</v>
      </c>
      <c r="AB18">
        <v>1.1000000000000001</v>
      </c>
      <c r="AC18">
        <v>-0.1</v>
      </c>
      <c r="AD18">
        <v>0.05</v>
      </c>
      <c r="AE18">
        <v>-5</v>
      </c>
      <c r="AF18">
        <v>-0.02</v>
      </c>
      <c r="AG18">
        <v>0.05</v>
      </c>
      <c r="AH18">
        <v>10.1</v>
      </c>
      <c r="AI18">
        <v>6</v>
      </c>
      <c r="AJ18">
        <v>1.05</v>
      </c>
      <c r="AK18">
        <v>330</v>
      </c>
      <c r="AL18">
        <v>0.85</v>
      </c>
      <c r="AM18">
        <v>0.01</v>
      </c>
      <c r="AN18">
        <v>0.2</v>
      </c>
      <c r="AO18">
        <v>10.5</v>
      </c>
      <c r="AP18">
        <v>4.3999999999999997E-2</v>
      </c>
      <c r="AQ18">
        <v>5.62</v>
      </c>
      <c r="AR18">
        <v>-10</v>
      </c>
      <c r="AS18">
        <v>-2</v>
      </c>
      <c r="AT18">
        <v>4.4000000000000004</v>
      </c>
      <c r="AU18">
        <v>-1</v>
      </c>
      <c r="AV18">
        <v>-0.02</v>
      </c>
      <c r="AW18">
        <v>0.18</v>
      </c>
      <c r="AX18">
        <v>2</v>
      </c>
      <c r="AY18">
        <v>-0.1</v>
      </c>
      <c r="AZ18">
        <v>0.2</v>
      </c>
      <c r="BA18">
        <v>196.6</v>
      </c>
      <c r="BB18">
        <v>-0.05</v>
      </c>
      <c r="BC18">
        <v>-0.02</v>
      </c>
      <c r="BD18">
        <v>3.1</v>
      </c>
      <c r="BE18">
        <v>120</v>
      </c>
      <c r="BF18">
        <v>7.0000000000000007E-2</v>
      </c>
      <c r="BG18">
        <v>0.9</v>
      </c>
      <c r="BH18">
        <v>17</v>
      </c>
      <c r="BI18">
        <v>-0.1</v>
      </c>
      <c r="BJ18">
        <v>7.59</v>
      </c>
      <c r="BK18">
        <v>34.5</v>
      </c>
      <c r="BL18">
        <v>2.8</v>
      </c>
      <c r="BM18">
        <v>255</v>
      </c>
      <c r="BN18">
        <v>1.9</v>
      </c>
    </row>
    <row r="19" spans="1:66" x14ac:dyDescent="0.3">
      <c r="A19" t="s">
        <v>134</v>
      </c>
      <c r="B19" t="s">
        <v>135</v>
      </c>
      <c r="C19" s="1" t="str">
        <f t="shared" si="0"/>
        <v>27:0007</v>
      </c>
      <c r="D19" s="1" t="str">
        <f t="shared" si="4"/>
        <v>27:0004</v>
      </c>
      <c r="E19" t="s">
        <v>136</v>
      </c>
      <c r="F19" t="s">
        <v>137</v>
      </c>
      <c r="H19">
        <v>60.929380000000002</v>
      </c>
      <c r="I19">
        <v>-118.44287</v>
      </c>
      <c r="J19" s="1" t="str">
        <f>HYPERLINK("http://geochem.nrcan.gc.ca/cdogs/content/kwd/kwd020000_e.htm", "Null")</f>
        <v>Null</v>
      </c>
      <c r="K19" s="1" t="str">
        <f t="shared" si="5"/>
        <v>Dry sieving to -230 mesh (63 µm) (Acme S230)</v>
      </c>
      <c r="L19">
        <v>26</v>
      </c>
      <c r="M19">
        <v>1.49</v>
      </c>
      <c r="N19">
        <v>5.5</v>
      </c>
      <c r="O19">
        <v>-0.2</v>
      </c>
      <c r="P19">
        <v>-20</v>
      </c>
      <c r="Q19">
        <v>214.8</v>
      </c>
      <c r="R19">
        <v>0.9</v>
      </c>
      <c r="S19">
        <v>0.18</v>
      </c>
      <c r="T19">
        <v>1.81</v>
      </c>
      <c r="U19">
        <v>0.11</v>
      </c>
      <c r="V19">
        <v>30.8</v>
      </c>
      <c r="W19">
        <v>6.2</v>
      </c>
      <c r="X19">
        <v>20.5</v>
      </c>
      <c r="Y19">
        <v>0.67</v>
      </c>
      <c r="Z19">
        <v>14.02</v>
      </c>
      <c r="AA19">
        <v>2.12</v>
      </c>
      <c r="AB19">
        <v>4.5</v>
      </c>
      <c r="AC19">
        <v>-0.1</v>
      </c>
      <c r="AD19">
        <v>0.15</v>
      </c>
      <c r="AE19">
        <v>14</v>
      </c>
      <c r="AF19">
        <v>0.03</v>
      </c>
      <c r="AG19">
        <v>7.0000000000000007E-2</v>
      </c>
      <c r="AH19">
        <v>13.4</v>
      </c>
      <c r="AI19">
        <v>11</v>
      </c>
      <c r="AJ19">
        <v>0.23</v>
      </c>
      <c r="AK19">
        <v>99</v>
      </c>
      <c r="AL19">
        <v>1.1100000000000001</v>
      </c>
      <c r="AM19">
        <v>7.0000000000000001E-3</v>
      </c>
      <c r="AN19">
        <v>0.5</v>
      </c>
      <c r="AO19">
        <v>12.9</v>
      </c>
      <c r="AP19">
        <v>0.01</v>
      </c>
      <c r="AQ19">
        <v>12.96</v>
      </c>
      <c r="AR19">
        <v>-10</v>
      </c>
      <c r="AS19">
        <v>-2</v>
      </c>
      <c r="AT19">
        <v>8.1</v>
      </c>
      <c r="AU19">
        <v>-1</v>
      </c>
      <c r="AV19">
        <v>-0.02</v>
      </c>
      <c r="AW19">
        <v>0.12</v>
      </c>
      <c r="AX19">
        <v>3.4</v>
      </c>
      <c r="AY19">
        <v>0.3</v>
      </c>
      <c r="AZ19">
        <v>0.5</v>
      </c>
      <c r="BA19">
        <v>28.5</v>
      </c>
      <c r="BB19">
        <v>-0.05</v>
      </c>
      <c r="BC19">
        <v>-0.02</v>
      </c>
      <c r="BD19">
        <v>4.4000000000000004</v>
      </c>
      <c r="BE19">
        <v>30</v>
      </c>
      <c r="BF19">
        <v>0.14000000000000001</v>
      </c>
      <c r="BG19">
        <v>0.5</v>
      </c>
      <c r="BH19">
        <v>40</v>
      </c>
      <c r="BI19">
        <v>-0.1</v>
      </c>
      <c r="BJ19">
        <v>7.34</v>
      </c>
      <c r="BK19">
        <v>33</v>
      </c>
      <c r="BL19">
        <v>5</v>
      </c>
      <c r="BM19">
        <v>295</v>
      </c>
      <c r="BN19">
        <v>11.1</v>
      </c>
    </row>
    <row r="20" spans="1:66" x14ac:dyDescent="0.3">
      <c r="A20" t="s">
        <v>138</v>
      </c>
      <c r="B20" t="s">
        <v>139</v>
      </c>
      <c r="C20" s="1" t="str">
        <f t="shared" si="0"/>
        <v>27:0007</v>
      </c>
      <c r="D20" s="1" t="str">
        <f t="shared" si="4"/>
        <v>27:0004</v>
      </c>
      <c r="E20" t="s">
        <v>140</v>
      </c>
      <c r="F20" t="s">
        <v>141</v>
      </c>
      <c r="H20">
        <v>60.825850000000003</v>
      </c>
      <c r="I20">
        <v>-118.57456000000001</v>
      </c>
      <c r="J20" s="1" t="str">
        <f>HYPERLINK("http://geochem.nrcan.gc.ca/cdogs/content/kwd/kwd020044_e.htm", "Till")</f>
        <v>Till</v>
      </c>
      <c r="K20" s="1" t="str">
        <f t="shared" si="5"/>
        <v>Dry sieving to -230 mesh (63 µm) (Acme S230)</v>
      </c>
      <c r="L20">
        <v>52</v>
      </c>
      <c r="M20">
        <v>0.96</v>
      </c>
      <c r="N20">
        <v>4.8</v>
      </c>
      <c r="O20">
        <v>-0.2</v>
      </c>
      <c r="P20">
        <v>-20</v>
      </c>
      <c r="Q20">
        <v>115.4</v>
      </c>
      <c r="R20">
        <v>0.5</v>
      </c>
      <c r="S20">
        <v>0.17</v>
      </c>
      <c r="T20">
        <v>15.17</v>
      </c>
      <c r="U20">
        <v>0.25</v>
      </c>
      <c r="V20">
        <v>26.7</v>
      </c>
      <c r="W20">
        <v>7.5</v>
      </c>
      <c r="X20">
        <v>17.3</v>
      </c>
      <c r="Y20">
        <v>0.55000000000000004</v>
      </c>
      <c r="Z20">
        <v>16.45</v>
      </c>
      <c r="AA20">
        <v>1.59</v>
      </c>
      <c r="AB20">
        <v>3</v>
      </c>
      <c r="AC20">
        <v>-0.1</v>
      </c>
      <c r="AD20">
        <v>7.0000000000000007E-2</v>
      </c>
      <c r="AE20">
        <v>22</v>
      </c>
      <c r="AF20">
        <v>0.02</v>
      </c>
      <c r="AG20">
        <v>0.12</v>
      </c>
      <c r="AH20">
        <v>12.5</v>
      </c>
      <c r="AI20">
        <v>15.5</v>
      </c>
      <c r="AJ20">
        <v>1.22</v>
      </c>
      <c r="AK20">
        <v>363</v>
      </c>
      <c r="AL20">
        <v>1.1000000000000001</v>
      </c>
      <c r="AM20">
        <v>1.2E-2</v>
      </c>
      <c r="AN20">
        <v>0.37</v>
      </c>
      <c r="AO20">
        <v>24.1</v>
      </c>
      <c r="AP20">
        <v>4.1000000000000002E-2</v>
      </c>
      <c r="AQ20">
        <v>8.9600000000000009</v>
      </c>
      <c r="AR20">
        <v>-10</v>
      </c>
      <c r="AS20">
        <v>-2</v>
      </c>
      <c r="AT20">
        <v>12.1</v>
      </c>
      <c r="AU20">
        <v>-1</v>
      </c>
      <c r="AV20">
        <v>-0.02</v>
      </c>
      <c r="AW20">
        <v>0.16</v>
      </c>
      <c r="AX20">
        <v>2.9</v>
      </c>
      <c r="AY20">
        <v>0.3</v>
      </c>
      <c r="AZ20">
        <v>0.4</v>
      </c>
      <c r="BA20">
        <v>164.7</v>
      </c>
      <c r="BB20">
        <v>-0.05</v>
      </c>
      <c r="BC20">
        <v>-0.02</v>
      </c>
      <c r="BD20">
        <v>5.5</v>
      </c>
      <c r="BE20">
        <v>90</v>
      </c>
      <c r="BF20">
        <v>0.17</v>
      </c>
      <c r="BG20">
        <v>1.4</v>
      </c>
      <c r="BH20">
        <v>25</v>
      </c>
      <c r="BI20">
        <v>-0.1</v>
      </c>
      <c r="BJ20">
        <v>7.87</v>
      </c>
      <c r="BK20">
        <v>39</v>
      </c>
      <c r="BL20">
        <v>2.6</v>
      </c>
      <c r="BM20">
        <v>505</v>
      </c>
      <c r="BN20">
        <v>6.1</v>
      </c>
    </row>
    <row r="21" spans="1:66" x14ac:dyDescent="0.3">
      <c r="A21" t="s">
        <v>142</v>
      </c>
      <c r="B21" t="s">
        <v>143</v>
      </c>
      <c r="C21" s="1" t="str">
        <f t="shared" si="0"/>
        <v>27:0007</v>
      </c>
      <c r="D21" s="1" t="str">
        <f t="shared" si="4"/>
        <v>27:0004</v>
      </c>
      <c r="E21" t="s">
        <v>144</v>
      </c>
      <c r="F21" t="s">
        <v>145</v>
      </c>
      <c r="H21">
        <v>60.921190000000003</v>
      </c>
      <c r="I21">
        <v>-118.34323000000001</v>
      </c>
      <c r="J21" s="1" t="str">
        <f>HYPERLINK("http://geochem.nrcan.gc.ca/cdogs/content/kwd/kwd020044_e.htm", "Till")</f>
        <v>Till</v>
      </c>
      <c r="K21" s="1" t="str">
        <f t="shared" si="5"/>
        <v>Dry sieving to -230 mesh (63 µm) (Acme S230)</v>
      </c>
      <c r="L21">
        <v>65</v>
      </c>
      <c r="M21">
        <v>1.03</v>
      </c>
      <c r="N21">
        <v>5</v>
      </c>
      <c r="O21">
        <v>0.7</v>
      </c>
      <c r="P21">
        <v>-20</v>
      </c>
      <c r="Q21">
        <v>94.4</v>
      </c>
      <c r="R21">
        <v>0.5</v>
      </c>
      <c r="S21">
        <v>0.16</v>
      </c>
      <c r="T21">
        <v>11.48</v>
      </c>
      <c r="U21">
        <v>0.28000000000000003</v>
      </c>
      <c r="V21">
        <v>26.8</v>
      </c>
      <c r="W21">
        <v>9</v>
      </c>
      <c r="X21">
        <v>17.399999999999999</v>
      </c>
      <c r="Y21">
        <v>0.63</v>
      </c>
      <c r="Z21">
        <v>28.51</v>
      </c>
      <c r="AA21">
        <v>1.88</v>
      </c>
      <c r="AB21">
        <v>3.1</v>
      </c>
      <c r="AC21">
        <v>-0.1</v>
      </c>
      <c r="AD21">
        <v>0.11</v>
      </c>
      <c r="AE21">
        <v>21</v>
      </c>
      <c r="AF21">
        <v>0.02</v>
      </c>
      <c r="AG21">
        <v>0.15</v>
      </c>
      <c r="AH21">
        <v>12</v>
      </c>
      <c r="AI21">
        <v>14.3</v>
      </c>
      <c r="AJ21">
        <v>1.18</v>
      </c>
      <c r="AK21">
        <v>283</v>
      </c>
      <c r="AL21">
        <v>1.01</v>
      </c>
      <c r="AM21">
        <v>1.0999999999999999E-2</v>
      </c>
      <c r="AN21">
        <v>0.27</v>
      </c>
      <c r="AO21">
        <v>26</v>
      </c>
      <c r="AP21">
        <v>5.2999999999999999E-2</v>
      </c>
      <c r="AQ21">
        <v>9.83</v>
      </c>
      <c r="AR21">
        <v>-10</v>
      </c>
      <c r="AS21">
        <v>-2</v>
      </c>
      <c r="AT21">
        <v>12.2</v>
      </c>
      <c r="AU21">
        <v>-1</v>
      </c>
      <c r="AV21">
        <v>-0.02</v>
      </c>
      <c r="AW21">
        <v>0.15</v>
      </c>
      <c r="AX21">
        <v>3.7</v>
      </c>
      <c r="AY21">
        <v>0.3</v>
      </c>
      <c r="AZ21">
        <v>0.4</v>
      </c>
      <c r="BA21">
        <v>157.4</v>
      </c>
      <c r="BB21">
        <v>-0.05</v>
      </c>
      <c r="BC21">
        <v>-0.02</v>
      </c>
      <c r="BD21">
        <v>4.4000000000000004</v>
      </c>
      <c r="BE21">
        <v>70</v>
      </c>
      <c r="BF21">
        <v>0.15</v>
      </c>
      <c r="BG21">
        <v>0.8</v>
      </c>
      <c r="BH21">
        <v>27</v>
      </c>
      <c r="BI21">
        <v>-0.1</v>
      </c>
      <c r="BJ21">
        <v>9.41</v>
      </c>
      <c r="BK21">
        <v>48.5</v>
      </c>
      <c r="BL21">
        <v>4.2</v>
      </c>
      <c r="BM21">
        <v>515</v>
      </c>
      <c r="BN21">
        <v>6.8</v>
      </c>
    </row>
    <row r="22" spans="1:66" x14ac:dyDescent="0.3">
      <c r="A22" t="s">
        <v>146</v>
      </c>
      <c r="B22" t="s">
        <v>147</v>
      </c>
      <c r="C22" s="1" t="str">
        <f t="shared" si="0"/>
        <v>27:0007</v>
      </c>
      <c r="D22" s="1" t="str">
        <f t="shared" si="4"/>
        <v>27:0004</v>
      </c>
      <c r="E22" t="s">
        <v>148</v>
      </c>
      <c r="F22" t="s">
        <v>149</v>
      </c>
      <c r="H22">
        <v>60.927770000000002</v>
      </c>
      <c r="I22">
        <v>-118.20396</v>
      </c>
      <c r="J22" s="1" t="str">
        <f>HYPERLINK("http://geochem.nrcan.gc.ca/cdogs/content/kwd/kwd020019_e.htm", "Rock")</f>
        <v>Rock</v>
      </c>
      <c r="K22" s="1" t="str">
        <f t="shared" si="5"/>
        <v>Dry sieving to -230 mesh (63 µm) (Acme S230)</v>
      </c>
      <c r="L22">
        <v>64</v>
      </c>
      <c r="M22">
        <v>0.05</v>
      </c>
      <c r="N22">
        <v>-0.1</v>
      </c>
      <c r="O22">
        <v>0.5</v>
      </c>
      <c r="P22">
        <v>27</v>
      </c>
      <c r="Q22">
        <v>175.3</v>
      </c>
      <c r="R22">
        <v>-0.1</v>
      </c>
      <c r="S22">
        <v>0.02</v>
      </c>
      <c r="T22">
        <v>6.09</v>
      </c>
      <c r="U22">
        <v>0.4</v>
      </c>
      <c r="V22">
        <v>2.4</v>
      </c>
      <c r="W22">
        <v>0.4</v>
      </c>
      <c r="X22">
        <v>1.3</v>
      </c>
      <c r="Y22">
        <v>0.05</v>
      </c>
      <c r="Z22">
        <v>11.63</v>
      </c>
      <c r="AA22">
        <v>0.09</v>
      </c>
      <c r="AB22">
        <v>0.1</v>
      </c>
      <c r="AC22">
        <v>-0.1</v>
      </c>
      <c r="AD22">
        <v>0.06</v>
      </c>
      <c r="AE22">
        <v>49</v>
      </c>
      <c r="AF22">
        <v>-0.02</v>
      </c>
      <c r="AG22">
        <v>0.02</v>
      </c>
      <c r="AH22">
        <v>1.2</v>
      </c>
      <c r="AI22">
        <v>0.2</v>
      </c>
      <c r="AJ22">
        <v>0.19</v>
      </c>
      <c r="AK22">
        <v>74</v>
      </c>
      <c r="AL22">
        <v>0.72</v>
      </c>
      <c r="AM22">
        <v>1.2999999999999999E-2</v>
      </c>
      <c r="AN22">
        <v>0.04</v>
      </c>
      <c r="AO22">
        <v>7</v>
      </c>
      <c r="AP22">
        <v>0.05</v>
      </c>
      <c r="AQ22">
        <v>0.68</v>
      </c>
      <c r="AR22">
        <v>-10</v>
      </c>
      <c r="AS22">
        <v>-2</v>
      </c>
      <c r="AT22">
        <v>0.4</v>
      </c>
      <c r="AU22">
        <v>13</v>
      </c>
      <c r="AV22">
        <v>0.36</v>
      </c>
      <c r="AW22">
        <v>0.23</v>
      </c>
      <c r="AX22">
        <v>0.2</v>
      </c>
      <c r="AY22">
        <v>2.9</v>
      </c>
      <c r="AZ22">
        <v>-0.1</v>
      </c>
      <c r="BA22">
        <v>94.6</v>
      </c>
      <c r="BB22">
        <v>-0.05</v>
      </c>
      <c r="BC22">
        <v>-0.02</v>
      </c>
      <c r="BD22">
        <v>0.2</v>
      </c>
      <c r="BE22">
        <v>10</v>
      </c>
      <c r="BF22">
        <v>7.0000000000000007E-2</v>
      </c>
      <c r="BG22">
        <v>5.3</v>
      </c>
      <c r="BH22">
        <v>-2</v>
      </c>
      <c r="BI22">
        <v>0.1</v>
      </c>
      <c r="BJ22">
        <v>1.22</v>
      </c>
      <c r="BK22">
        <v>21.9</v>
      </c>
      <c r="BL22">
        <v>1.9</v>
      </c>
      <c r="BM22">
        <v>25</v>
      </c>
      <c r="BN22">
        <v>81.900000000000006</v>
      </c>
    </row>
    <row r="23" spans="1:66" hidden="1" x14ac:dyDescent="0.3">
      <c r="A23" t="s">
        <v>150</v>
      </c>
      <c r="B23" t="s">
        <v>151</v>
      </c>
      <c r="C23" s="1" t="str">
        <f t="shared" si="0"/>
        <v>27:0007</v>
      </c>
      <c r="D23" s="1" t="str">
        <f>HYPERLINK("http://geochem.nrcan.gc.ca/cdogs/content/svy/svy_e.htm", "")</f>
        <v/>
      </c>
      <c r="G23" s="1" t="str">
        <f>HYPERLINK("http://geochem.nrcan.gc.ca/cdogs/content/cr_/cr_00293_e.htm", "293")</f>
        <v>293</v>
      </c>
      <c r="J23" t="s">
        <v>108</v>
      </c>
      <c r="K23" t="s">
        <v>109</v>
      </c>
      <c r="L23">
        <v>194</v>
      </c>
      <c r="M23">
        <v>1.7</v>
      </c>
      <c r="N23">
        <v>15.1</v>
      </c>
      <c r="O23">
        <v>5.7</v>
      </c>
      <c r="P23">
        <v>-20</v>
      </c>
      <c r="Q23">
        <v>81</v>
      </c>
      <c r="R23">
        <v>0.4</v>
      </c>
      <c r="S23">
        <v>2.0299999999999998</v>
      </c>
      <c r="T23">
        <v>0.28000000000000003</v>
      </c>
      <c r="U23">
        <v>0.2</v>
      </c>
      <c r="V23">
        <v>48.7</v>
      </c>
      <c r="W23">
        <v>12.7</v>
      </c>
      <c r="X23">
        <v>25.4</v>
      </c>
      <c r="Y23">
        <v>0.56999999999999995</v>
      </c>
      <c r="Z23">
        <v>45.83</v>
      </c>
      <c r="AA23">
        <v>3.14</v>
      </c>
      <c r="AB23">
        <v>5.9</v>
      </c>
      <c r="AC23">
        <v>-0.1</v>
      </c>
      <c r="AD23">
        <v>-0.02</v>
      </c>
      <c r="AE23">
        <v>131</v>
      </c>
      <c r="AF23">
        <v>0.04</v>
      </c>
      <c r="AG23">
        <v>0.05</v>
      </c>
      <c r="AH23">
        <v>17.100000000000001</v>
      </c>
      <c r="AI23">
        <v>9.6</v>
      </c>
      <c r="AJ23">
        <v>0.55000000000000004</v>
      </c>
      <c r="AK23">
        <v>1065</v>
      </c>
      <c r="AL23">
        <v>0.64</v>
      </c>
      <c r="AM23">
        <v>2.5999999999999999E-2</v>
      </c>
      <c r="AN23">
        <v>1</v>
      </c>
      <c r="AO23">
        <v>16.8</v>
      </c>
      <c r="AP23">
        <v>8.4000000000000005E-2</v>
      </c>
      <c r="AQ23">
        <v>13.92</v>
      </c>
      <c r="AR23">
        <v>-10</v>
      </c>
      <c r="AS23">
        <v>-2</v>
      </c>
      <c r="AT23">
        <v>5.7</v>
      </c>
      <c r="AU23">
        <v>-1</v>
      </c>
      <c r="AV23">
        <v>-0.02</v>
      </c>
      <c r="AW23">
        <v>4.83</v>
      </c>
      <c r="AX23">
        <v>4</v>
      </c>
      <c r="AY23">
        <v>0.4</v>
      </c>
      <c r="AZ23">
        <v>0.9</v>
      </c>
      <c r="BA23">
        <v>10.6</v>
      </c>
      <c r="BB23">
        <v>-0.05</v>
      </c>
      <c r="BC23">
        <v>0.05</v>
      </c>
      <c r="BD23">
        <v>2.5</v>
      </c>
      <c r="BE23">
        <v>790</v>
      </c>
      <c r="BF23">
        <v>0.11</v>
      </c>
      <c r="BG23">
        <v>0.8</v>
      </c>
      <c r="BH23">
        <v>54</v>
      </c>
      <c r="BI23">
        <v>0.1</v>
      </c>
      <c r="BJ23">
        <v>10.81</v>
      </c>
      <c r="BK23">
        <v>64.099999999999994</v>
      </c>
      <c r="BL23">
        <v>0.9</v>
      </c>
      <c r="BM23">
        <v>345</v>
      </c>
      <c r="BN23">
        <v>6.4</v>
      </c>
    </row>
    <row r="24" spans="1:66" x14ac:dyDescent="0.3">
      <c r="A24" t="s">
        <v>152</v>
      </c>
      <c r="B24" t="s">
        <v>153</v>
      </c>
      <c r="C24" s="1" t="str">
        <f t="shared" si="0"/>
        <v>27:0007</v>
      </c>
      <c r="D24" s="1" t="str">
        <f t="shared" ref="D24:D33" si="6">HYPERLINK("http://geochem.nrcan.gc.ca/cdogs/content/svy/svy270004_e.htm", "27:0004")</f>
        <v>27:0004</v>
      </c>
      <c r="E24" t="s">
        <v>154</v>
      </c>
      <c r="F24" t="s">
        <v>155</v>
      </c>
      <c r="H24">
        <v>61.144269999999999</v>
      </c>
      <c r="I24">
        <v>-116.86790999999999</v>
      </c>
      <c r="J24" s="1" t="str">
        <f>HYPERLINK("http://geochem.nrcan.gc.ca/cdogs/content/kwd/kwd020044_e.htm", "Till")</f>
        <v>Till</v>
      </c>
      <c r="K24" s="1" t="str">
        <f t="shared" ref="K24:K33" si="7">HYPERLINK("http://geochem.nrcan.gc.ca/cdogs/content/kwd/kwd080088_e.htm", "Dry sieving to -230 mesh (63 µm) (Acme S230)")</f>
        <v>Dry sieving to -230 mesh (63 µm) (Acme S230)</v>
      </c>
      <c r="L24">
        <v>151</v>
      </c>
      <c r="M24">
        <v>1.24</v>
      </c>
      <c r="N24">
        <v>4</v>
      </c>
      <c r="O24">
        <v>1.3</v>
      </c>
      <c r="P24">
        <v>-20</v>
      </c>
      <c r="Q24">
        <v>179.7</v>
      </c>
      <c r="R24">
        <v>1</v>
      </c>
      <c r="S24">
        <v>0.28000000000000003</v>
      </c>
      <c r="T24">
        <v>0.92</v>
      </c>
      <c r="U24">
        <v>0.76</v>
      </c>
      <c r="V24">
        <v>34.6</v>
      </c>
      <c r="W24">
        <v>11.9</v>
      </c>
      <c r="X24">
        <v>25.1</v>
      </c>
      <c r="Y24">
        <v>0.6</v>
      </c>
      <c r="Z24">
        <v>39.39</v>
      </c>
      <c r="AA24">
        <v>1.88</v>
      </c>
      <c r="AB24">
        <v>4</v>
      </c>
      <c r="AC24">
        <v>-0.1</v>
      </c>
      <c r="AD24">
        <v>0.26</v>
      </c>
      <c r="AE24">
        <v>29</v>
      </c>
      <c r="AF24">
        <v>-0.02</v>
      </c>
      <c r="AG24">
        <v>0.18</v>
      </c>
      <c r="AH24">
        <v>16.7</v>
      </c>
      <c r="AI24">
        <v>18.5</v>
      </c>
      <c r="AJ24">
        <v>0.57999999999999996</v>
      </c>
      <c r="AK24">
        <v>136</v>
      </c>
      <c r="AL24">
        <v>0.9</v>
      </c>
      <c r="AM24">
        <v>1.7000000000000001E-2</v>
      </c>
      <c r="AN24">
        <v>0.99</v>
      </c>
      <c r="AO24">
        <v>41.8</v>
      </c>
      <c r="AP24">
        <v>8.2000000000000003E-2</v>
      </c>
      <c r="AQ24">
        <v>12.06</v>
      </c>
      <c r="AR24">
        <v>-10</v>
      </c>
      <c r="AS24">
        <v>-2</v>
      </c>
      <c r="AT24">
        <v>13.9</v>
      </c>
      <c r="AU24">
        <v>-1</v>
      </c>
      <c r="AV24">
        <v>0.15</v>
      </c>
      <c r="AW24">
        <v>0.26</v>
      </c>
      <c r="AX24">
        <v>4.0999999999999996</v>
      </c>
      <c r="AY24">
        <v>1.5</v>
      </c>
      <c r="AZ24">
        <v>0.5</v>
      </c>
      <c r="BA24">
        <v>54.9</v>
      </c>
      <c r="BB24">
        <v>-0.05</v>
      </c>
      <c r="BC24">
        <v>0.04</v>
      </c>
      <c r="BD24">
        <v>5.9</v>
      </c>
      <c r="BE24">
        <v>70</v>
      </c>
      <c r="BF24">
        <v>0.15</v>
      </c>
      <c r="BG24">
        <v>2.2000000000000002</v>
      </c>
      <c r="BH24">
        <v>33</v>
      </c>
      <c r="BI24">
        <v>-0.1</v>
      </c>
      <c r="BJ24">
        <v>10.49</v>
      </c>
      <c r="BK24">
        <v>70.599999999999994</v>
      </c>
      <c r="BL24">
        <v>10.9</v>
      </c>
      <c r="BM24">
        <v>535</v>
      </c>
      <c r="BN24">
        <v>27.5</v>
      </c>
    </row>
    <row r="25" spans="1:66" x14ac:dyDescent="0.3">
      <c r="A25" t="s">
        <v>156</v>
      </c>
      <c r="B25" t="s">
        <v>157</v>
      </c>
      <c r="C25" s="1" t="str">
        <f t="shared" si="0"/>
        <v>27:0007</v>
      </c>
      <c r="D25" s="1" t="str">
        <f t="shared" si="6"/>
        <v>27:0004</v>
      </c>
      <c r="E25" t="s">
        <v>158</v>
      </c>
      <c r="F25" t="s">
        <v>159</v>
      </c>
      <c r="H25">
        <v>61.064830000000001</v>
      </c>
      <c r="I25">
        <v>-116.54501</v>
      </c>
      <c r="J25" s="1" t="str">
        <f>HYPERLINK("http://geochem.nrcan.gc.ca/cdogs/content/kwd/kwd020044_e.htm", "Till")</f>
        <v>Till</v>
      </c>
      <c r="K25" s="1" t="str">
        <f t="shared" si="7"/>
        <v>Dry sieving to -230 mesh (63 µm) (Acme S230)</v>
      </c>
      <c r="L25">
        <v>115</v>
      </c>
      <c r="M25">
        <v>0.12</v>
      </c>
      <c r="N25">
        <v>-0.1</v>
      </c>
      <c r="O25">
        <v>-0.2</v>
      </c>
      <c r="P25">
        <v>-20</v>
      </c>
      <c r="Q25">
        <v>30.8</v>
      </c>
      <c r="R25">
        <v>-0.1</v>
      </c>
      <c r="S25">
        <v>0.04</v>
      </c>
      <c r="T25">
        <v>0.3</v>
      </c>
      <c r="U25">
        <v>2.19</v>
      </c>
      <c r="V25">
        <v>4</v>
      </c>
      <c r="W25">
        <v>0.9</v>
      </c>
      <c r="X25">
        <v>2.9</v>
      </c>
      <c r="Y25">
        <v>0.15</v>
      </c>
      <c r="Z25">
        <v>23.47</v>
      </c>
      <c r="AA25">
        <v>0.21</v>
      </c>
      <c r="AB25">
        <v>0.4</v>
      </c>
      <c r="AC25">
        <v>-0.1</v>
      </c>
      <c r="AD25">
        <v>0.02</v>
      </c>
      <c r="AE25">
        <v>41</v>
      </c>
      <c r="AF25">
        <v>-0.02</v>
      </c>
      <c r="AG25">
        <v>0.02</v>
      </c>
      <c r="AH25">
        <v>1.9</v>
      </c>
      <c r="AI25">
        <v>0.1</v>
      </c>
      <c r="AJ25">
        <v>0.03</v>
      </c>
      <c r="AK25">
        <v>23</v>
      </c>
      <c r="AL25">
        <v>0.63</v>
      </c>
      <c r="AM25">
        <v>1.7999999999999999E-2</v>
      </c>
      <c r="AN25">
        <v>0.09</v>
      </c>
      <c r="AO25">
        <v>2.2999999999999998</v>
      </c>
      <c r="AP25">
        <v>6.0999999999999999E-2</v>
      </c>
      <c r="AQ25">
        <v>1.99</v>
      </c>
      <c r="AR25">
        <v>-10</v>
      </c>
      <c r="AS25">
        <v>-2</v>
      </c>
      <c r="AT25">
        <v>0.8</v>
      </c>
      <c r="AU25">
        <v>-1</v>
      </c>
      <c r="AV25">
        <v>0.24</v>
      </c>
      <c r="AW25">
        <v>0.08</v>
      </c>
      <c r="AX25">
        <v>0.5</v>
      </c>
      <c r="AY25">
        <v>3.7</v>
      </c>
      <c r="AZ25">
        <v>-0.1</v>
      </c>
      <c r="BA25">
        <v>10.3</v>
      </c>
      <c r="BB25">
        <v>-0.05</v>
      </c>
      <c r="BC25">
        <v>-0.02</v>
      </c>
      <c r="BD25">
        <v>0.1</v>
      </c>
      <c r="BE25">
        <v>30</v>
      </c>
      <c r="BF25">
        <v>-0.02</v>
      </c>
      <c r="BG25">
        <v>0.3</v>
      </c>
      <c r="BH25">
        <v>-2</v>
      </c>
      <c r="BI25">
        <v>-0.1</v>
      </c>
      <c r="BJ25">
        <v>0.49</v>
      </c>
      <c r="BK25">
        <v>55.2</v>
      </c>
      <c r="BL25">
        <v>0.9</v>
      </c>
      <c r="BM25">
        <v>55</v>
      </c>
      <c r="BN25">
        <v>84.9</v>
      </c>
    </row>
    <row r="26" spans="1:66" x14ac:dyDescent="0.3">
      <c r="A26" t="s">
        <v>160</v>
      </c>
      <c r="B26" t="s">
        <v>161</v>
      </c>
      <c r="C26" s="1" t="str">
        <f t="shared" si="0"/>
        <v>27:0007</v>
      </c>
      <c r="D26" s="1" t="str">
        <f t="shared" si="6"/>
        <v>27:0004</v>
      </c>
      <c r="E26" t="s">
        <v>162</v>
      </c>
      <c r="F26" t="s">
        <v>163</v>
      </c>
      <c r="H26">
        <v>60.492690000000003</v>
      </c>
      <c r="I26">
        <v>-119.04170999999999</v>
      </c>
      <c r="J26" s="1" t="str">
        <f>HYPERLINK("http://geochem.nrcan.gc.ca/cdogs/content/kwd/kwd020050_e.htm", "Glaciofluvial")</f>
        <v>Glaciofluvial</v>
      </c>
      <c r="K26" s="1" t="str">
        <f t="shared" si="7"/>
        <v>Dry sieving to -230 mesh (63 µm) (Acme S230)</v>
      </c>
      <c r="L26">
        <v>72</v>
      </c>
      <c r="M26">
        <v>0.57999999999999996</v>
      </c>
      <c r="N26">
        <v>4.4000000000000004</v>
      </c>
      <c r="O26">
        <v>0.4</v>
      </c>
      <c r="P26">
        <v>-20</v>
      </c>
      <c r="Q26">
        <v>145.30000000000001</v>
      </c>
      <c r="R26">
        <v>0.4</v>
      </c>
      <c r="S26">
        <v>0.1</v>
      </c>
      <c r="T26">
        <v>7.29</v>
      </c>
      <c r="U26">
        <v>0.33</v>
      </c>
      <c r="V26">
        <v>23.8</v>
      </c>
      <c r="W26">
        <v>6.8</v>
      </c>
      <c r="X26">
        <v>11.5</v>
      </c>
      <c r="Y26">
        <v>0.4</v>
      </c>
      <c r="Z26">
        <v>11.7</v>
      </c>
      <c r="AA26">
        <v>1.31</v>
      </c>
      <c r="AB26">
        <v>1.9</v>
      </c>
      <c r="AC26">
        <v>-0.1</v>
      </c>
      <c r="AD26">
        <v>0.05</v>
      </c>
      <c r="AE26">
        <v>12</v>
      </c>
      <c r="AF26">
        <v>-0.02</v>
      </c>
      <c r="AG26">
        <v>0.08</v>
      </c>
      <c r="AH26">
        <v>11.5</v>
      </c>
      <c r="AI26">
        <v>8.3000000000000007</v>
      </c>
      <c r="AJ26">
        <v>1.1299999999999999</v>
      </c>
      <c r="AK26">
        <v>322</v>
      </c>
      <c r="AL26">
        <v>1.08</v>
      </c>
      <c r="AM26">
        <v>8.9999999999999993E-3</v>
      </c>
      <c r="AN26">
        <v>0.33</v>
      </c>
      <c r="AO26">
        <v>14.9</v>
      </c>
      <c r="AP26">
        <v>4.3999999999999997E-2</v>
      </c>
      <c r="AQ26">
        <v>6.89</v>
      </c>
      <c r="AR26">
        <v>-10</v>
      </c>
      <c r="AS26">
        <v>-2</v>
      </c>
      <c r="AT26">
        <v>8.1</v>
      </c>
      <c r="AU26">
        <v>2</v>
      </c>
      <c r="AV26">
        <v>0.03</v>
      </c>
      <c r="AW26">
        <v>0.16</v>
      </c>
      <c r="AX26">
        <v>1.9</v>
      </c>
      <c r="AY26">
        <v>0.4</v>
      </c>
      <c r="AZ26">
        <v>0.3</v>
      </c>
      <c r="BA26">
        <v>60.1</v>
      </c>
      <c r="BB26">
        <v>-0.05</v>
      </c>
      <c r="BC26">
        <v>-0.02</v>
      </c>
      <c r="BD26">
        <v>3</v>
      </c>
      <c r="BE26">
        <v>80</v>
      </c>
      <c r="BF26">
        <v>0.11</v>
      </c>
      <c r="BG26">
        <v>0.9</v>
      </c>
      <c r="BH26">
        <v>22</v>
      </c>
      <c r="BI26">
        <v>-0.1</v>
      </c>
      <c r="BJ26">
        <v>6.51</v>
      </c>
      <c r="BK26">
        <v>45.4</v>
      </c>
      <c r="BL26">
        <v>1.9</v>
      </c>
      <c r="BM26">
        <v>235</v>
      </c>
      <c r="BN26">
        <v>6.8</v>
      </c>
    </row>
    <row r="27" spans="1:66" x14ac:dyDescent="0.3">
      <c r="A27" t="s">
        <v>164</v>
      </c>
      <c r="B27" t="s">
        <v>165</v>
      </c>
      <c r="C27" s="1" t="str">
        <f t="shared" si="0"/>
        <v>27:0007</v>
      </c>
      <c r="D27" s="1" t="str">
        <f t="shared" si="6"/>
        <v>27:0004</v>
      </c>
      <c r="E27" t="s">
        <v>162</v>
      </c>
      <c r="F27" t="s">
        <v>166</v>
      </c>
      <c r="H27">
        <v>60.492690000000003</v>
      </c>
      <c r="I27">
        <v>-119.04170999999999</v>
      </c>
      <c r="J27" s="1" t="str">
        <f>HYPERLINK("http://geochem.nrcan.gc.ca/cdogs/content/kwd/kwd020050_e.htm", "Glaciofluvial")</f>
        <v>Glaciofluvial</v>
      </c>
      <c r="K27" s="1" t="str">
        <f t="shared" si="7"/>
        <v>Dry sieving to -230 mesh (63 µm) (Acme S230)</v>
      </c>
      <c r="L27">
        <v>61</v>
      </c>
      <c r="M27">
        <v>0.62</v>
      </c>
      <c r="N27">
        <v>2.5</v>
      </c>
      <c r="O27">
        <v>-0.2</v>
      </c>
      <c r="P27">
        <v>-20</v>
      </c>
      <c r="Q27">
        <v>98.6</v>
      </c>
      <c r="R27">
        <v>0.4</v>
      </c>
      <c r="S27">
        <v>0.11</v>
      </c>
      <c r="T27">
        <v>2.65</v>
      </c>
      <c r="U27">
        <v>0.37</v>
      </c>
      <c r="V27">
        <v>33.700000000000003</v>
      </c>
      <c r="W27">
        <v>5</v>
      </c>
      <c r="X27">
        <v>13.3</v>
      </c>
      <c r="Y27">
        <v>0.39</v>
      </c>
      <c r="Z27">
        <v>10.74</v>
      </c>
      <c r="AA27">
        <v>1.38</v>
      </c>
      <c r="AB27">
        <v>2.2999999999999998</v>
      </c>
      <c r="AC27">
        <v>-0.1</v>
      </c>
      <c r="AD27">
        <v>0.04</v>
      </c>
      <c r="AE27">
        <v>8</v>
      </c>
      <c r="AF27">
        <v>-0.02</v>
      </c>
      <c r="AG27">
        <v>0.08</v>
      </c>
      <c r="AH27">
        <v>17.100000000000001</v>
      </c>
      <c r="AI27">
        <v>9.6999999999999993</v>
      </c>
      <c r="AJ27">
        <v>1.43</v>
      </c>
      <c r="AK27">
        <v>191</v>
      </c>
      <c r="AL27">
        <v>0.56999999999999995</v>
      </c>
      <c r="AM27">
        <v>1.0999999999999999E-2</v>
      </c>
      <c r="AN27">
        <v>0.41</v>
      </c>
      <c r="AO27">
        <v>12</v>
      </c>
      <c r="AP27">
        <v>5.8999999999999997E-2</v>
      </c>
      <c r="AQ27">
        <v>7.58</v>
      </c>
      <c r="AR27">
        <v>-10</v>
      </c>
      <c r="AS27">
        <v>-2</v>
      </c>
      <c r="AT27">
        <v>10.5</v>
      </c>
      <c r="AU27">
        <v>-1</v>
      </c>
      <c r="AV27">
        <v>7.0000000000000007E-2</v>
      </c>
      <c r="AW27">
        <v>0.09</v>
      </c>
      <c r="AX27">
        <v>2.1</v>
      </c>
      <c r="AY27">
        <v>0.3</v>
      </c>
      <c r="AZ27">
        <v>0.3</v>
      </c>
      <c r="BA27">
        <v>24.8</v>
      </c>
      <c r="BB27">
        <v>-0.05</v>
      </c>
      <c r="BC27">
        <v>0.02</v>
      </c>
      <c r="BD27">
        <v>4.7</v>
      </c>
      <c r="BE27">
        <v>120</v>
      </c>
      <c r="BF27">
        <v>0.11</v>
      </c>
      <c r="BG27">
        <v>1.1000000000000001</v>
      </c>
      <c r="BH27">
        <v>27</v>
      </c>
      <c r="BI27">
        <v>-0.1</v>
      </c>
      <c r="BJ27">
        <v>7.82</v>
      </c>
      <c r="BK27">
        <v>68.599999999999994</v>
      </c>
      <c r="BL27">
        <v>1.3</v>
      </c>
      <c r="BM27">
        <v>355</v>
      </c>
      <c r="BN27">
        <v>8.9</v>
      </c>
    </row>
    <row r="28" spans="1:66" x14ac:dyDescent="0.3">
      <c r="A28" t="s">
        <v>167</v>
      </c>
      <c r="B28" t="s">
        <v>168</v>
      </c>
      <c r="C28" s="1" t="str">
        <f t="shared" si="0"/>
        <v>27:0007</v>
      </c>
      <c r="D28" s="1" t="str">
        <f t="shared" si="6"/>
        <v>27:0004</v>
      </c>
      <c r="E28" t="s">
        <v>169</v>
      </c>
      <c r="F28" t="s">
        <v>170</v>
      </c>
      <c r="H28">
        <v>60.319589999999998</v>
      </c>
      <c r="I28">
        <v>-119.05276000000001</v>
      </c>
      <c r="J28" s="1" t="str">
        <f>HYPERLINK("http://geochem.nrcan.gc.ca/cdogs/content/kwd/kwd020050_e.htm", "Glaciofluvial")</f>
        <v>Glaciofluvial</v>
      </c>
      <c r="K28" s="1" t="str">
        <f t="shared" si="7"/>
        <v>Dry sieving to -230 mesh (63 µm) (Acme S230)</v>
      </c>
      <c r="L28">
        <v>24</v>
      </c>
      <c r="M28">
        <v>0.51</v>
      </c>
      <c r="N28">
        <v>0.7</v>
      </c>
      <c r="O28">
        <v>-0.2</v>
      </c>
      <c r="P28">
        <v>-20</v>
      </c>
      <c r="Q28">
        <v>33.6</v>
      </c>
      <c r="R28">
        <v>0.2</v>
      </c>
      <c r="S28">
        <v>0.05</v>
      </c>
      <c r="T28">
        <v>0.28000000000000003</v>
      </c>
      <c r="U28">
        <v>0.08</v>
      </c>
      <c r="V28">
        <v>20.9</v>
      </c>
      <c r="W28">
        <v>2.7</v>
      </c>
      <c r="X28">
        <v>9</v>
      </c>
      <c r="Y28">
        <v>0.33</v>
      </c>
      <c r="Z28">
        <v>1.29</v>
      </c>
      <c r="AA28">
        <v>0.9</v>
      </c>
      <c r="AB28">
        <v>2.5</v>
      </c>
      <c r="AC28">
        <v>-0.1</v>
      </c>
      <c r="AD28">
        <v>-0.02</v>
      </c>
      <c r="AE28">
        <v>-5</v>
      </c>
      <c r="AF28">
        <v>-0.02</v>
      </c>
      <c r="AG28">
        <v>0.04</v>
      </c>
      <c r="AH28">
        <v>10</v>
      </c>
      <c r="AI28">
        <v>17.600000000000001</v>
      </c>
      <c r="AJ28">
        <v>0.23</v>
      </c>
      <c r="AK28">
        <v>70</v>
      </c>
      <c r="AL28">
        <v>0.45</v>
      </c>
      <c r="AM28">
        <v>7.0000000000000001E-3</v>
      </c>
      <c r="AN28">
        <v>0.49</v>
      </c>
      <c r="AO28">
        <v>5.4</v>
      </c>
      <c r="AP28">
        <v>5.3999999999999999E-2</v>
      </c>
      <c r="AQ28">
        <v>4.22</v>
      </c>
      <c r="AR28">
        <v>-10</v>
      </c>
      <c r="AS28">
        <v>-2</v>
      </c>
      <c r="AT28">
        <v>6.3</v>
      </c>
      <c r="AU28">
        <v>2</v>
      </c>
      <c r="AV28">
        <v>0.02</v>
      </c>
      <c r="AW28">
        <v>0.03</v>
      </c>
      <c r="AX28">
        <v>0.8</v>
      </c>
      <c r="AY28">
        <v>0.1</v>
      </c>
      <c r="AZ28">
        <v>0.2</v>
      </c>
      <c r="BA28">
        <v>8.5</v>
      </c>
      <c r="BB28">
        <v>-0.05</v>
      </c>
      <c r="BC28">
        <v>-0.02</v>
      </c>
      <c r="BD28">
        <v>2.2000000000000002</v>
      </c>
      <c r="BE28">
        <v>240</v>
      </c>
      <c r="BF28">
        <v>0.05</v>
      </c>
      <c r="BG28">
        <v>2.4</v>
      </c>
      <c r="BH28">
        <v>13</v>
      </c>
      <c r="BI28">
        <v>-0.1</v>
      </c>
      <c r="BJ28">
        <v>3.13</v>
      </c>
      <c r="BK28">
        <v>22.3</v>
      </c>
      <c r="BL28">
        <v>0.4</v>
      </c>
      <c r="BM28">
        <v>235</v>
      </c>
      <c r="BN28">
        <v>3.2</v>
      </c>
    </row>
    <row r="29" spans="1:66" x14ac:dyDescent="0.3">
      <c r="A29" t="s">
        <v>171</v>
      </c>
      <c r="B29" t="s">
        <v>172</v>
      </c>
      <c r="C29" s="1" t="str">
        <f t="shared" si="0"/>
        <v>27:0007</v>
      </c>
      <c r="D29" s="1" t="str">
        <f t="shared" si="6"/>
        <v>27:0004</v>
      </c>
      <c r="E29" t="s">
        <v>173</v>
      </c>
      <c r="F29" t="s">
        <v>174</v>
      </c>
      <c r="H29">
        <v>61.035809999999998</v>
      </c>
      <c r="I29">
        <v>-117.18453</v>
      </c>
      <c r="J29" s="1" t="str">
        <f>HYPERLINK("http://geochem.nrcan.gc.ca/cdogs/content/kwd/kwd020044_e.htm", "Till")</f>
        <v>Till</v>
      </c>
      <c r="K29" s="1" t="str">
        <f t="shared" si="7"/>
        <v>Dry sieving to -230 mesh (63 µm) (Acme S230)</v>
      </c>
      <c r="L29">
        <v>165</v>
      </c>
      <c r="M29">
        <v>0.97</v>
      </c>
      <c r="N29">
        <v>10.9</v>
      </c>
      <c r="O29">
        <v>0.4</v>
      </c>
      <c r="P29">
        <v>-20</v>
      </c>
      <c r="Q29">
        <v>249.9</v>
      </c>
      <c r="R29">
        <v>0.8</v>
      </c>
      <c r="S29">
        <v>0.22</v>
      </c>
      <c r="T29">
        <v>4.5599999999999996</v>
      </c>
      <c r="U29">
        <v>0.78</v>
      </c>
      <c r="V29">
        <v>29.7</v>
      </c>
      <c r="W29">
        <v>14.5</v>
      </c>
      <c r="X29">
        <v>16.8</v>
      </c>
      <c r="Y29">
        <v>1.07</v>
      </c>
      <c r="Z29">
        <v>26.82</v>
      </c>
      <c r="AA29">
        <v>2.2400000000000002</v>
      </c>
      <c r="AB29">
        <v>3.1</v>
      </c>
      <c r="AC29">
        <v>-0.1</v>
      </c>
      <c r="AD29">
        <v>0.12</v>
      </c>
      <c r="AE29">
        <v>38</v>
      </c>
      <c r="AF29">
        <v>0.03</v>
      </c>
      <c r="AG29">
        <v>0.17</v>
      </c>
      <c r="AH29">
        <v>13.2</v>
      </c>
      <c r="AI29">
        <v>17.100000000000001</v>
      </c>
      <c r="AJ29">
        <v>1.04</v>
      </c>
      <c r="AK29">
        <v>477</v>
      </c>
      <c r="AL29">
        <v>3.57</v>
      </c>
      <c r="AM29">
        <v>0.02</v>
      </c>
      <c r="AN29">
        <v>0.13</v>
      </c>
      <c r="AO29">
        <v>39.5</v>
      </c>
      <c r="AP29">
        <v>0.06</v>
      </c>
      <c r="AQ29">
        <v>13.18</v>
      </c>
      <c r="AR29">
        <v>-10</v>
      </c>
      <c r="AS29">
        <v>-2</v>
      </c>
      <c r="AT29">
        <v>15.4</v>
      </c>
      <c r="AU29">
        <v>7</v>
      </c>
      <c r="AV29">
        <v>0.18</v>
      </c>
      <c r="AW29">
        <v>0.31</v>
      </c>
      <c r="AX29">
        <v>3.9</v>
      </c>
      <c r="AY29">
        <v>1</v>
      </c>
      <c r="AZ29">
        <v>0.5</v>
      </c>
      <c r="BA29">
        <v>90.9</v>
      </c>
      <c r="BB29">
        <v>-0.05</v>
      </c>
      <c r="BC29">
        <v>0.06</v>
      </c>
      <c r="BD29">
        <v>5.5</v>
      </c>
      <c r="BE29">
        <v>40</v>
      </c>
      <c r="BF29">
        <v>0.23</v>
      </c>
      <c r="BG29">
        <v>2.2999999999999998</v>
      </c>
      <c r="BH29">
        <v>27</v>
      </c>
      <c r="BI29">
        <v>-0.1</v>
      </c>
      <c r="BJ29">
        <v>10.71</v>
      </c>
      <c r="BK29">
        <v>97.9</v>
      </c>
      <c r="BL29">
        <v>5.0999999999999996</v>
      </c>
      <c r="BM29">
        <v>505</v>
      </c>
      <c r="BN29">
        <v>7.1</v>
      </c>
    </row>
    <row r="30" spans="1:66" x14ac:dyDescent="0.3">
      <c r="A30" t="s">
        <v>175</v>
      </c>
      <c r="B30" t="s">
        <v>176</v>
      </c>
      <c r="C30" s="1" t="str">
        <f t="shared" si="0"/>
        <v>27:0007</v>
      </c>
      <c r="D30" s="1" t="str">
        <f t="shared" si="6"/>
        <v>27:0004</v>
      </c>
      <c r="E30" t="s">
        <v>173</v>
      </c>
      <c r="F30" t="s">
        <v>177</v>
      </c>
      <c r="H30">
        <v>61.035809999999998</v>
      </c>
      <c r="I30">
        <v>-117.18453</v>
      </c>
      <c r="J30" s="1" t="str">
        <f>HYPERLINK("http://geochem.nrcan.gc.ca/cdogs/content/kwd/kwd020044_e.htm", "Till")</f>
        <v>Till</v>
      </c>
      <c r="K30" s="1" t="str">
        <f t="shared" si="7"/>
        <v>Dry sieving to -230 mesh (63 µm) (Acme S230)</v>
      </c>
      <c r="L30">
        <v>225</v>
      </c>
      <c r="M30">
        <v>0.91</v>
      </c>
      <c r="N30">
        <v>14.6</v>
      </c>
      <c r="O30">
        <v>0.6</v>
      </c>
      <c r="P30">
        <v>-20</v>
      </c>
      <c r="Q30">
        <v>273.2</v>
      </c>
      <c r="R30">
        <v>1.1000000000000001</v>
      </c>
      <c r="S30">
        <v>0.24</v>
      </c>
      <c r="T30">
        <v>2.88</v>
      </c>
      <c r="U30">
        <v>1.1200000000000001</v>
      </c>
      <c r="V30">
        <v>31.7</v>
      </c>
      <c r="W30">
        <v>18.5</v>
      </c>
      <c r="X30">
        <v>16.5</v>
      </c>
      <c r="Y30">
        <v>1.1599999999999999</v>
      </c>
      <c r="Z30">
        <v>29.2</v>
      </c>
      <c r="AA30">
        <v>2.4300000000000002</v>
      </c>
      <c r="AB30">
        <v>3.4</v>
      </c>
      <c r="AC30">
        <v>-0.1</v>
      </c>
      <c r="AD30">
        <v>0.14000000000000001</v>
      </c>
      <c r="AE30">
        <v>57</v>
      </c>
      <c r="AF30">
        <v>0.03</v>
      </c>
      <c r="AG30">
        <v>0.18</v>
      </c>
      <c r="AH30">
        <v>13.7</v>
      </c>
      <c r="AI30">
        <v>16.7</v>
      </c>
      <c r="AJ30">
        <v>0.93</v>
      </c>
      <c r="AK30">
        <v>508</v>
      </c>
      <c r="AL30">
        <v>6.22</v>
      </c>
      <c r="AM30">
        <v>1.7999999999999999E-2</v>
      </c>
      <c r="AN30">
        <v>0.1</v>
      </c>
      <c r="AO30">
        <v>46.2</v>
      </c>
      <c r="AP30">
        <v>6.4000000000000001E-2</v>
      </c>
      <c r="AQ30">
        <v>13.8</v>
      </c>
      <c r="AR30">
        <v>-10</v>
      </c>
      <c r="AS30">
        <v>-2</v>
      </c>
      <c r="AT30">
        <v>15.1</v>
      </c>
      <c r="AU30">
        <v>20</v>
      </c>
      <c r="AV30">
        <v>0.2</v>
      </c>
      <c r="AW30">
        <v>0.53</v>
      </c>
      <c r="AX30">
        <v>4</v>
      </c>
      <c r="AY30">
        <v>1.4</v>
      </c>
      <c r="AZ30">
        <v>0.5</v>
      </c>
      <c r="BA30">
        <v>79.900000000000006</v>
      </c>
      <c r="BB30">
        <v>-0.05</v>
      </c>
      <c r="BC30">
        <v>7.0000000000000007E-2</v>
      </c>
      <c r="BD30">
        <v>5.9</v>
      </c>
      <c r="BE30">
        <v>40</v>
      </c>
      <c r="BF30">
        <v>0.28999999999999998</v>
      </c>
      <c r="BG30">
        <v>3.3</v>
      </c>
      <c r="BH30">
        <v>32</v>
      </c>
      <c r="BI30">
        <v>-0.1</v>
      </c>
      <c r="BJ30">
        <v>11.08</v>
      </c>
      <c r="BK30">
        <v>114.2</v>
      </c>
      <c r="BL30">
        <v>5.3</v>
      </c>
      <c r="BM30">
        <v>555</v>
      </c>
      <c r="BN30">
        <v>7.3</v>
      </c>
    </row>
    <row r="31" spans="1:66" x14ac:dyDescent="0.3">
      <c r="A31" t="s">
        <v>178</v>
      </c>
      <c r="B31" t="s">
        <v>179</v>
      </c>
      <c r="C31" s="1" t="str">
        <f t="shared" si="0"/>
        <v>27:0007</v>
      </c>
      <c r="D31" s="1" t="str">
        <f t="shared" si="6"/>
        <v>27:0004</v>
      </c>
      <c r="E31" t="s">
        <v>180</v>
      </c>
      <c r="F31" t="s">
        <v>181</v>
      </c>
      <c r="H31">
        <v>61.042639999999999</v>
      </c>
      <c r="I31">
        <v>-116.87624</v>
      </c>
      <c r="J31" s="1" t="str">
        <f>HYPERLINK("http://geochem.nrcan.gc.ca/cdogs/content/kwd/kwd020044_e.htm", "Till")</f>
        <v>Till</v>
      </c>
      <c r="K31" s="1" t="str">
        <f t="shared" si="7"/>
        <v>Dry sieving to -230 mesh (63 µm) (Acme S230)</v>
      </c>
      <c r="L31">
        <v>81</v>
      </c>
      <c r="M31">
        <v>1.37</v>
      </c>
      <c r="N31">
        <v>5.9</v>
      </c>
      <c r="O31">
        <v>-0.2</v>
      </c>
      <c r="P31">
        <v>-20</v>
      </c>
      <c r="Q31">
        <v>186.7</v>
      </c>
      <c r="R31">
        <v>0.8</v>
      </c>
      <c r="S31">
        <v>0.23</v>
      </c>
      <c r="T31">
        <v>1.95</v>
      </c>
      <c r="U31">
        <v>0.34</v>
      </c>
      <c r="V31">
        <v>41.5</v>
      </c>
      <c r="W31">
        <v>10.6</v>
      </c>
      <c r="X31">
        <v>26.1</v>
      </c>
      <c r="Y31">
        <v>1.05</v>
      </c>
      <c r="Z31">
        <v>24.98</v>
      </c>
      <c r="AA31">
        <v>2.2200000000000002</v>
      </c>
      <c r="AB31">
        <v>4.8</v>
      </c>
      <c r="AC31">
        <v>-0.1</v>
      </c>
      <c r="AD31">
        <v>0.32</v>
      </c>
      <c r="AE31">
        <v>27</v>
      </c>
      <c r="AF31">
        <v>-0.02</v>
      </c>
      <c r="AG31">
        <v>0.23</v>
      </c>
      <c r="AH31">
        <v>20.399999999999999</v>
      </c>
      <c r="AI31">
        <v>23.3</v>
      </c>
      <c r="AJ31">
        <v>1.17</v>
      </c>
      <c r="AK31">
        <v>272</v>
      </c>
      <c r="AL31">
        <v>1.02</v>
      </c>
      <c r="AM31">
        <v>1.6E-2</v>
      </c>
      <c r="AN31">
        <v>0.55000000000000004</v>
      </c>
      <c r="AO31">
        <v>28.7</v>
      </c>
      <c r="AP31">
        <v>5.2999999999999999E-2</v>
      </c>
      <c r="AQ31">
        <v>11.47</v>
      </c>
      <c r="AR31">
        <v>13</v>
      </c>
      <c r="AS31">
        <v>-2</v>
      </c>
      <c r="AT31">
        <v>18.7</v>
      </c>
      <c r="AU31">
        <v>-1</v>
      </c>
      <c r="AV31">
        <v>0.04</v>
      </c>
      <c r="AW31">
        <v>0.22</v>
      </c>
      <c r="AX31">
        <v>4.0999999999999996</v>
      </c>
      <c r="AY31">
        <v>0.4</v>
      </c>
      <c r="AZ31">
        <v>0.6</v>
      </c>
      <c r="BA31">
        <v>50.6</v>
      </c>
      <c r="BB31">
        <v>-0.05</v>
      </c>
      <c r="BC31">
        <v>0.06</v>
      </c>
      <c r="BD31">
        <v>7.5</v>
      </c>
      <c r="BE31">
        <v>210</v>
      </c>
      <c r="BF31">
        <v>0.18</v>
      </c>
      <c r="BG31">
        <v>1.3</v>
      </c>
      <c r="BH31">
        <v>37</v>
      </c>
      <c r="BI31">
        <v>0.1</v>
      </c>
      <c r="BJ31">
        <v>8.77</v>
      </c>
      <c r="BK31">
        <v>70.599999999999994</v>
      </c>
      <c r="BL31">
        <v>12.7</v>
      </c>
      <c r="BM31">
        <v>575</v>
      </c>
      <c r="BN31">
        <v>10.5</v>
      </c>
    </row>
    <row r="32" spans="1:66" x14ac:dyDescent="0.3">
      <c r="A32" t="s">
        <v>182</v>
      </c>
      <c r="B32" t="s">
        <v>183</v>
      </c>
      <c r="C32" s="1" t="str">
        <f t="shared" si="0"/>
        <v>27:0007</v>
      </c>
      <c r="D32" s="1" t="str">
        <f t="shared" si="6"/>
        <v>27:0004</v>
      </c>
      <c r="E32" t="s">
        <v>184</v>
      </c>
      <c r="F32" t="s">
        <v>185</v>
      </c>
      <c r="H32">
        <v>61.018349999999998</v>
      </c>
      <c r="I32">
        <v>-116.6643</v>
      </c>
      <c r="J32" s="1" t="str">
        <f>HYPERLINK("http://geochem.nrcan.gc.ca/cdogs/content/kwd/kwd020044_e.htm", "Till")</f>
        <v>Till</v>
      </c>
      <c r="K32" s="1" t="str">
        <f t="shared" si="7"/>
        <v>Dry sieving to -230 mesh (63 µm) (Acme S230)</v>
      </c>
      <c r="L32">
        <v>136</v>
      </c>
      <c r="M32">
        <v>1.1599999999999999</v>
      </c>
      <c r="N32">
        <v>6.3</v>
      </c>
      <c r="O32">
        <v>0.6</v>
      </c>
      <c r="P32">
        <v>-20</v>
      </c>
      <c r="Q32">
        <v>142.6</v>
      </c>
      <c r="R32">
        <v>0.6</v>
      </c>
      <c r="S32">
        <v>0.2</v>
      </c>
      <c r="T32">
        <v>1.33</v>
      </c>
      <c r="U32">
        <v>0.32</v>
      </c>
      <c r="V32">
        <v>42.2</v>
      </c>
      <c r="W32">
        <v>10.7</v>
      </c>
      <c r="X32">
        <v>23.4</v>
      </c>
      <c r="Y32">
        <v>0.98</v>
      </c>
      <c r="Z32">
        <v>28.15</v>
      </c>
      <c r="AA32">
        <v>2.02</v>
      </c>
      <c r="AB32">
        <v>3.9</v>
      </c>
      <c r="AC32">
        <v>-0.1</v>
      </c>
      <c r="AD32">
        <v>0.25</v>
      </c>
      <c r="AE32">
        <v>24</v>
      </c>
      <c r="AF32">
        <v>-0.02</v>
      </c>
      <c r="AG32">
        <v>0.17</v>
      </c>
      <c r="AH32">
        <v>19.899999999999999</v>
      </c>
      <c r="AI32">
        <v>18.3</v>
      </c>
      <c r="AJ32">
        <v>1.0900000000000001</v>
      </c>
      <c r="AK32">
        <v>228</v>
      </c>
      <c r="AL32">
        <v>1.05</v>
      </c>
      <c r="AM32">
        <v>1.6E-2</v>
      </c>
      <c r="AN32">
        <v>0.57999999999999996</v>
      </c>
      <c r="AO32">
        <v>29.9</v>
      </c>
      <c r="AP32">
        <v>5.2999999999999999E-2</v>
      </c>
      <c r="AQ32">
        <v>10.31</v>
      </c>
      <c r="AR32">
        <v>-10</v>
      </c>
      <c r="AS32">
        <v>-2</v>
      </c>
      <c r="AT32">
        <v>14.5</v>
      </c>
      <c r="AU32">
        <v>1</v>
      </c>
      <c r="AV32">
        <v>0.06</v>
      </c>
      <c r="AW32">
        <v>0.3</v>
      </c>
      <c r="AX32">
        <v>3.8</v>
      </c>
      <c r="AY32">
        <v>0.6</v>
      </c>
      <c r="AZ32">
        <v>0.5</v>
      </c>
      <c r="BA32">
        <v>38.1</v>
      </c>
      <c r="BB32">
        <v>-0.05</v>
      </c>
      <c r="BC32">
        <v>-0.02</v>
      </c>
      <c r="BD32">
        <v>7.9</v>
      </c>
      <c r="BE32">
        <v>190</v>
      </c>
      <c r="BF32">
        <v>0.17</v>
      </c>
      <c r="BG32">
        <v>1.2</v>
      </c>
      <c r="BH32">
        <v>34</v>
      </c>
      <c r="BI32">
        <v>-0.1</v>
      </c>
      <c r="BJ32">
        <v>9.61</v>
      </c>
      <c r="BK32">
        <v>72.2</v>
      </c>
      <c r="BL32">
        <v>11.5</v>
      </c>
      <c r="BM32">
        <v>515</v>
      </c>
      <c r="BN32">
        <v>9.4</v>
      </c>
    </row>
    <row r="33" spans="1:66" x14ac:dyDescent="0.3">
      <c r="A33" t="s">
        <v>186</v>
      </c>
      <c r="B33" t="s">
        <v>187</v>
      </c>
      <c r="C33" s="1" t="str">
        <f t="shared" si="0"/>
        <v>27:0007</v>
      </c>
      <c r="D33" s="1" t="str">
        <f t="shared" si="6"/>
        <v>27:0004</v>
      </c>
      <c r="E33" t="s">
        <v>188</v>
      </c>
      <c r="F33" t="s">
        <v>189</v>
      </c>
      <c r="H33">
        <v>60.930759999999999</v>
      </c>
      <c r="I33">
        <v>-117.27996</v>
      </c>
      <c r="J33" s="1" t="str">
        <f>HYPERLINK("http://geochem.nrcan.gc.ca/cdogs/content/kwd/kwd020044_e.htm", "Till")</f>
        <v>Till</v>
      </c>
      <c r="K33" s="1" t="str">
        <f t="shared" si="7"/>
        <v>Dry sieving to -230 mesh (63 µm) (Acme S230)</v>
      </c>
      <c r="L33">
        <v>155</v>
      </c>
      <c r="M33">
        <v>1.31</v>
      </c>
      <c r="N33">
        <v>9.3000000000000007</v>
      </c>
      <c r="O33">
        <v>0.9</v>
      </c>
      <c r="P33">
        <v>-20</v>
      </c>
      <c r="Q33">
        <v>229</v>
      </c>
      <c r="R33">
        <v>0.9</v>
      </c>
      <c r="S33">
        <v>0.2</v>
      </c>
      <c r="T33">
        <v>8.67</v>
      </c>
      <c r="U33">
        <v>0.52</v>
      </c>
      <c r="V33">
        <v>29.3</v>
      </c>
      <c r="W33">
        <v>9.6</v>
      </c>
      <c r="X33">
        <v>21.3</v>
      </c>
      <c r="Y33">
        <v>0.76</v>
      </c>
      <c r="Z33">
        <v>25.21</v>
      </c>
      <c r="AA33">
        <v>2.37</v>
      </c>
      <c r="AB33">
        <v>4.0999999999999996</v>
      </c>
      <c r="AC33">
        <v>-0.1</v>
      </c>
      <c r="AD33">
        <v>0.15</v>
      </c>
      <c r="AE33">
        <v>29</v>
      </c>
      <c r="AF33">
        <v>0.03</v>
      </c>
      <c r="AG33">
        <v>0.14000000000000001</v>
      </c>
      <c r="AH33">
        <v>14.8</v>
      </c>
      <c r="AI33">
        <v>18.600000000000001</v>
      </c>
      <c r="AJ33">
        <v>1.1499999999999999</v>
      </c>
      <c r="AK33">
        <v>362</v>
      </c>
      <c r="AL33">
        <v>2.92</v>
      </c>
      <c r="AM33">
        <v>1.0999999999999999E-2</v>
      </c>
      <c r="AN33">
        <v>0.23</v>
      </c>
      <c r="AO33">
        <v>31.4</v>
      </c>
      <c r="AP33">
        <v>5.2999999999999999E-2</v>
      </c>
      <c r="AQ33">
        <v>11.24</v>
      </c>
      <c r="AR33">
        <v>-10</v>
      </c>
      <c r="AS33">
        <v>-2</v>
      </c>
      <c r="AT33">
        <v>15</v>
      </c>
      <c r="AU33">
        <v>2</v>
      </c>
      <c r="AV33">
        <v>0.03</v>
      </c>
      <c r="AW33">
        <v>0.26</v>
      </c>
      <c r="AX33">
        <v>4.2</v>
      </c>
      <c r="AY33">
        <v>0.6</v>
      </c>
      <c r="AZ33">
        <v>0.5</v>
      </c>
      <c r="BA33">
        <v>135.5</v>
      </c>
      <c r="BB33">
        <v>-0.05</v>
      </c>
      <c r="BC33">
        <v>0.03</v>
      </c>
      <c r="BD33">
        <v>5.9</v>
      </c>
      <c r="BE33">
        <v>60</v>
      </c>
      <c r="BF33">
        <v>0.2</v>
      </c>
      <c r="BG33">
        <v>1.7</v>
      </c>
      <c r="BH33">
        <v>38</v>
      </c>
      <c r="BI33">
        <v>-0.1</v>
      </c>
      <c r="BJ33">
        <v>10.66</v>
      </c>
      <c r="BK33">
        <v>68.5</v>
      </c>
      <c r="BL33">
        <v>5.0999999999999996</v>
      </c>
      <c r="BM33">
        <v>575</v>
      </c>
      <c r="BN33">
        <v>7</v>
      </c>
    </row>
    <row r="34" spans="1:66" hidden="1" x14ac:dyDescent="0.3">
      <c r="A34" t="s">
        <v>190</v>
      </c>
      <c r="B34" t="s">
        <v>191</v>
      </c>
      <c r="C34" s="1" t="str">
        <f t="shared" ref="C34:C65" si="8">HYPERLINK("http://geochem.nrcan.gc.ca/cdogs/content/bdl/bdl270007_e.htm", "27:0007")</f>
        <v>27:0007</v>
      </c>
      <c r="D34" s="1" t="str">
        <f>HYPERLINK("http://geochem.nrcan.gc.ca/cdogs/content/svy/svy_e.htm", "")</f>
        <v/>
      </c>
      <c r="G34" s="1" t="str">
        <f>HYPERLINK("http://geochem.nrcan.gc.ca/cdogs/content/cr_/cr_00293_e.htm", "293")</f>
        <v>293</v>
      </c>
      <c r="J34" t="s">
        <v>108</v>
      </c>
      <c r="K34" t="s">
        <v>109</v>
      </c>
      <c r="L34">
        <v>203</v>
      </c>
      <c r="M34">
        <v>1.71</v>
      </c>
      <c r="N34">
        <v>16.2</v>
      </c>
      <c r="O34">
        <v>5.3</v>
      </c>
      <c r="P34">
        <v>-20</v>
      </c>
      <c r="Q34">
        <v>83</v>
      </c>
      <c r="R34">
        <v>0.5</v>
      </c>
      <c r="S34">
        <v>2.12</v>
      </c>
      <c r="T34">
        <v>0.34</v>
      </c>
      <c r="U34">
        <v>0.24</v>
      </c>
      <c r="V34">
        <v>48.7</v>
      </c>
      <c r="W34">
        <v>12.7</v>
      </c>
      <c r="X34">
        <v>28.5</v>
      </c>
      <c r="Y34">
        <v>0.64</v>
      </c>
      <c r="Z34">
        <v>47.37</v>
      </c>
      <c r="AA34">
        <v>3.26</v>
      </c>
      <c r="AB34">
        <v>5.7</v>
      </c>
      <c r="AC34">
        <v>-0.1</v>
      </c>
      <c r="AD34">
        <v>0.15</v>
      </c>
      <c r="AE34">
        <v>138</v>
      </c>
      <c r="AF34">
        <v>0.05</v>
      </c>
      <c r="AG34">
        <v>0.05</v>
      </c>
      <c r="AH34">
        <v>19.8</v>
      </c>
      <c r="AI34">
        <v>10.3</v>
      </c>
      <c r="AJ34">
        <v>0.56000000000000005</v>
      </c>
      <c r="AK34">
        <v>1044</v>
      </c>
      <c r="AL34">
        <v>0.73</v>
      </c>
      <c r="AM34">
        <v>0.03</v>
      </c>
      <c r="AN34">
        <v>1.2</v>
      </c>
      <c r="AO34">
        <v>18.899999999999999</v>
      </c>
      <c r="AP34">
        <v>8.3000000000000004E-2</v>
      </c>
      <c r="AQ34">
        <v>14.62</v>
      </c>
      <c r="AR34">
        <v>-10</v>
      </c>
      <c r="AS34">
        <v>-2</v>
      </c>
      <c r="AT34">
        <v>6.2</v>
      </c>
      <c r="AU34">
        <v>-1</v>
      </c>
      <c r="AV34">
        <v>-0.02</v>
      </c>
      <c r="AW34">
        <v>6.01</v>
      </c>
      <c r="AX34">
        <v>4.5</v>
      </c>
      <c r="AY34">
        <v>0.4</v>
      </c>
      <c r="AZ34">
        <v>1.1000000000000001</v>
      </c>
      <c r="BA34">
        <v>11</v>
      </c>
      <c r="BB34">
        <v>-0.05</v>
      </c>
      <c r="BC34">
        <v>-0.02</v>
      </c>
      <c r="BD34">
        <v>2.6</v>
      </c>
      <c r="BE34">
        <v>960</v>
      </c>
      <c r="BF34">
        <v>0.11</v>
      </c>
      <c r="BG34">
        <v>0.9</v>
      </c>
      <c r="BH34">
        <v>54</v>
      </c>
      <c r="BI34">
        <v>0.2</v>
      </c>
      <c r="BJ34">
        <v>12.08</v>
      </c>
      <c r="BK34">
        <v>71.8</v>
      </c>
      <c r="BL34">
        <v>0.8</v>
      </c>
      <c r="BM34">
        <v>405</v>
      </c>
      <c r="BN34">
        <v>7</v>
      </c>
    </row>
    <row r="35" spans="1:66" x14ac:dyDescent="0.3">
      <c r="A35" t="s">
        <v>192</v>
      </c>
      <c r="B35" t="s">
        <v>193</v>
      </c>
      <c r="C35" s="1" t="str">
        <f t="shared" si="8"/>
        <v>27:0007</v>
      </c>
      <c r="D35" s="1" t="str">
        <f t="shared" ref="D35:D44" si="9">HYPERLINK("http://geochem.nrcan.gc.ca/cdogs/content/svy/svy270004_e.htm", "27:0004")</f>
        <v>27:0004</v>
      </c>
      <c r="E35" t="s">
        <v>194</v>
      </c>
      <c r="F35" t="s">
        <v>195</v>
      </c>
      <c r="H35">
        <v>60.940559999999998</v>
      </c>
      <c r="I35">
        <v>-117.09903</v>
      </c>
      <c r="J35" s="1" t="str">
        <f>HYPERLINK("http://geochem.nrcan.gc.ca/cdogs/content/kwd/kwd020050_e.htm", "Glaciofluvial")</f>
        <v>Glaciofluvial</v>
      </c>
      <c r="K35" s="1" t="str">
        <f t="shared" ref="K35:K44" si="10">HYPERLINK("http://geochem.nrcan.gc.ca/cdogs/content/kwd/kwd080088_e.htm", "Dry sieving to -230 mesh (63 µm) (Acme S230)")</f>
        <v>Dry sieving to -230 mesh (63 µm) (Acme S230)</v>
      </c>
      <c r="L35">
        <v>46</v>
      </c>
      <c r="M35">
        <v>1.1399999999999999</v>
      </c>
      <c r="N35">
        <v>8.1</v>
      </c>
      <c r="O35">
        <v>0.2</v>
      </c>
      <c r="P35">
        <v>-20</v>
      </c>
      <c r="Q35">
        <v>83.4</v>
      </c>
      <c r="R35">
        <v>0.8</v>
      </c>
      <c r="S35">
        <v>0.39</v>
      </c>
      <c r="T35">
        <v>12.69</v>
      </c>
      <c r="U35">
        <v>0.35</v>
      </c>
      <c r="V35">
        <v>33.1</v>
      </c>
      <c r="W35">
        <v>11.2</v>
      </c>
      <c r="X35">
        <v>22.7</v>
      </c>
      <c r="Y35">
        <v>0.76</v>
      </c>
      <c r="Z35">
        <v>33.42</v>
      </c>
      <c r="AA35">
        <v>2.52</v>
      </c>
      <c r="AB35">
        <v>3.4</v>
      </c>
      <c r="AC35">
        <v>-0.1</v>
      </c>
      <c r="AD35">
        <v>0.03</v>
      </c>
      <c r="AE35">
        <v>31</v>
      </c>
      <c r="AF35">
        <v>0.02</v>
      </c>
      <c r="AG35">
        <v>0.16</v>
      </c>
      <c r="AH35">
        <v>18.7</v>
      </c>
      <c r="AI35">
        <v>13</v>
      </c>
      <c r="AJ35">
        <v>2.64</v>
      </c>
      <c r="AK35">
        <v>680</v>
      </c>
      <c r="AL35">
        <v>1.54</v>
      </c>
      <c r="AM35">
        <v>1.2999999999999999E-2</v>
      </c>
      <c r="AN35">
        <v>0.51</v>
      </c>
      <c r="AO35">
        <v>29.7</v>
      </c>
      <c r="AP35">
        <v>7.2999999999999995E-2</v>
      </c>
      <c r="AQ35">
        <v>20</v>
      </c>
      <c r="AR35">
        <v>-10</v>
      </c>
      <c r="AS35">
        <v>-2</v>
      </c>
      <c r="AT35">
        <v>18.899999999999999</v>
      </c>
      <c r="AU35">
        <v>1</v>
      </c>
      <c r="AV35">
        <v>0.04</v>
      </c>
      <c r="AW35">
        <v>0.39</v>
      </c>
      <c r="AX35">
        <v>4.4000000000000004</v>
      </c>
      <c r="AY35">
        <v>0.8</v>
      </c>
      <c r="AZ35">
        <v>0.6</v>
      </c>
      <c r="BA35">
        <v>142.80000000000001</v>
      </c>
      <c r="BB35">
        <v>-0.05</v>
      </c>
      <c r="BC35">
        <v>0.03</v>
      </c>
      <c r="BD35">
        <v>1.9</v>
      </c>
      <c r="BE35">
        <v>170</v>
      </c>
      <c r="BF35">
        <v>0.4</v>
      </c>
      <c r="BG35">
        <v>0.9</v>
      </c>
      <c r="BH35">
        <v>42</v>
      </c>
      <c r="BI35">
        <v>0.1</v>
      </c>
      <c r="BJ35">
        <v>19.54</v>
      </c>
      <c r="BK35">
        <v>74.7</v>
      </c>
      <c r="BL35">
        <v>1.1000000000000001</v>
      </c>
      <c r="BM35">
        <v>565</v>
      </c>
      <c r="BN35">
        <v>12.5</v>
      </c>
    </row>
    <row r="36" spans="1:66" x14ac:dyDescent="0.3">
      <c r="A36" t="s">
        <v>196</v>
      </c>
      <c r="B36" t="s">
        <v>197</v>
      </c>
      <c r="C36" s="1" t="str">
        <f t="shared" si="8"/>
        <v>27:0007</v>
      </c>
      <c r="D36" s="1" t="str">
        <f t="shared" si="9"/>
        <v>27:0004</v>
      </c>
      <c r="E36" t="s">
        <v>198</v>
      </c>
      <c r="F36" t="s">
        <v>199</v>
      </c>
      <c r="H36">
        <v>60.937080000000002</v>
      </c>
      <c r="I36">
        <v>-116.89552</v>
      </c>
      <c r="J36" s="1" t="str">
        <f>HYPERLINK("http://geochem.nrcan.gc.ca/cdogs/content/kwd/kwd020044_e.htm", "Till")</f>
        <v>Till</v>
      </c>
      <c r="K36" s="1" t="str">
        <f t="shared" si="10"/>
        <v>Dry sieving to -230 mesh (63 µm) (Acme S230)</v>
      </c>
      <c r="L36">
        <v>15</v>
      </c>
      <c r="M36">
        <v>0.61</v>
      </c>
      <c r="N36">
        <v>0.6</v>
      </c>
      <c r="O36">
        <v>-0.2</v>
      </c>
      <c r="P36">
        <v>-20</v>
      </c>
      <c r="Q36">
        <v>62.3</v>
      </c>
      <c r="R36">
        <v>0.4</v>
      </c>
      <c r="S36">
        <v>0.05</v>
      </c>
      <c r="T36">
        <v>25.96</v>
      </c>
      <c r="U36">
        <v>0.04</v>
      </c>
      <c r="V36">
        <v>17.399999999999999</v>
      </c>
      <c r="W36">
        <v>2.4</v>
      </c>
      <c r="X36">
        <v>10.8</v>
      </c>
      <c r="Y36">
        <v>0.45</v>
      </c>
      <c r="Z36">
        <v>2.14</v>
      </c>
      <c r="AA36">
        <v>0.76</v>
      </c>
      <c r="AB36">
        <v>1.8</v>
      </c>
      <c r="AC36">
        <v>-0.1</v>
      </c>
      <c r="AD36">
        <v>0.04</v>
      </c>
      <c r="AE36">
        <v>-5</v>
      </c>
      <c r="AF36">
        <v>-0.02</v>
      </c>
      <c r="AG36">
        <v>0.1</v>
      </c>
      <c r="AH36">
        <v>10.199999999999999</v>
      </c>
      <c r="AI36">
        <v>7.9</v>
      </c>
      <c r="AJ36">
        <v>0.56999999999999995</v>
      </c>
      <c r="AK36">
        <v>285</v>
      </c>
      <c r="AL36">
        <v>0.16</v>
      </c>
      <c r="AM36">
        <v>1.2999999999999999E-2</v>
      </c>
      <c r="AN36">
        <v>0.11</v>
      </c>
      <c r="AO36">
        <v>7.8</v>
      </c>
      <c r="AP36">
        <v>2.9000000000000001E-2</v>
      </c>
      <c r="AQ36">
        <v>6.28</v>
      </c>
      <c r="AR36">
        <v>-10</v>
      </c>
      <c r="AS36">
        <v>-2</v>
      </c>
      <c r="AT36">
        <v>15.3</v>
      </c>
      <c r="AU36">
        <v>-1</v>
      </c>
      <c r="AV36">
        <v>-0.02</v>
      </c>
      <c r="AW36">
        <v>-0.02</v>
      </c>
      <c r="AX36">
        <v>2.4</v>
      </c>
      <c r="AY36">
        <v>0.1</v>
      </c>
      <c r="AZ36">
        <v>0.2</v>
      </c>
      <c r="BA36">
        <v>674</v>
      </c>
      <c r="BB36">
        <v>-0.05</v>
      </c>
      <c r="BC36">
        <v>0.04</v>
      </c>
      <c r="BD36">
        <v>1.9</v>
      </c>
      <c r="BE36">
        <v>30</v>
      </c>
      <c r="BF36">
        <v>0.05</v>
      </c>
      <c r="BG36">
        <v>0.5</v>
      </c>
      <c r="BH36">
        <v>10</v>
      </c>
      <c r="BI36">
        <v>-0.1</v>
      </c>
      <c r="BJ36">
        <v>9.51</v>
      </c>
      <c r="BK36">
        <v>31.1</v>
      </c>
      <c r="BL36">
        <v>0.6</v>
      </c>
      <c r="BM36">
        <v>525</v>
      </c>
      <c r="BN36">
        <v>4.4000000000000004</v>
      </c>
    </row>
    <row r="37" spans="1:66" x14ac:dyDescent="0.3">
      <c r="A37" t="s">
        <v>200</v>
      </c>
      <c r="B37" t="s">
        <v>201</v>
      </c>
      <c r="C37" s="1" t="str">
        <f t="shared" si="8"/>
        <v>27:0007</v>
      </c>
      <c r="D37" s="1" t="str">
        <f t="shared" si="9"/>
        <v>27:0004</v>
      </c>
      <c r="E37" t="s">
        <v>202</v>
      </c>
      <c r="F37" t="s">
        <v>203</v>
      </c>
      <c r="H37">
        <v>60.940620000000003</v>
      </c>
      <c r="I37">
        <v>-116.71964</v>
      </c>
      <c r="J37" s="1" t="str">
        <f>HYPERLINK("http://geochem.nrcan.gc.ca/cdogs/content/kwd/kwd020044_e.htm", "Till")</f>
        <v>Till</v>
      </c>
      <c r="K37" s="1" t="str">
        <f t="shared" si="10"/>
        <v>Dry sieving to -230 mesh (63 µm) (Acme S230)</v>
      </c>
      <c r="L37">
        <v>124</v>
      </c>
      <c r="M37">
        <v>1.27</v>
      </c>
      <c r="N37">
        <v>4.4000000000000004</v>
      </c>
      <c r="O37">
        <v>0.8</v>
      </c>
      <c r="P37">
        <v>-20</v>
      </c>
      <c r="Q37">
        <v>183</v>
      </c>
      <c r="R37">
        <v>0.8</v>
      </c>
      <c r="S37">
        <v>0.19</v>
      </c>
      <c r="T37">
        <v>2.37</v>
      </c>
      <c r="U37">
        <v>0.24</v>
      </c>
      <c r="V37">
        <v>36.700000000000003</v>
      </c>
      <c r="W37">
        <v>8.6</v>
      </c>
      <c r="X37">
        <v>22.2</v>
      </c>
      <c r="Y37">
        <v>0.59</v>
      </c>
      <c r="Z37">
        <v>25.88</v>
      </c>
      <c r="AA37">
        <v>1.94</v>
      </c>
      <c r="AB37">
        <v>4.2</v>
      </c>
      <c r="AC37">
        <v>-0.1</v>
      </c>
      <c r="AD37">
        <v>0.21</v>
      </c>
      <c r="AE37">
        <v>29</v>
      </c>
      <c r="AF37">
        <v>0.03</v>
      </c>
      <c r="AG37">
        <v>0.1</v>
      </c>
      <c r="AH37">
        <v>16.899999999999999</v>
      </c>
      <c r="AI37">
        <v>21.6</v>
      </c>
      <c r="AJ37">
        <v>1.23</v>
      </c>
      <c r="AK37">
        <v>261</v>
      </c>
      <c r="AL37">
        <v>0.93</v>
      </c>
      <c r="AM37">
        <v>1.2E-2</v>
      </c>
      <c r="AN37">
        <v>0.66</v>
      </c>
      <c r="AO37">
        <v>24.5</v>
      </c>
      <c r="AP37">
        <v>0.06</v>
      </c>
      <c r="AQ37">
        <v>10.25</v>
      </c>
      <c r="AR37">
        <v>-10</v>
      </c>
      <c r="AS37">
        <v>-2</v>
      </c>
      <c r="AT37">
        <v>10.199999999999999</v>
      </c>
      <c r="AU37">
        <v>-1</v>
      </c>
      <c r="AV37">
        <v>0.1</v>
      </c>
      <c r="AW37">
        <v>0.17</v>
      </c>
      <c r="AX37">
        <v>4</v>
      </c>
      <c r="AY37">
        <v>0.5</v>
      </c>
      <c r="AZ37">
        <v>0.5</v>
      </c>
      <c r="BA37">
        <v>54.9</v>
      </c>
      <c r="BB37">
        <v>-0.05</v>
      </c>
      <c r="BC37">
        <v>-0.02</v>
      </c>
      <c r="BD37">
        <v>6.2</v>
      </c>
      <c r="BE37">
        <v>110</v>
      </c>
      <c r="BF37">
        <v>0.14000000000000001</v>
      </c>
      <c r="BG37">
        <v>1.2</v>
      </c>
      <c r="BH37">
        <v>35</v>
      </c>
      <c r="BI37">
        <v>-0.1</v>
      </c>
      <c r="BJ37">
        <v>9.8699999999999992</v>
      </c>
      <c r="BK37">
        <v>49.2</v>
      </c>
      <c r="BL37">
        <v>9.4</v>
      </c>
      <c r="BM37">
        <v>465</v>
      </c>
      <c r="BN37">
        <v>9.4</v>
      </c>
    </row>
    <row r="38" spans="1:66" x14ac:dyDescent="0.3">
      <c r="A38" t="s">
        <v>204</v>
      </c>
      <c r="B38" t="s">
        <v>205</v>
      </c>
      <c r="C38" s="1" t="str">
        <f t="shared" si="8"/>
        <v>27:0007</v>
      </c>
      <c r="D38" s="1" t="str">
        <f t="shared" si="9"/>
        <v>27:0004</v>
      </c>
      <c r="E38" t="s">
        <v>206</v>
      </c>
      <c r="F38" t="s">
        <v>207</v>
      </c>
      <c r="H38">
        <v>60.848039999999997</v>
      </c>
      <c r="I38">
        <v>-116.55688000000001</v>
      </c>
      <c r="J38" s="1" t="str">
        <f>HYPERLINK("http://geochem.nrcan.gc.ca/cdogs/content/kwd/kwd020050_e.htm", "Glaciofluvial")</f>
        <v>Glaciofluvial</v>
      </c>
      <c r="K38" s="1" t="str">
        <f t="shared" si="10"/>
        <v>Dry sieving to -230 mesh (63 µm) (Acme S230)</v>
      </c>
      <c r="L38">
        <v>49</v>
      </c>
      <c r="M38">
        <v>1.18</v>
      </c>
      <c r="N38">
        <v>4.0999999999999996</v>
      </c>
      <c r="O38">
        <v>1.8</v>
      </c>
      <c r="P38">
        <v>-20</v>
      </c>
      <c r="Q38">
        <v>152.1</v>
      </c>
      <c r="R38">
        <v>0.6</v>
      </c>
      <c r="S38">
        <v>0.22</v>
      </c>
      <c r="T38">
        <v>10.99</v>
      </c>
      <c r="U38">
        <v>0.61</v>
      </c>
      <c r="V38">
        <v>44.3</v>
      </c>
      <c r="W38">
        <v>7.3</v>
      </c>
      <c r="X38">
        <v>26.9</v>
      </c>
      <c r="Y38">
        <v>0.59</v>
      </c>
      <c r="Z38">
        <v>23.67</v>
      </c>
      <c r="AA38">
        <v>2.2400000000000002</v>
      </c>
      <c r="AB38">
        <v>4.4000000000000004</v>
      </c>
      <c r="AC38">
        <v>-0.1</v>
      </c>
      <c r="AD38">
        <v>0.04</v>
      </c>
      <c r="AE38">
        <v>53</v>
      </c>
      <c r="AF38">
        <v>0.04</v>
      </c>
      <c r="AG38">
        <v>0.13</v>
      </c>
      <c r="AH38">
        <v>24.1</v>
      </c>
      <c r="AI38">
        <v>18.3</v>
      </c>
      <c r="AJ38">
        <v>0.97</v>
      </c>
      <c r="AK38">
        <v>277</v>
      </c>
      <c r="AL38">
        <v>1.5</v>
      </c>
      <c r="AM38">
        <v>1.2999999999999999E-2</v>
      </c>
      <c r="AN38">
        <v>1.19</v>
      </c>
      <c r="AO38">
        <v>28.1</v>
      </c>
      <c r="AP38">
        <v>5.8000000000000003E-2</v>
      </c>
      <c r="AQ38">
        <v>9.02</v>
      </c>
      <c r="AR38">
        <v>-10</v>
      </c>
      <c r="AS38">
        <v>3</v>
      </c>
      <c r="AT38">
        <v>18.600000000000001</v>
      </c>
      <c r="AU38">
        <v>2</v>
      </c>
      <c r="AV38">
        <v>0.05</v>
      </c>
      <c r="AW38">
        <v>0.31</v>
      </c>
      <c r="AX38">
        <v>3.7</v>
      </c>
      <c r="AY38">
        <v>0.8</v>
      </c>
      <c r="AZ38">
        <v>1</v>
      </c>
      <c r="BA38">
        <v>139</v>
      </c>
      <c r="BB38">
        <v>-0.05</v>
      </c>
      <c r="BC38">
        <v>-0.02</v>
      </c>
      <c r="BD38">
        <v>3.7</v>
      </c>
      <c r="BE38">
        <v>320</v>
      </c>
      <c r="BF38">
        <v>0.3</v>
      </c>
      <c r="BG38">
        <v>1.4</v>
      </c>
      <c r="BH38">
        <v>50</v>
      </c>
      <c r="BI38">
        <v>0.2</v>
      </c>
      <c r="BJ38">
        <v>13.64</v>
      </c>
      <c r="BK38">
        <v>40.4</v>
      </c>
      <c r="BL38">
        <v>1.6</v>
      </c>
      <c r="BM38">
        <v>505</v>
      </c>
      <c r="BN38">
        <v>12.2</v>
      </c>
    </row>
    <row r="39" spans="1:66" x14ac:dyDescent="0.3">
      <c r="A39" t="s">
        <v>208</v>
      </c>
      <c r="B39" t="s">
        <v>209</v>
      </c>
      <c r="C39" s="1" t="str">
        <f t="shared" si="8"/>
        <v>27:0007</v>
      </c>
      <c r="D39" s="1" t="str">
        <f t="shared" si="9"/>
        <v>27:0004</v>
      </c>
      <c r="E39" t="s">
        <v>210</v>
      </c>
      <c r="F39" t="s">
        <v>211</v>
      </c>
      <c r="H39">
        <v>60.840400000000002</v>
      </c>
      <c r="I39">
        <v>-116.64753</v>
      </c>
      <c r="J39" s="1" t="str">
        <f>HYPERLINK("http://geochem.nrcan.gc.ca/cdogs/content/kwd/kwd020050_e.htm", "Glaciofluvial")</f>
        <v>Glaciofluvial</v>
      </c>
      <c r="K39" s="1" t="str">
        <f t="shared" si="10"/>
        <v>Dry sieving to -230 mesh (63 µm) (Acme S230)</v>
      </c>
      <c r="L39">
        <v>47</v>
      </c>
      <c r="M39">
        <v>1.35</v>
      </c>
      <c r="N39">
        <v>5.5</v>
      </c>
      <c r="O39">
        <v>0.8</v>
      </c>
      <c r="P39">
        <v>-20</v>
      </c>
      <c r="Q39">
        <v>159.69999999999999</v>
      </c>
      <c r="R39">
        <v>0.9</v>
      </c>
      <c r="S39">
        <v>0.24</v>
      </c>
      <c r="T39">
        <v>6.73</v>
      </c>
      <c r="U39">
        <v>0.35</v>
      </c>
      <c r="V39">
        <v>35.6</v>
      </c>
      <c r="W39">
        <v>8.5</v>
      </c>
      <c r="X39">
        <v>23.5</v>
      </c>
      <c r="Y39">
        <v>0.73</v>
      </c>
      <c r="Z39">
        <v>23.19</v>
      </c>
      <c r="AA39">
        <v>2.59</v>
      </c>
      <c r="AB39">
        <v>4</v>
      </c>
      <c r="AC39">
        <v>-0.1</v>
      </c>
      <c r="AD39">
        <v>0.03</v>
      </c>
      <c r="AE39">
        <v>44</v>
      </c>
      <c r="AF39">
        <v>0.04</v>
      </c>
      <c r="AG39">
        <v>0.11</v>
      </c>
      <c r="AH39">
        <v>20.100000000000001</v>
      </c>
      <c r="AI39">
        <v>11</v>
      </c>
      <c r="AJ39">
        <v>1.31</v>
      </c>
      <c r="AK39">
        <v>864</v>
      </c>
      <c r="AL39">
        <v>0.95</v>
      </c>
      <c r="AM39">
        <v>1.0999999999999999E-2</v>
      </c>
      <c r="AN39">
        <v>0.65</v>
      </c>
      <c r="AO39">
        <v>19.8</v>
      </c>
      <c r="AP39">
        <v>0.14799999999999999</v>
      </c>
      <c r="AQ39">
        <v>12.67</v>
      </c>
      <c r="AR39">
        <v>-10</v>
      </c>
      <c r="AS39">
        <v>-2</v>
      </c>
      <c r="AT39">
        <v>14.9</v>
      </c>
      <c r="AU39">
        <v>-1</v>
      </c>
      <c r="AV39">
        <v>0.05</v>
      </c>
      <c r="AW39">
        <v>0.18</v>
      </c>
      <c r="AX39">
        <v>3</v>
      </c>
      <c r="AY39">
        <v>0.2</v>
      </c>
      <c r="AZ39">
        <v>0.6</v>
      </c>
      <c r="BA39">
        <v>61.4</v>
      </c>
      <c r="BB39">
        <v>-0.05</v>
      </c>
      <c r="BC39">
        <v>-0.02</v>
      </c>
      <c r="BD39">
        <v>1.1000000000000001</v>
      </c>
      <c r="BE39">
        <v>160</v>
      </c>
      <c r="BF39">
        <v>0.23</v>
      </c>
      <c r="BG39">
        <v>0.7</v>
      </c>
      <c r="BH39">
        <v>48</v>
      </c>
      <c r="BI39">
        <v>-0.1</v>
      </c>
      <c r="BJ39">
        <v>16.72</v>
      </c>
      <c r="BK39">
        <v>75.8</v>
      </c>
      <c r="BL39">
        <v>0.7</v>
      </c>
      <c r="BM39">
        <v>405</v>
      </c>
      <c r="BN39">
        <v>16.899999999999999</v>
      </c>
    </row>
    <row r="40" spans="1:66" x14ac:dyDescent="0.3">
      <c r="A40" t="s">
        <v>212</v>
      </c>
      <c r="B40" t="s">
        <v>213</v>
      </c>
      <c r="C40" s="1" t="str">
        <f t="shared" si="8"/>
        <v>27:0007</v>
      </c>
      <c r="D40" s="1" t="str">
        <f t="shared" si="9"/>
        <v>27:0004</v>
      </c>
      <c r="E40" t="s">
        <v>214</v>
      </c>
      <c r="F40" t="s">
        <v>215</v>
      </c>
      <c r="H40">
        <v>60.853619999999999</v>
      </c>
      <c r="I40">
        <v>-116.89870999999999</v>
      </c>
      <c r="J40" s="1" t="str">
        <f>HYPERLINK("http://geochem.nrcan.gc.ca/cdogs/content/kwd/kwd020044_e.htm", "Till")</f>
        <v>Till</v>
      </c>
      <c r="K40" s="1" t="str">
        <f t="shared" si="10"/>
        <v>Dry sieving to -230 mesh (63 µm) (Acme S230)</v>
      </c>
      <c r="L40">
        <v>142</v>
      </c>
      <c r="M40">
        <v>1.27</v>
      </c>
      <c r="N40">
        <v>4.8</v>
      </c>
      <c r="O40">
        <v>0.5</v>
      </c>
      <c r="P40">
        <v>-20</v>
      </c>
      <c r="Q40">
        <v>201.1</v>
      </c>
      <c r="R40">
        <v>0.7</v>
      </c>
      <c r="S40">
        <v>0.24</v>
      </c>
      <c r="T40">
        <v>6.92</v>
      </c>
      <c r="U40">
        <v>0.36</v>
      </c>
      <c r="V40">
        <v>44</v>
      </c>
      <c r="W40">
        <v>7.7</v>
      </c>
      <c r="X40">
        <v>22.1</v>
      </c>
      <c r="Y40">
        <v>0.43</v>
      </c>
      <c r="Z40">
        <v>29.6</v>
      </c>
      <c r="AA40">
        <v>2.3199999999999998</v>
      </c>
      <c r="AB40">
        <v>4</v>
      </c>
      <c r="AC40">
        <v>-0.1</v>
      </c>
      <c r="AD40">
        <v>0.17</v>
      </c>
      <c r="AE40">
        <v>27</v>
      </c>
      <c r="AF40">
        <v>0.03</v>
      </c>
      <c r="AG40">
        <v>0.09</v>
      </c>
      <c r="AH40">
        <v>21.5</v>
      </c>
      <c r="AI40">
        <v>26.3</v>
      </c>
      <c r="AJ40">
        <v>0.83</v>
      </c>
      <c r="AK40">
        <v>519</v>
      </c>
      <c r="AL40">
        <v>0.9</v>
      </c>
      <c r="AM40">
        <v>8.9999999999999993E-3</v>
      </c>
      <c r="AN40">
        <v>0.62</v>
      </c>
      <c r="AO40">
        <v>26.8</v>
      </c>
      <c r="AP40">
        <v>5.5E-2</v>
      </c>
      <c r="AQ40">
        <v>11.17</v>
      </c>
      <c r="AR40">
        <v>-10</v>
      </c>
      <c r="AS40">
        <v>-2</v>
      </c>
      <c r="AT40">
        <v>10</v>
      </c>
      <c r="AU40">
        <v>-1</v>
      </c>
      <c r="AV40">
        <v>0.05</v>
      </c>
      <c r="AW40">
        <v>0.17</v>
      </c>
      <c r="AX40">
        <v>4.5999999999999996</v>
      </c>
      <c r="AY40">
        <v>0.8</v>
      </c>
      <c r="AZ40">
        <v>0.5</v>
      </c>
      <c r="BA40">
        <v>78.400000000000006</v>
      </c>
      <c r="BB40">
        <v>-0.05</v>
      </c>
      <c r="BC40">
        <v>-0.02</v>
      </c>
      <c r="BD40">
        <v>6.5</v>
      </c>
      <c r="BE40">
        <v>130</v>
      </c>
      <c r="BF40">
        <v>0.12</v>
      </c>
      <c r="BG40">
        <v>1.4</v>
      </c>
      <c r="BH40">
        <v>43</v>
      </c>
      <c r="BI40">
        <v>-0.1</v>
      </c>
      <c r="BJ40">
        <v>14.9</v>
      </c>
      <c r="BK40">
        <v>46.2</v>
      </c>
      <c r="BL40">
        <v>6.2</v>
      </c>
      <c r="BM40">
        <v>455</v>
      </c>
      <c r="BN40">
        <v>9.1</v>
      </c>
    </row>
    <row r="41" spans="1:66" x14ac:dyDescent="0.3">
      <c r="A41" t="s">
        <v>216</v>
      </c>
      <c r="B41" t="s">
        <v>217</v>
      </c>
      <c r="C41" s="1" t="str">
        <f t="shared" si="8"/>
        <v>27:0007</v>
      </c>
      <c r="D41" s="1" t="str">
        <f t="shared" si="9"/>
        <v>27:0004</v>
      </c>
      <c r="E41" t="s">
        <v>218</v>
      </c>
      <c r="F41" t="s">
        <v>219</v>
      </c>
      <c r="H41">
        <v>60.8491</v>
      </c>
      <c r="I41">
        <v>-117.09603</v>
      </c>
      <c r="J41" s="1" t="str">
        <f>HYPERLINK("http://geochem.nrcan.gc.ca/cdogs/content/kwd/kwd020044_e.htm", "Till")</f>
        <v>Till</v>
      </c>
      <c r="K41" s="1" t="str">
        <f t="shared" si="10"/>
        <v>Dry sieving to -230 mesh (63 µm) (Acme S230)</v>
      </c>
      <c r="L41">
        <v>95</v>
      </c>
      <c r="M41">
        <v>1.45</v>
      </c>
      <c r="N41">
        <v>5.4</v>
      </c>
      <c r="O41">
        <v>0.5</v>
      </c>
      <c r="P41">
        <v>-20</v>
      </c>
      <c r="Q41">
        <v>248.5</v>
      </c>
      <c r="R41">
        <v>0.9</v>
      </c>
      <c r="S41">
        <v>0.24</v>
      </c>
      <c r="T41">
        <v>7.36</v>
      </c>
      <c r="U41">
        <v>0.18</v>
      </c>
      <c r="V41">
        <v>24.6</v>
      </c>
      <c r="W41">
        <v>9.6999999999999993</v>
      </c>
      <c r="X41">
        <v>22.4</v>
      </c>
      <c r="Y41">
        <v>0.54</v>
      </c>
      <c r="Z41">
        <v>21.18</v>
      </c>
      <c r="AA41">
        <v>2.42</v>
      </c>
      <c r="AB41">
        <v>4.2</v>
      </c>
      <c r="AC41">
        <v>-0.1</v>
      </c>
      <c r="AD41">
        <v>0.15</v>
      </c>
      <c r="AE41">
        <v>22</v>
      </c>
      <c r="AF41">
        <v>0.03</v>
      </c>
      <c r="AG41">
        <v>0.12</v>
      </c>
      <c r="AH41">
        <v>12.2</v>
      </c>
      <c r="AI41">
        <v>23.7</v>
      </c>
      <c r="AJ41">
        <v>1.08</v>
      </c>
      <c r="AK41">
        <v>389</v>
      </c>
      <c r="AL41">
        <v>0.87</v>
      </c>
      <c r="AM41">
        <v>1.0999999999999999E-2</v>
      </c>
      <c r="AN41">
        <v>0.31</v>
      </c>
      <c r="AO41">
        <v>33.6</v>
      </c>
      <c r="AP41">
        <v>3.5999999999999997E-2</v>
      </c>
      <c r="AQ41">
        <v>10.039999999999999</v>
      </c>
      <c r="AR41">
        <v>-10</v>
      </c>
      <c r="AS41">
        <v>-2</v>
      </c>
      <c r="AT41">
        <v>13.5</v>
      </c>
      <c r="AU41">
        <v>1</v>
      </c>
      <c r="AV41">
        <v>0.05</v>
      </c>
      <c r="AW41">
        <v>0.12</v>
      </c>
      <c r="AX41">
        <v>4.2</v>
      </c>
      <c r="AY41">
        <v>0.6</v>
      </c>
      <c r="AZ41">
        <v>0.8</v>
      </c>
      <c r="BA41">
        <v>120.8</v>
      </c>
      <c r="BB41">
        <v>-0.05</v>
      </c>
      <c r="BC41">
        <v>-0.02</v>
      </c>
      <c r="BD41">
        <v>4.7</v>
      </c>
      <c r="BE41">
        <v>50</v>
      </c>
      <c r="BF41">
        <v>0.16</v>
      </c>
      <c r="BG41">
        <v>1.6</v>
      </c>
      <c r="BH41">
        <v>33</v>
      </c>
      <c r="BI41">
        <v>-0.1</v>
      </c>
      <c r="BJ41">
        <v>8.9499999999999993</v>
      </c>
      <c r="BK41">
        <v>45.2</v>
      </c>
      <c r="BL41">
        <v>4.5</v>
      </c>
      <c r="BM41">
        <v>475</v>
      </c>
      <c r="BN41">
        <v>8.5</v>
      </c>
    </row>
    <row r="42" spans="1:66" x14ac:dyDescent="0.3">
      <c r="A42" t="s">
        <v>220</v>
      </c>
      <c r="B42" t="s">
        <v>221</v>
      </c>
      <c r="C42" s="1" t="str">
        <f t="shared" si="8"/>
        <v>27:0007</v>
      </c>
      <c r="D42" s="1" t="str">
        <f t="shared" si="9"/>
        <v>27:0004</v>
      </c>
      <c r="E42" t="s">
        <v>222</v>
      </c>
      <c r="F42" t="s">
        <v>223</v>
      </c>
      <c r="H42">
        <v>60.847580000000001</v>
      </c>
      <c r="I42">
        <v>-117.27822</v>
      </c>
      <c r="J42" s="1" t="str">
        <f>HYPERLINK("http://geochem.nrcan.gc.ca/cdogs/content/kwd/kwd020044_e.htm", "Till")</f>
        <v>Till</v>
      </c>
      <c r="K42" s="1" t="str">
        <f t="shared" si="10"/>
        <v>Dry sieving to -230 mesh (63 µm) (Acme S230)</v>
      </c>
      <c r="L42">
        <v>121</v>
      </c>
      <c r="M42">
        <v>1.1000000000000001</v>
      </c>
      <c r="N42">
        <v>4.8</v>
      </c>
      <c r="O42">
        <v>1.4</v>
      </c>
      <c r="P42">
        <v>-20</v>
      </c>
      <c r="Q42">
        <v>134.69999999999999</v>
      </c>
      <c r="R42">
        <v>0.9</v>
      </c>
      <c r="S42">
        <v>0.25</v>
      </c>
      <c r="T42">
        <v>2.46</v>
      </c>
      <c r="U42">
        <v>0.31</v>
      </c>
      <c r="V42">
        <v>33.200000000000003</v>
      </c>
      <c r="W42">
        <v>7</v>
      </c>
      <c r="X42">
        <v>17</v>
      </c>
      <c r="Y42">
        <v>0.24</v>
      </c>
      <c r="Z42">
        <v>21.59</v>
      </c>
      <c r="AA42">
        <v>1.82</v>
      </c>
      <c r="AB42">
        <v>3.5</v>
      </c>
      <c r="AC42">
        <v>-0.1</v>
      </c>
      <c r="AD42">
        <v>0.14000000000000001</v>
      </c>
      <c r="AE42">
        <v>21</v>
      </c>
      <c r="AF42">
        <v>0.02</v>
      </c>
      <c r="AG42">
        <v>0.08</v>
      </c>
      <c r="AH42">
        <v>16.100000000000001</v>
      </c>
      <c r="AI42">
        <v>20.9</v>
      </c>
      <c r="AJ42">
        <v>0.53</v>
      </c>
      <c r="AK42">
        <v>155</v>
      </c>
      <c r="AL42">
        <v>1.1000000000000001</v>
      </c>
      <c r="AM42">
        <v>0.01</v>
      </c>
      <c r="AN42">
        <v>0.59</v>
      </c>
      <c r="AO42">
        <v>21.6</v>
      </c>
      <c r="AP42">
        <v>3.4000000000000002E-2</v>
      </c>
      <c r="AQ42">
        <v>10.38</v>
      </c>
      <c r="AR42">
        <v>-10</v>
      </c>
      <c r="AS42">
        <v>-2</v>
      </c>
      <c r="AT42">
        <v>9.1</v>
      </c>
      <c r="AU42">
        <v>2</v>
      </c>
      <c r="AV42">
        <v>0.17</v>
      </c>
      <c r="AW42">
        <v>0.16</v>
      </c>
      <c r="AX42">
        <v>3.7</v>
      </c>
      <c r="AY42">
        <v>3.4</v>
      </c>
      <c r="AZ42">
        <v>0.4</v>
      </c>
      <c r="BA42">
        <v>71</v>
      </c>
      <c r="BB42">
        <v>-0.05</v>
      </c>
      <c r="BC42">
        <v>-0.02</v>
      </c>
      <c r="BD42">
        <v>5.2</v>
      </c>
      <c r="BE42">
        <v>40</v>
      </c>
      <c r="BF42">
        <v>0.1</v>
      </c>
      <c r="BG42">
        <v>7</v>
      </c>
      <c r="BH42">
        <v>31</v>
      </c>
      <c r="BI42">
        <v>-0.1</v>
      </c>
      <c r="BJ42">
        <v>11.55</v>
      </c>
      <c r="BK42">
        <v>38.700000000000003</v>
      </c>
      <c r="BL42">
        <v>5.8</v>
      </c>
      <c r="BM42">
        <v>335</v>
      </c>
      <c r="BN42">
        <v>18.399999999999999</v>
      </c>
    </row>
    <row r="43" spans="1:66" x14ac:dyDescent="0.3">
      <c r="A43" t="s">
        <v>224</v>
      </c>
      <c r="B43" t="s">
        <v>225</v>
      </c>
      <c r="C43" s="1" t="str">
        <f t="shared" si="8"/>
        <v>27:0007</v>
      </c>
      <c r="D43" s="1" t="str">
        <f t="shared" si="9"/>
        <v>27:0004</v>
      </c>
      <c r="E43" t="s">
        <v>226</v>
      </c>
      <c r="F43" t="s">
        <v>227</v>
      </c>
      <c r="H43">
        <v>60.757750000000001</v>
      </c>
      <c r="I43">
        <v>-116.91551</v>
      </c>
      <c r="J43" s="1" t="str">
        <f>HYPERLINK("http://geochem.nrcan.gc.ca/cdogs/content/kwd/kwd020044_e.htm", "Till")</f>
        <v>Till</v>
      </c>
      <c r="K43" s="1" t="str">
        <f t="shared" si="10"/>
        <v>Dry sieving to -230 mesh (63 µm) (Acme S230)</v>
      </c>
      <c r="L43">
        <v>50</v>
      </c>
      <c r="M43">
        <v>1.1599999999999999</v>
      </c>
      <c r="N43">
        <v>3.9</v>
      </c>
      <c r="O43">
        <v>-0.2</v>
      </c>
      <c r="P43">
        <v>-20</v>
      </c>
      <c r="Q43">
        <v>165</v>
      </c>
      <c r="R43">
        <v>0.8</v>
      </c>
      <c r="S43">
        <v>0.19</v>
      </c>
      <c r="T43">
        <v>10.1</v>
      </c>
      <c r="U43">
        <v>0.18</v>
      </c>
      <c r="V43">
        <v>26.9</v>
      </c>
      <c r="W43">
        <v>8.6</v>
      </c>
      <c r="X43">
        <v>20.2</v>
      </c>
      <c r="Y43">
        <v>0.67</v>
      </c>
      <c r="Z43">
        <v>13.96</v>
      </c>
      <c r="AA43">
        <v>1.87</v>
      </c>
      <c r="AB43">
        <v>3.4</v>
      </c>
      <c r="AC43">
        <v>-0.1</v>
      </c>
      <c r="AD43">
        <v>0.13</v>
      </c>
      <c r="AE43">
        <v>13</v>
      </c>
      <c r="AF43">
        <v>-0.02</v>
      </c>
      <c r="AG43">
        <v>0.17</v>
      </c>
      <c r="AH43">
        <v>12.4</v>
      </c>
      <c r="AI43">
        <v>23.4</v>
      </c>
      <c r="AJ43">
        <v>0.94</v>
      </c>
      <c r="AK43">
        <v>291</v>
      </c>
      <c r="AL43">
        <v>0.62</v>
      </c>
      <c r="AM43">
        <v>0.01</v>
      </c>
      <c r="AN43">
        <v>0.41</v>
      </c>
      <c r="AO43">
        <v>27.5</v>
      </c>
      <c r="AP43">
        <v>3.2000000000000001E-2</v>
      </c>
      <c r="AQ43">
        <v>7.75</v>
      </c>
      <c r="AR43">
        <v>-10</v>
      </c>
      <c r="AS43">
        <v>-2</v>
      </c>
      <c r="AT43">
        <v>15.1</v>
      </c>
      <c r="AU43">
        <v>-1</v>
      </c>
      <c r="AV43">
        <v>0.05</v>
      </c>
      <c r="AW43">
        <v>0.12</v>
      </c>
      <c r="AX43">
        <v>3.4</v>
      </c>
      <c r="AY43">
        <v>0.2</v>
      </c>
      <c r="AZ43">
        <v>0.5</v>
      </c>
      <c r="BA43">
        <v>207.8</v>
      </c>
      <c r="BB43">
        <v>-0.05</v>
      </c>
      <c r="BC43">
        <v>-0.02</v>
      </c>
      <c r="BD43">
        <v>5.7</v>
      </c>
      <c r="BE43">
        <v>70</v>
      </c>
      <c r="BF43">
        <v>0.14000000000000001</v>
      </c>
      <c r="BG43">
        <v>1.1000000000000001</v>
      </c>
      <c r="BH43">
        <v>25</v>
      </c>
      <c r="BI43">
        <v>-0.1</v>
      </c>
      <c r="BJ43">
        <v>8.6</v>
      </c>
      <c r="BK43">
        <v>37.5</v>
      </c>
      <c r="BL43">
        <v>5.3</v>
      </c>
      <c r="BM43">
        <v>465</v>
      </c>
      <c r="BN43">
        <v>7.4</v>
      </c>
    </row>
    <row r="44" spans="1:66" x14ac:dyDescent="0.3">
      <c r="A44" t="s">
        <v>228</v>
      </c>
      <c r="B44" t="s">
        <v>229</v>
      </c>
      <c r="C44" s="1" t="str">
        <f t="shared" si="8"/>
        <v>27:0007</v>
      </c>
      <c r="D44" s="1" t="str">
        <f t="shared" si="9"/>
        <v>27:0004</v>
      </c>
      <c r="E44" t="s">
        <v>230</v>
      </c>
      <c r="F44" t="s">
        <v>231</v>
      </c>
      <c r="H44">
        <v>60.763820000000003</v>
      </c>
      <c r="I44">
        <v>-117.12578000000001</v>
      </c>
      <c r="J44" s="1" t="str">
        <f>HYPERLINK("http://geochem.nrcan.gc.ca/cdogs/content/kwd/kwd020050_e.htm", "Glaciofluvial")</f>
        <v>Glaciofluvial</v>
      </c>
      <c r="K44" s="1" t="str">
        <f t="shared" si="10"/>
        <v>Dry sieving to -230 mesh (63 µm) (Acme S230)</v>
      </c>
      <c r="L44">
        <v>63</v>
      </c>
      <c r="M44">
        <v>0.43</v>
      </c>
      <c r="N44">
        <v>2.4</v>
      </c>
      <c r="O44">
        <v>-0.2</v>
      </c>
      <c r="P44">
        <v>-20</v>
      </c>
      <c r="Q44">
        <v>83.7</v>
      </c>
      <c r="R44">
        <v>0.4</v>
      </c>
      <c r="S44">
        <v>0.09</v>
      </c>
      <c r="T44">
        <v>1.03</v>
      </c>
      <c r="U44">
        <v>0.3</v>
      </c>
      <c r="V44">
        <v>26.1</v>
      </c>
      <c r="W44">
        <v>3</v>
      </c>
      <c r="X44">
        <v>6.7</v>
      </c>
      <c r="Y44">
        <v>0.22</v>
      </c>
      <c r="Z44">
        <v>4</v>
      </c>
      <c r="AA44">
        <v>0.7</v>
      </c>
      <c r="AB44">
        <v>1.4</v>
      </c>
      <c r="AC44">
        <v>-0.1</v>
      </c>
      <c r="AD44">
        <v>0.03</v>
      </c>
      <c r="AE44">
        <v>33</v>
      </c>
      <c r="AF44">
        <v>-0.02</v>
      </c>
      <c r="AG44">
        <v>0.03</v>
      </c>
      <c r="AH44">
        <v>12.5</v>
      </c>
      <c r="AI44">
        <v>7</v>
      </c>
      <c r="AJ44">
        <v>0.51</v>
      </c>
      <c r="AK44">
        <v>80</v>
      </c>
      <c r="AL44">
        <v>0.56999999999999995</v>
      </c>
      <c r="AM44">
        <v>6.0000000000000001E-3</v>
      </c>
      <c r="AN44">
        <v>0.25</v>
      </c>
      <c r="AO44">
        <v>5.2</v>
      </c>
      <c r="AP44">
        <v>5.5E-2</v>
      </c>
      <c r="AQ44">
        <v>4.28</v>
      </c>
      <c r="AR44">
        <v>-10</v>
      </c>
      <c r="AS44">
        <v>-2</v>
      </c>
      <c r="AT44">
        <v>2.7</v>
      </c>
      <c r="AU44">
        <v>-1</v>
      </c>
      <c r="AV44">
        <v>0.05</v>
      </c>
      <c r="AW44">
        <v>0.06</v>
      </c>
      <c r="AX44">
        <v>1.9</v>
      </c>
      <c r="AY44">
        <v>0.2</v>
      </c>
      <c r="AZ44">
        <v>0.2</v>
      </c>
      <c r="BA44">
        <v>25.1</v>
      </c>
      <c r="BB44">
        <v>-0.05</v>
      </c>
      <c r="BC44">
        <v>-0.02</v>
      </c>
      <c r="BD44">
        <v>4.7</v>
      </c>
      <c r="BE44">
        <v>50</v>
      </c>
      <c r="BF44">
        <v>0.05</v>
      </c>
      <c r="BG44">
        <v>2.2000000000000002</v>
      </c>
      <c r="BH44">
        <v>19</v>
      </c>
      <c r="BI44">
        <v>-0.1</v>
      </c>
      <c r="BJ44">
        <v>9.1199999999999992</v>
      </c>
      <c r="BK44">
        <v>25.4</v>
      </c>
      <c r="BL44">
        <v>1.6</v>
      </c>
      <c r="BM44">
        <v>195</v>
      </c>
      <c r="BN44">
        <v>5.3</v>
      </c>
    </row>
    <row r="45" spans="1:66" hidden="1" x14ac:dyDescent="0.3">
      <c r="A45" t="s">
        <v>232</v>
      </c>
      <c r="B45" t="s">
        <v>233</v>
      </c>
      <c r="C45" s="1" t="str">
        <f t="shared" si="8"/>
        <v>27:0007</v>
      </c>
      <c r="D45" s="1" t="str">
        <f>HYPERLINK("http://geochem.nrcan.gc.ca/cdogs/content/svy/svy_e.htm", "")</f>
        <v/>
      </c>
      <c r="G45" s="1" t="str">
        <f>HYPERLINK("http://geochem.nrcan.gc.ca/cdogs/content/cr_/cr_00293_e.htm", "293")</f>
        <v>293</v>
      </c>
      <c r="J45" t="s">
        <v>108</v>
      </c>
      <c r="K45" t="s">
        <v>109</v>
      </c>
      <c r="L45">
        <v>194</v>
      </c>
      <c r="M45">
        <v>1.65</v>
      </c>
      <c r="N45">
        <v>16.3</v>
      </c>
      <c r="O45">
        <v>7.2</v>
      </c>
      <c r="P45">
        <v>-20</v>
      </c>
      <c r="Q45">
        <v>79.5</v>
      </c>
      <c r="R45">
        <v>0.5</v>
      </c>
      <c r="S45">
        <v>2.02</v>
      </c>
      <c r="T45">
        <v>0.27</v>
      </c>
      <c r="U45">
        <v>0.25</v>
      </c>
      <c r="V45">
        <v>46.9</v>
      </c>
      <c r="W45">
        <v>12</v>
      </c>
      <c r="X45">
        <v>24.4</v>
      </c>
      <c r="Y45">
        <v>0.51</v>
      </c>
      <c r="Z45">
        <v>43.98</v>
      </c>
      <c r="AA45">
        <v>3.07</v>
      </c>
      <c r="AB45">
        <v>5.7</v>
      </c>
      <c r="AC45">
        <v>-0.1</v>
      </c>
      <c r="AD45">
        <v>-0.02</v>
      </c>
      <c r="AE45">
        <v>136</v>
      </c>
      <c r="AF45">
        <v>0.05</v>
      </c>
      <c r="AG45">
        <v>0.04</v>
      </c>
      <c r="AH45">
        <v>17.3</v>
      </c>
      <c r="AI45">
        <v>8.8000000000000007</v>
      </c>
      <c r="AJ45">
        <v>0.52</v>
      </c>
      <c r="AK45">
        <v>1082</v>
      </c>
      <c r="AL45">
        <v>0.62</v>
      </c>
      <c r="AM45">
        <v>2.1999999999999999E-2</v>
      </c>
      <c r="AN45">
        <v>1.06</v>
      </c>
      <c r="AO45">
        <v>16.8</v>
      </c>
      <c r="AP45">
        <v>8.3000000000000004E-2</v>
      </c>
      <c r="AQ45">
        <v>14.52</v>
      </c>
      <c r="AR45">
        <v>-10</v>
      </c>
      <c r="AS45">
        <v>-2</v>
      </c>
      <c r="AT45">
        <v>5.0999999999999996</v>
      </c>
      <c r="AU45">
        <v>-1</v>
      </c>
      <c r="AV45">
        <v>-0.02</v>
      </c>
      <c r="AW45">
        <v>4.9800000000000004</v>
      </c>
      <c r="AX45">
        <v>3.9</v>
      </c>
      <c r="AY45">
        <v>0.3</v>
      </c>
      <c r="AZ45">
        <v>0.9</v>
      </c>
      <c r="BA45">
        <v>10.199999999999999</v>
      </c>
      <c r="BB45">
        <v>-0.05</v>
      </c>
      <c r="BC45">
        <v>-0.02</v>
      </c>
      <c r="BD45">
        <v>2.2999999999999998</v>
      </c>
      <c r="BE45">
        <v>740</v>
      </c>
      <c r="BF45">
        <v>0.11</v>
      </c>
      <c r="BG45">
        <v>0.8</v>
      </c>
      <c r="BH45">
        <v>52</v>
      </c>
      <c r="BI45">
        <v>0.1</v>
      </c>
      <c r="BJ45">
        <v>10.63</v>
      </c>
      <c r="BK45">
        <v>60.1</v>
      </c>
      <c r="BL45">
        <v>0.8</v>
      </c>
      <c r="BM45">
        <v>345</v>
      </c>
      <c r="BN45">
        <v>6.4</v>
      </c>
    </row>
    <row r="46" spans="1:66" x14ac:dyDescent="0.3">
      <c r="A46" t="s">
        <v>234</v>
      </c>
      <c r="B46" t="s">
        <v>235</v>
      </c>
      <c r="C46" s="1" t="str">
        <f t="shared" si="8"/>
        <v>27:0007</v>
      </c>
      <c r="D46" s="1" t="str">
        <f t="shared" ref="D46:D55" si="11">HYPERLINK("http://geochem.nrcan.gc.ca/cdogs/content/svy/svy270004_e.htm", "27:0004")</f>
        <v>27:0004</v>
      </c>
      <c r="E46" t="s">
        <v>236</v>
      </c>
      <c r="F46" t="s">
        <v>237</v>
      </c>
      <c r="H46">
        <v>60.351579999999998</v>
      </c>
      <c r="I46">
        <v>-116.93437</v>
      </c>
      <c r="J46" s="1" t="str">
        <f>HYPERLINK("http://geochem.nrcan.gc.ca/cdogs/content/kwd/kwd020050_e.htm", "Glaciofluvial")</f>
        <v>Glaciofluvial</v>
      </c>
      <c r="K46" s="1" t="str">
        <f t="shared" ref="K46:K55" si="12">HYPERLINK("http://geochem.nrcan.gc.ca/cdogs/content/kwd/kwd080088_e.htm", "Dry sieving to -230 mesh (63 µm) (Acme S230)")</f>
        <v>Dry sieving to -230 mesh (63 µm) (Acme S230)</v>
      </c>
      <c r="L46">
        <v>45</v>
      </c>
      <c r="M46">
        <v>0.31</v>
      </c>
      <c r="N46">
        <v>2.4</v>
      </c>
      <c r="O46">
        <v>0.4</v>
      </c>
      <c r="P46">
        <v>-20</v>
      </c>
      <c r="Q46">
        <v>166.6</v>
      </c>
      <c r="R46">
        <v>0.3</v>
      </c>
      <c r="S46">
        <v>0.14000000000000001</v>
      </c>
      <c r="T46">
        <v>12.18</v>
      </c>
      <c r="U46">
        <v>0.21</v>
      </c>
      <c r="V46">
        <v>20</v>
      </c>
      <c r="W46">
        <v>5.8</v>
      </c>
      <c r="X46">
        <v>8.1</v>
      </c>
      <c r="Y46">
        <v>0.23</v>
      </c>
      <c r="Z46">
        <v>12.19</v>
      </c>
      <c r="AA46">
        <v>1.0900000000000001</v>
      </c>
      <c r="AB46">
        <v>1.2</v>
      </c>
      <c r="AC46">
        <v>-0.1</v>
      </c>
      <c r="AD46">
        <v>0.03</v>
      </c>
      <c r="AE46">
        <v>32</v>
      </c>
      <c r="AF46">
        <v>-0.02</v>
      </c>
      <c r="AG46">
        <v>0.04</v>
      </c>
      <c r="AH46">
        <v>9.8000000000000007</v>
      </c>
      <c r="AI46">
        <v>6.9</v>
      </c>
      <c r="AJ46">
        <v>2.69</v>
      </c>
      <c r="AK46">
        <v>450</v>
      </c>
      <c r="AL46">
        <v>0.61</v>
      </c>
      <c r="AM46">
        <v>1.4E-2</v>
      </c>
      <c r="AN46">
        <v>0.24</v>
      </c>
      <c r="AO46">
        <v>14.2</v>
      </c>
      <c r="AP46">
        <v>0.17399999999999999</v>
      </c>
      <c r="AQ46">
        <v>5.7</v>
      </c>
      <c r="AR46">
        <v>-10</v>
      </c>
      <c r="AS46">
        <v>-2</v>
      </c>
      <c r="AT46">
        <v>7.5</v>
      </c>
      <c r="AU46">
        <v>1</v>
      </c>
      <c r="AV46">
        <v>7.0000000000000007E-2</v>
      </c>
      <c r="AW46">
        <v>0.18</v>
      </c>
      <c r="AX46">
        <v>1.1000000000000001</v>
      </c>
      <c r="AY46">
        <v>0.5</v>
      </c>
      <c r="AZ46">
        <v>0.2</v>
      </c>
      <c r="BA46">
        <v>99.7</v>
      </c>
      <c r="BB46">
        <v>-0.05</v>
      </c>
      <c r="BC46">
        <v>-0.02</v>
      </c>
      <c r="BD46">
        <v>1.1000000000000001</v>
      </c>
      <c r="BE46">
        <v>50</v>
      </c>
      <c r="BF46">
        <v>0.06</v>
      </c>
      <c r="BG46">
        <v>1.1000000000000001</v>
      </c>
      <c r="BH46">
        <v>14</v>
      </c>
      <c r="BI46">
        <v>-0.1</v>
      </c>
      <c r="BJ46">
        <v>7.06</v>
      </c>
      <c r="BK46">
        <v>36.4</v>
      </c>
      <c r="BL46">
        <v>1.4</v>
      </c>
      <c r="BM46">
        <v>305</v>
      </c>
      <c r="BN46">
        <v>28.2</v>
      </c>
    </row>
    <row r="47" spans="1:66" x14ac:dyDescent="0.3">
      <c r="A47" t="s">
        <v>238</v>
      </c>
      <c r="B47" t="s">
        <v>239</v>
      </c>
      <c r="C47" s="1" t="str">
        <f t="shared" si="8"/>
        <v>27:0007</v>
      </c>
      <c r="D47" s="1" t="str">
        <f t="shared" si="11"/>
        <v>27:0004</v>
      </c>
      <c r="E47" t="s">
        <v>240</v>
      </c>
      <c r="F47" t="s">
        <v>241</v>
      </c>
      <c r="H47">
        <v>60.466169999999998</v>
      </c>
      <c r="I47">
        <v>-116.90894</v>
      </c>
      <c r="J47" s="1" t="str">
        <f>HYPERLINK("http://geochem.nrcan.gc.ca/cdogs/content/kwd/kwd020044_e.htm", "Till")</f>
        <v>Till</v>
      </c>
      <c r="K47" s="1" t="str">
        <f t="shared" si="12"/>
        <v>Dry sieving to -230 mesh (63 µm) (Acme S230)</v>
      </c>
      <c r="L47">
        <v>134</v>
      </c>
      <c r="M47">
        <v>1.22</v>
      </c>
      <c r="N47">
        <v>8.6</v>
      </c>
      <c r="O47">
        <v>1.2</v>
      </c>
      <c r="P47">
        <v>-20</v>
      </c>
      <c r="Q47">
        <v>268</v>
      </c>
      <c r="R47">
        <v>0.9</v>
      </c>
      <c r="S47">
        <v>0.22</v>
      </c>
      <c r="T47">
        <v>3.73</v>
      </c>
      <c r="U47">
        <v>0.32</v>
      </c>
      <c r="V47">
        <v>33.799999999999997</v>
      </c>
      <c r="W47">
        <v>9.1</v>
      </c>
      <c r="X47">
        <v>19.600000000000001</v>
      </c>
      <c r="Y47">
        <v>0.71</v>
      </c>
      <c r="Z47">
        <v>23.67</v>
      </c>
      <c r="AA47">
        <v>2.13</v>
      </c>
      <c r="AB47">
        <v>4</v>
      </c>
      <c r="AC47">
        <v>-0.1</v>
      </c>
      <c r="AD47">
        <v>0.16</v>
      </c>
      <c r="AE47">
        <v>15</v>
      </c>
      <c r="AF47">
        <v>0.03</v>
      </c>
      <c r="AG47">
        <v>0.14000000000000001</v>
      </c>
      <c r="AH47">
        <v>15.6</v>
      </c>
      <c r="AI47">
        <v>17</v>
      </c>
      <c r="AJ47">
        <v>0.9</v>
      </c>
      <c r="AK47">
        <v>288</v>
      </c>
      <c r="AL47">
        <v>1.91</v>
      </c>
      <c r="AM47">
        <v>6.0000000000000001E-3</v>
      </c>
      <c r="AN47">
        <v>0.36</v>
      </c>
      <c r="AO47">
        <v>27.6</v>
      </c>
      <c r="AP47">
        <v>3.5999999999999997E-2</v>
      </c>
      <c r="AQ47">
        <v>12.59</v>
      </c>
      <c r="AR47">
        <v>-10</v>
      </c>
      <c r="AS47">
        <v>-2</v>
      </c>
      <c r="AT47">
        <v>14.2</v>
      </c>
      <c r="AU47">
        <v>-1</v>
      </c>
      <c r="AV47">
        <v>0.03</v>
      </c>
      <c r="AW47">
        <v>0.19</v>
      </c>
      <c r="AX47">
        <v>3.9</v>
      </c>
      <c r="AY47">
        <v>1</v>
      </c>
      <c r="AZ47">
        <v>0.6</v>
      </c>
      <c r="BA47">
        <v>62.1</v>
      </c>
      <c r="BB47">
        <v>-0.05</v>
      </c>
      <c r="BC47">
        <v>-0.02</v>
      </c>
      <c r="BD47">
        <v>5.8</v>
      </c>
      <c r="BE47">
        <v>50</v>
      </c>
      <c r="BF47">
        <v>0.15</v>
      </c>
      <c r="BG47">
        <v>1.7</v>
      </c>
      <c r="BH47">
        <v>36</v>
      </c>
      <c r="BI47">
        <v>-0.1</v>
      </c>
      <c r="BJ47">
        <v>10.039999999999999</v>
      </c>
      <c r="BK47">
        <v>67.3</v>
      </c>
      <c r="BL47">
        <v>7.9</v>
      </c>
      <c r="BM47">
        <v>435</v>
      </c>
      <c r="BN47">
        <v>9.5</v>
      </c>
    </row>
    <row r="48" spans="1:66" x14ac:dyDescent="0.3">
      <c r="A48" t="s">
        <v>242</v>
      </c>
      <c r="B48" t="s">
        <v>243</v>
      </c>
      <c r="C48" s="1" t="str">
        <f t="shared" si="8"/>
        <v>27:0007</v>
      </c>
      <c r="D48" s="1" t="str">
        <f t="shared" si="11"/>
        <v>27:0004</v>
      </c>
      <c r="E48" t="s">
        <v>244</v>
      </c>
      <c r="F48" t="s">
        <v>245</v>
      </c>
      <c r="H48">
        <v>60.566249999999997</v>
      </c>
      <c r="I48">
        <v>-116.89064999999999</v>
      </c>
      <c r="J48" s="1" t="str">
        <f>HYPERLINK("http://geochem.nrcan.gc.ca/cdogs/content/kwd/kwd020044_e.htm", "Till")</f>
        <v>Till</v>
      </c>
      <c r="K48" s="1" t="str">
        <f t="shared" si="12"/>
        <v>Dry sieving to -230 mesh (63 µm) (Acme S230)</v>
      </c>
      <c r="L48">
        <v>99</v>
      </c>
      <c r="M48">
        <v>1.32</v>
      </c>
      <c r="N48">
        <v>3.6</v>
      </c>
      <c r="O48">
        <v>-0.2</v>
      </c>
      <c r="P48">
        <v>-20</v>
      </c>
      <c r="Q48">
        <v>169.3</v>
      </c>
      <c r="R48">
        <v>0.9</v>
      </c>
      <c r="S48">
        <v>0.2</v>
      </c>
      <c r="T48">
        <v>1.94</v>
      </c>
      <c r="U48">
        <v>0.28999999999999998</v>
      </c>
      <c r="V48">
        <v>33.700000000000003</v>
      </c>
      <c r="W48">
        <v>8.9</v>
      </c>
      <c r="X48">
        <v>18.5</v>
      </c>
      <c r="Y48">
        <v>0.45</v>
      </c>
      <c r="Z48">
        <v>27.1</v>
      </c>
      <c r="AA48">
        <v>1.67</v>
      </c>
      <c r="AB48">
        <v>3.6</v>
      </c>
      <c r="AC48">
        <v>-0.1</v>
      </c>
      <c r="AD48">
        <v>0.12</v>
      </c>
      <c r="AE48">
        <v>33</v>
      </c>
      <c r="AF48">
        <v>-0.02</v>
      </c>
      <c r="AG48">
        <v>0.13</v>
      </c>
      <c r="AH48">
        <v>15.3</v>
      </c>
      <c r="AI48">
        <v>23.5</v>
      </c>
      <c r="AJ48">
        <v>0.47</v>
      </c>
      <c r="AK48">
        <v>327</v>
      </c>
      <c r="AL48">
        <v>0.62</v>
      </c>
      <c r="AM48">
        <v>1.0999999999999999E-2</v>
      </c>
      <c r="AN48">
        <v>0.63</v>
      </c>
      <c r="AO48">
        <v>31</v>
      </c>
      <c r="AP48">
        <v>3.7999999999999999E-2</v>
      </c>
      <c r="AQ48">
        <v>9.3800000000000008</v>
      </c>
      <c r="AR48">
        <v>-10</v>
      </c>
      <c r="AS48">
        <v>-2</v>
      </c>
      <c r="AT48">
        <v>11.5</v>
      </c>
      <c r="AU48">
        <v>2</v>
      </c>
      <c r="AV48">
        <v>0.21</v>
      </c>
      <c r="AW48">
        <v>0.16</v>
      </c>
      <c r="AX48">
        <v>3.5</v>
      </c>
      <c r="AY48">
        <v>2.2000000000000002</v>
      </c>
      <c r="AZ48">
        <v>0.4</v>
      </c>
      <c r="BA48">
        <v>87.6</v>
      </c>
      <c r="BB48">
        <v>-0.05</v>
      </c>
      <c r="BC48">
        <v>-0.02</v>
      </c>
      <c r="BD48">
        <v>3</v>
      </c>
      <c r="BE48">
        <v>40</v>
      </c>
      <c r="BF48">
        <v>0.11</v>
      </c>
      <c r="BG48">
        <v>11.8</v>
      </c>
      <c r="BH48">
        <v>29</v>
      </c>
      <c r="BI48">
        <v>-0.1</v>
      </c>
      <c r="BJ48">
        <v>11.39</v>
      </c>
      <c r="BK48">
        <v>50.8</v>
      </c>
      <c r="BL48">
        <v>4.5999999999999996</v>
      </c>
      <c r="BM48">
        <v>315</v>
      </c>
      <c r="BN48">
        <v>32.299999999999997</v>
      </c>
    </row>
    <row r="49" spans="1:66" x14ac:dyDescent="0.3">
      <c r="A49" t="s">
        <v>246</v>
      </c>
      <c r="B49" t="s">
        <v>247</v>
      </c>
      <c r="C49" s="1" t="str">
        <f t="shared" si="8"/>
        <v>27:0007</v>
      </c>
      <c r="D49" s="1" t="str">
        <f t="shared" si="11"/>
        <v>27:0004</v>
      </c>
      <c r="E49" t="s">
        <v>248</v>
      </c>
      <c r="F49" t="s">
        <v>249</v>
      </c>
      <c r="H49">
        <v>60.666260000000001</v>
      </c>
      <c r="I49">
        <v>-116.88637</v>
      </c>
      <c r="J49" s="1" t="str">
        <f>HYPERLINK("http://geochem.nrcan.gc.ca/cdogs/content/kwd/kwd020044_e.htm", "Till")</f>
        <v>Till</v>
      </c>
      <c r="K49" s="1" t="str">
        <f t="shared" si="12"/>
        <v>Dry sieving to -230 mesh (63 µm) (Acme S230)</v>
      </c>
      <c r="L49">
        <v>153</v>
      </c>
      <c r="M49">
        <v>1.06</v>
      </c>
      <c r="N49">
        <v>7.7</v>
      </c>
      <c r="O49">
        <v>-0.2</v>
      </c>
      <c r="P49">
        <v>-20</v>
      </c>
      <c r="Q49">
        <v>157.69999999999999</v>
      </c>
      <c r="R49">
        <v>0.5</v>
      </c>
      <c r="S49">
        <v>0.15</v>
      </c>
      <c r="T49">
        <v>1.08</v>
      </c>
      <c r="U49">
        <v>0.16</v>
      </c>
      <c r="V49">
        <v>15</v>
      </c>
      <c r="W49">
        <v>2.9</v>
      </c>
      <c r="X49">
        <v>14.4</v>
      </c>
      <c r="Y49">
        <v>0.49</v>
      </c>
      <c r="Z49">
        <v>8.0299999999999994</v>
      </c>
      <c r="AA49">
        <v>1.42</v>
      </c>
      <c r="AB49">
        <v>3.5</v>
      </c>
      <c r="AC49">
        <v>-0.1</v>
      </c>
      <c r="AD49">
        <v>7.0000000000000007E-2</v>
      </c>
      <c r="AE49">
        <v>26</v>
      </c>
      <c r="AF49">
        <v>0.02</v>
      </c>
      <c r="AG49">
        <v>0.08</v>
      </c>
      <c r="AH49">
        <v>7.5</v>
      </c>
      <c r="AI49">
        <v>16.2</v>
      </c>
      <c r="AJ49">
        <v>0.28999999999999998</v>
      </c>
      <c r="AK49">
        <v>47</v>
      </c>
      <c r="AL49">
        <v>1.63</v>
      </c>
      <c r="AM49">
        <v>6.0000000000000001E-3</v>
      </c>
      <c r="AN49">
        <v>0.42</v>
      </c>
      <c r="AO49">
        <v>8.3000000000000007</v>
      </c>
      <c r="AP49">
        <v>3.6999999999999998E-2</v>
      </c>
      <c r="AQ49">
        <v>10.27</v>
      </c>
      <c r="AR49">
        <v>-10</v>
      </c>
      <c r="AS49">
        <v>2</v>
      </c>
      <c r="AT49">
        <v>8.1</v>
      </c>
      <c r="AU49">
        <v>-1</v>
      </c>
      <c r="AV49">
        <v>0.13</v>
      </c>
      <c r="AW49">
        <v>0.11</v>
      </c>
      <c r="AX49">
        <v>2</v>
      </c>
      <c r="AY49">
        <v>0.5</v>
      </c>
      <c r="AZ49">
        <v>0.4</v>
      </c>
      <c r="BA49">
        <v>56.1</v>
      </c>
      <c r="BB49">
        <v>-0.05</v>
      </c>
      <c r="BC49">
        <v>-0.02</v>
      </c>
      <c r="BD49">
        <v>2.6</v>
      </c>
      <c r="BE49">
        <v>30</v>
      </c>
      <c r="BF49">
        <v>0.17</v>
      </c>
      <c r="BG49">
        <v>0.7</v>
      </c>
      <c r="BH49">
        <v>34</v>
      </c>
      <c r="BI49">
        <v>-0.1</v>
      </c>
      <c r="BJ49">
        <v>2.3199999999999998</v>
      </c>
      <c r="BK49">
        <v>45</v>
      </c>
      <c r="BL49">
        <v>2.4</v>
      </c>
      <c r="BM49">
        <v>345</v>
      </c>
      <c r="BN49">
        <v>16.600000000000001</v>
      </c>
    </row>
    <row r="50" spans="1:66" x14ac:dyDescent="0.3">
      <c r="A50" t="s">
        <v>250</v>
      </c>
      <c r="B50" t="s">
        <v>251</v>
      </c>
      <c r="C50" s="1" t="str">
        <f t="shared" si="8"/>
        <v>27:0007</v>
      </c>
      <c r="D50" s="1" t="str">
        <f t="shared" si="11"/>
        <v>27:0004</v>
      </c>
      <c r="E50" t="s">
        <v>252</v>
      </c>
      <c r="F50" t="s">
        <v>253</v>
      </c>
      <c r="H50">
        <v>60.553750000000001</v>
      </c>
      <c r="I50">
        <v>-117.77874</v>
      </c>
      <c r="J50" s="1" t="str">
        <f>HYPERLINK("http://geochem.nrcan.gc.ca/cdogs/content/kwd/kwd020044_e.htm", "Till")</f>
        <v>Till</v>
      </c>
      <c r="K50" s="1" t="str">
        <f t="shared" si="12"/>
        <v>Dry sieving to -230 mesh (63 µm) (Acme S230)</v>
      </c>
      <c r="L50">
        <v>195</v>
      </c>
      <c r="M50">
        <v>1.1599999999999999</v>
      </c>
      <c r="N50">
        <v>16.2</v>
      </c>
      <c r="O50">
        <v>1.5</v>
      </c>
      <c r="P50">
        <v>-20</v>
      </c>
      <c r="Q50">
        <v>115.5</v>
      </c>
      <c r="R50">
        <v>0.5</v>
      </c>
      <c r="S50">
        <v>0.31</v>
      </c>
      <c r="T50">
        <v>0.27</v>
      </c>
      <c r="U50">
        <v>0.35</v>
      </c>
      <c r="V50">
        <v>31.2</v>
      </c>
      <c r="W50">
        <v>4.5999999999999996</v>
      </c>
      <c r="X50">
        <v>19.5</v>
      </c>
      <c r="Y50">
        <v>0.78</v>
      </c>
      <c r="Z50">
        <v>26.56</v>
      </c>
      <c r="AA50">
        <v>1.41</v>
      </c>
      <c r="AB50">
        <v>3.9</v>
      </c>
      <c r="AC50">
        <v>-0.1</v>
      </c>
      <c r="AD50">
        <v>0.15</v>
      </c>
      <c r="AE50">
        <v>18</v>
      </c>
      <c r="AF50">
        <v>0.03</v>
      </c>
      <c r="AG50">
        <v>0.16</v>
      </c>
      <c r="AH50">
        <v>15.3</v>
      </c>
      <c r="AI50">
        <v>11.3</v>
      </c>
      <c r="AJ50">
        <v>0.28000000000000003</v>
      </c>
      <c r="AK50">
        <v>57</v>
      </c>
      <c r="AL50">
        <v>4.16</v>
      </c>
      <c r="AM50">
        <v>5.0000000000000001E-3</v>
      </c>
      <c r="AN50">
        <v>0.52</v>
      </c>
      <c r="AO50">
        <v>20.6</v>
      </c>
      <c r="AP50">
        <v>5.1999999999999998E-2</v>
      </c>
      <c r="AQ50">
        <v>15.73</v>
      </c>
      <c r="AR50">
        <v>-10</v>
      </c>
      <c r="AS50">
        <v>-2</v>
      </c>
      <c r="AT50">
        <v>16.7</v>
      </c>
      <c r="AU50">
        <v>2</v>
      </c>
      <c r="AV50">
        <v>0.04</v>
      </c>
      <c r="AW50">
        <v>0.35</v>
      </c>
      <c r="AX50">
        <v>3.6</v>
      </c>
      <c r="AY50">
        <v>0.8</v>
      </c>
      <c r="AZ50">
        <v>0.6</v>
      </c>
      <c r="BA50">
        <v>27.7</v>
      </c>
      <c r="BB50">
        <v>-0.05</v>
      </c>
      <c r="BC50">
        <v>0.05</v>
      </c>
      <c r="BD50">
        <v>6</v>
      </c>
      <c r="BE50">
        <v>50</v>
      </c>
      <c r="BF50">
        <v>0.24</v>
      </c>
      <c r="BG50">
        <v>2.2999999999999998</v>
      </c>
      <c r="BH50">
        <v>34</v>
      </c>
      <c r="BI50">
        <v>-0.1</v>
      </c>
      <c r="BJ50">
        <v>7.14</v>
      </c>
      <c r="BK50">
        <v>57.4</v>
      </c>
      <c r="BL50">
        <v>6.7</v>
      </c>
      <c r="BM50">
        <v>365</v>
      </c>
      <c r="BN50">
        <v>11.7</v>
      </c>
    </row>
    <row r="51" spans="1:66" x14ac:dyDescent="0.3">
      <c r="A51" t="s">
        <v>254</v>
      </c>
      <c r="B51" t="s">
        <v>255</v>
      </c>
      <c r="C51" s="1" t="str">
        <f t="shared" si="8"/>
        <v>27:0007</v>
      </c>
      <c r="D51" s="1" t="str">
        <f t="shared" si="11"/>
        <v>27:0004</v>
      </c>
      <c r="E51" t="s">
        <v>256</v>
      </c>
      <c r="F51" t="s">
        <v>257</v>
      </c>
      <c r="H51">
        <v>60.646340000000002</v>
      </c>
      <c r="I51">
        <v>-117.57543</v>
      </c>
      <c r="J51" s="1" t="str">
        <f>HYPERLINK("http://geochem.nrcan.gc.ca/cdogs/content/kwd/kwd020053_e.htm", "Glaciolacustrine")</f>
        <v>Glaciolacustrine</v>
      </c>
      <c r="K51" s="1" t="str">
        <f t="shared" si="12"/>
        <v>Dry sieving to -230 mesh (63 µm) (Acme S230)</v>
      </c>
      <c r="L51">
        <v>163</v>
      </c>
      <c r="M51">
        <v>0.77</v>
      </c>
      <c r="N51">
        <v>9.6</v>
      </c>
      <c r="O51">
        <v>1.2</v>
      </c>
      <c r="P51">
        <v>-20</v>
      </c>
      <c r="Q51">
        <v>156.19999999999999</v>
      </c>
      <c r="R51">
        <v>0.5</v>
      </c>
      <c r="S51">
        <v>0.2</v>
      </c>
      <c r="T51">
        <v>0.46</v>
      </c>
      <c r="U51">
        <v>0.32</v>
      </c>
      <c r="V51">
        <v>34.299999999999997</v>
      </c>
      <c r="W51">
        <v>7.7</v>
      </c>
      <c r="X51">
        <v>14</v>
      </c>
      <c r="Y51">
        <v>0.68</v>
      </c>
      <c r="Z51">
        <v>15.78</v>
      </c>
      <c r="AA51">
        <v>1.8</v>
      </c>
      <c r="AB51">
        <v>2.8</v>
      </c>
      <c r="AC51">
        <v>-0.1</v>
      </c>
      <c r="AD51">
        <v>0.05</v>
      </c>
      <c r="AE51">
        <v>76</v>
      </c>
      <c r="AF51">
        <v>0.03</v>
      </c>
      <c r="AG51">
        <v>7.0000000000000007E-2</v>
      </c>
      <c r="AH51">
        <v>15.4</v>
      </c>
      <c r="AI51">
        <v>12.4</v>
      </c>
      <c r="AJ51">
        <v>0.28000000000000003</v>
      </c>
      <c r="AK51">
        <v>123</v>
      </c>
      <c r="AL51">
        <v>0.61</v>
      </c>
      <c r="AM51">
        <v>6.0000000000000001E-3</v>
      </c>
      <c r="AN51">
        <v>0.3</v>
      </c>
      <c r="AO51">
        <v>19.5</v>
      </c>
      <c r="AP51">
        <v>5.3999999999999999E-2</v>
      </c>
      <c r="AQ51">
        <v>11.45</v>
      </c>
      <c r="AR51">
        <v>-10</v>
      </c>
      <c r="AS51">
        <v>4</v>
      </c>
      <c r="AT51">
        <v>7.3</v>
      </c>
      <c r="AU51">
        <v>2</v>
      </c>
      <c r="AV51">
        <v>0.06</v>
      </c>
      <c r="AW51">
        <v>0.15</v>
      </c>
      <c r="AX51">
        <v>2.9</v>
      </c>
      <c r="AY51">
        <v>0.4</v>
      </c>
      <c r="AZ51">
        <v>0.4</v>
      </c>
      <c r="BA51">
        <v>28.4</v>
      </c>
      <c r="BB51">
        <v>-0.05</v>
      </c>
      <c r="BC51">
        <v>-0.02</v>
      </c>
      <c r="BD51">
        <v>4.4000000000000004</v>
      </c>
      <c r="BE51">
        <v>40</v>
      </c>
      <c r="BF51">
        <v>0.14000000000000001</v>
      </c>
      <c r="BG51">
        <v>1.2</v>
      </c>
      <c r="BH51">
        <v>25</v>
      </c>
      <c r="BI51">
        <v>-0.1</v>
      </c>
      <c r="BJ51">
        <v>10.32</v>
      </c>
      <c r="BK51">
        <v>70.7</v>
      </c>
      <c r="BL51">
        <v>2.9</v>
      </c>
      <c r="BM51">
        <v>325</v>
      </c>
      <c r="BN51">
        <v>10</v>
      </c>
    </row>
    <row r="52" spans="1:66" x14ac:dyDescent="0.3">
      <c r="A52" t="s">
        <v>258</v>
      </c>
      <c r="B52" t="s">
        <v>259</v>
      </c>
      <c r="C52" s="1" t="str">
        <f t="shared" si="8"/>
        <v>27:0007</v>
      </c>
      <c r="D52" s="1" t="str">
        <f t="shared" si="11"/>
        <v>27:0004</v>
      </c>
      <c r="E52" t="s">
        <v>260</v>
      </c>
      <c r="F52" t="s">
        <v>261</v>
      </c>
      <c r="H52">
        <v>60.648180000000004</v>
      </c>
      <c r="I52">
        <v>-117.47928</v>
      </c>
      <c r="J52" s="1" t="str">
        <f>HYPERLINK("http://geochem.nrcan.gc.ca/cdogs/content/kwd/kwd020044_e.htm", "Till")</f>
        <v>Till</v>
      </c>
      <c r="K52" s="1" t="str">
        <f t="shared" si="12"/>
        <v>Dry sieving to -230 mesh (63 µm) (Acme S230)</v>
      </c>
      <c r="L52">
        <v>199</v>
      </c>
      <c r="M52">
        <v>0.92</v>
      </c>
      <c r="N52">
        <v>9.1</v>
      </c>
      <c r="O52">
        <v>1</v>
      </c>
      <c r="P52">
        <v>-20</v>
      </c>
      <c r="Q52">
        <v>155.5</v>
      </c>
      <c r="R52">
        <v>0.6</v>
      </c>
      <c r="S52">
        <v>0.22</v>
      </c>
      <c r="T52">
        <v>3.18</v>
      </c>
      <c r="U52">
        <v>0.49</v>
      </c>
      <c r="V52">
        <v>33.799999999999997</v>
      </c>
      <c r="W52">
        <v>9.3000000000000007</v>
      </c>
      <c r="X52">
        <v>16</v>
      </c>
      <c r="Y52">
        <v>0.66</v>
      </c>
      <c r="Z52">
        <v>19.45</v>
      </c>
      <c r="AA52">
        <v>2.5499999999999998</v>
      </c>
      <c r="AB52">
        <v>3.1</v>
      </c>
      <c r="AC52">
        <v>-0.1</v>
      </c>
      <c r="AD52">
        <v>0.09</v>
      </c>
      <c r="AE52">
        <v>75</v>
      </c>
      <c r="AF52">
        <v>0.02</v>
      </c>
      <c r="AG52">
        <v>0.1</v>
      </c>
      <c r="AH52">
        <v>15.9</v>
      </c>
      <c r="AI52">
        <v>15.8</v>
      </c>
      <c r="AJ52">
        <v>0.35</v>
      </c>
      <c r="AK52">
        <v>187</v>
      </c>
      <c r="AL52">
        <v>0.96</v>
      </c>
      <c r="AM52">
        <v>0.01</v>
      </c>
      <c r="AN52">
        <v>0.43</v>
      </c>
      <c r="AO52">
        <v>25.6</v>
      </c>
      <c r="AP52">
        <v>0.11799999999999999</v>
      </c>
      <c r="AQ52">
        <v>12.72</v>
      </c>
      <c r="AR52">
        <v>-10</v>
      </c>
      <c r="AS52">
        <v>-2</v>
      </c>
      <c r="AT52">
        <v>10.3</v>
      </c>
      <c r="AU52">
        <v>-1</v>
      </c>
      <c r="AV52">
        <v>0.87</v>
      </c>
      <c r="AW52">
        <v>0.18</v>
      </c>
      <c r="AX52">
        <v>3.6</v>
      </c>
      <c r="AY52">
        <v>0.7</v>
      </c>
      <c r="AZ52">
        <v>0.5</v>
      </c>
      <c r="BA52">
        <v>72.5</v>
      </c>
      <c r="BB52">
        <v>-0.05</v>
      </c>
      <c r="BC52">
        <v>0.04</v>
      </c>
      <c r="BD52">
        <v>5.3</v>
      </c>
      <c r="BE52">
        <v>40</v>
      </c>
      <c r="BF52">
        <v>0.13</v>
      </c>
      <c r="BG52">
        <v>1.5</v>
      </c>
      <c r="BH52">
        <v>32</v>
      </c>
      <c r="BI52">
        <v>-0.1</v>
      </c>
      <c r="BJ52">
        <v>13.62</v>
      </c>
      <c r="BK52">
        <v>124.9</v>
      </c>
      <c r="BL52">
        <v>5</v>
      </c>
      <c r="BM52">
        <v>405</v>
      </c>
      <c r="BN52">
        <v>11.9</v>
      </c>
    </row>
    <row r="53" spans="1:66" x14ac:dyDescent="0.3">
      <c r="A53" t="s">
        <v>262</v>
      </c>
      <c r="B53" t="s">
        <v>263</v>
      </c>
      <c r="C53" s="1" t="str">
        <f t="shared" si="8"/>
        <v>27:0007</v>
      </c>
      <c r="D53" s="1" t="str">
        <f t="shared" si="11"/>
        <v>27:0004</v>
      </c>
      <c r="E53" t="s">
        <v>260</v>
      </c>
      <c r="F53" t="s">
        <v>264</v>
      </c>
      <c r="H53">
        <v>60.648180000000004</v>
      </c>
      <c r="I53">
        <v>-117.47928</v>
      </c>
      <c r="J53" s="1" t="str">
        <f>HYPERLINK("http://geochem.nrcan.gc.ca/cdogs/content/kwd/kwd020044_e.htm", "Till")</f>
        <v>Till</v>
      </c>
      <c r="K53" s="1" t="str">
        <f t="shared" si="12"/>
        <v>Dry sieving to -230 mesh (63 µm) (Acme S230)</v>
      </c>
      <c r="L53">
        <v>211</v>
      </c>
      <c r="M53">
        <v>1.01</v>
      </c>
      <c r="N53">
        <v>9.8000000000000007</v>
      </c>
      <c r="O53">
        <v>1.4</v>
      </c>
      <c r="P53">
        <v>-20</v>
      </c>
      <c r="Q53">
        <v>198</v>
      </c>
      <c r="R53">
        <v>0.7</v>
      </c>
      <c r="S53">
        <v>0.22</v>
      </c>
      <c r="T53">
        <v>5.49</v>
      </c>
      <c r="U53">
        <v>0.76</v>
      </c>
      <c r="V53">
        <v>34.9</v>
      </c>
      <c r="W53">
        <v>9.5</v>
      </c>
      <c r="X53">
        <v>16.3</v>
      </c>
      <c r="Y53">
        <v>0.62</v>
      </c>
      <c r="Z53">
        <v>23.6</v>
      </c>
      <c r="AA53">
        <v>2.5</v>
      </c>
      <c r="AB53">
        <v>3.1</v>
      </c>
      <c r="AC53">
        <v>-0.1</v>
      </c>
      <c r="AD53">
        <v>0.09</v>
      </c>
      <c r="AE53">
        <v>62</v>
      </c>
      <c r="AF53">
        <v>0.03</v>
      </c>
      <c r="AG53">
        <v>0.11</v>
      </c>
      <c r="AH53">
        <v>15.9</v>
      </c>
      <c r="AI53">
        <v>16.100000000000001</v>
      </c>
      <c r="AJ53">
        <v>0.44</v>
      </c>
      <c r="AK53">
        <v>284</v>
      </c>
      <c r="AL53">
        <v>1.01</v>
      </c>
      <c r="AM53">
        <v>1.4E-2</v>
      </c>
      <c r="AN53">
        <v>0.43</v>
      </c>
      <c r="AO53">
        <v>25.6</v>
      </c>
      <c r="AP53">
        <v>0.245</v>
      </c>
      <c r="AQ53">
        <v>12.34</v>
      </c>
      <c r="AR53">
        <v>-10</v>
      </c>
      <c r="AS53">
        <v>-2</v>
      </c>
      <c r="AT53">
        <v>10.7</v>
      </c>
      <c r="AU53">
        <v>-1</v>
      </c>
      <c r="AV53">
        <v>0.67</v>
      </c>
      <c r="AW53">
        <v>0.19</v>
      </c>
      <c r="AX53">
        <v>3.6</v>
      </c>
      <c r="AY53">
        <v>0.8</v>
      </c>
      <c r="AZ53">
        <v>0.5</v>
      </c>
      <c r="BA53">
        <v>108.3</v>
      </c>
      <c r="BB53">
        <v>-0.05</v>
      </c>
      <c r="BC53">
        <v>-0.02</v>
      </c>
      <c r="BD53">
        <v>5</v>
      </c>
      <c r="BE53">
        <v>50</v>
      </c>
      <c r="BF53">
        <v>0.12</v>
      </c>
      <c r="BG53">
        <v>1.9</v>
      </c>
      <c r="BH53">
        <v>32</v>
      </c>
      <c r="BI53">
        <v>-0.1</v>
      </c>
      <c r="BJ53">
        <v>12.97</v>
      </c>
      <c r="BK53">
        <v>244.9</v>
      </c>
      <c r="BL53">
        <v>4.5999999999999996</v>
      </c>
      <c r="BM53">
        <v>415</v>
      </c>
      <c r="BN53">
        <v>12.8</v>
      </c>
    </row>
    <row r="54" spans="1:66" x14ac:dyDescent="0.3">
      <c r="A54" t="s">
        <v>265</v>
      </c>
      <c r="B54" t="s">
        <v>266</v>
      </c>
      <c r="C54" s="1" t="str">
        <f t="shared" si="8"/>
        <v>27:0007</v>
      </c>
      <c r="D54" s="1" t="str">
        <f t="shared" si="11"/>
        <v>27:0004</v>
      </c>
      <c r="E54" t="s">
        <v>267</v>
      </c>
      <c r="F54" t="s">
        <v>268</v>
      </c>
      <c r="H54">
        <v>60.377330000000001</v>
      </c>
      <c r="I54">
        <v>-118.90927000000001</v>
      </c>
      <c r="J54" s="1" t="str">
        <f>HYPERLINK("http://geochem.nrcan.gc.ca/cdogs/content/kwd/kwd020024_e.htm", "Stream sediments")</f>
        <v>Stream sediments</v>
      </c>
      <c r="K54" s="1" t="str">
        <f t="shared" si="12"/>
        <v>Dry sieving to -230 mesh (63 µm) (Acme S230)</v>
      </c>
      <c r="L54">
        <v>117</v>
      </c>
      <c r="M54">
        <v>0.44</v>
      </c>
      <c r="N54">
        <v>6.7</v>
      </c>
      <c r="O54">
        <v>0.5</v>
      </c>
      <c r="P54">
        <v>-20</v>
      </c>
      <c r="Q54">
        <v>159</v>
      </c>
      <c r="R54">
        <v>0.3</v>
      </c>
      <c r="S54">
        <v>0.12</v>
      </c>
      <c r="T54">
        <v>6.45</v>
      </c>
      <c r="U54">
        <v>0.51</v>
      </c>
      <c r="V54">
        <v>27.8</v>
      </c>
      <c r="W54">
        <v>5.4</v>
      </c>
      <c r="X54">
        <v>9.8000000000000007</v>
      </c>
      <c r="Y54">
        <v>0.38</v>
      </c>
      <c r="Z54">
        <v>14.79</v>
      </c>
      <c r="AA54">
        <v>1.5</v>
      </c>
      <c r="AB54">
        <v>1.7</v>
      </c>
      <c r="AC54">
        <v>-0.1</v>
      </c>
      <c r="AD54">
        <v>0.04</v>
      </c>
      <c r="AE54">
        <v>23</v>
      </c>
      <c r="AF54">
        <v>-0.02</v>
      </c>
      <c r="AG54">
        <v>0.06</v>
      </c>
      <c r="AH54">
        <v>13.6</v>
      </c>
      <c r="AI54">
        <v>6.6</v>
      </c>
      <c r="AJ54">
        <v>1.66</v>
      </c>
      <c r="AK54">
        <v>229</v>
      </c>
      <c r="AL54">
        <v>2.25</v>
      </c>
      <c r="AM54">
        <v>8.9999999999999993E-3</v>
      </c>
      <c r="AN54">
        <v>0.3</v>
      </c>
      <c r="AO54">
        <v>15.2</v>
      </c>
      <c r="AP54">
        <v>0.05</v>
      </c>
      <c r="AQ54">
        <v>7.66</v>
      </c>
      <c r="AR54">
        <v>-10</v>
      </c>
      <c r="AS54">
        <v>-2</v>
      </c>
      <c r="AT54">
        <v>6.4</v>
      </c>
      <c r="AU54">
        <v>4</v>
      </c>
      <c r="AV54">
        <v>0.03</v>
      </c>
      <c r="AW54">
        <v>0.26</v>
      </c>
      <c r="AX54">
        <v>2</v>
      </c>
      <c r="AY54">
        <v>0.8</v>
      </c>
      <c r="AZ54">
        <v>0.2</v>
      </c>
      <c r="BA54">
        <v>49.6</v>
      </c>
      <c r="BB54">
        <v>-0.05</v>
      </c>
      <c r="BC54">
        <v>-0.02</v>
      </c>
      <c r="BD54">
        <v>3.9</v>
      </c>
      <c r="BE54">
        <v>80</v>
      </c>
      <c r="BF54">
        <v>0.12</v>
      </c>
      <c r="BG54">
        <v>1.8</v>
      </c>
      <c r="BH54">
        <v>23</v>
      </c>
      <c r="BI54">
        <v>0.6</v>
      </c>
      <c r="BJ54">
        <v>8.57</v>
      </c>
      <c r="BK54">
        <v>70.8</v>
      </c>
      <c r="BL54">
        <v>1.9</v>
      </c>
      <c r="BM54">
        <v>275</v>
      </c>
      <c r="BN54">
        <v>7.5</v>
      </c>
    </row>
    <row r="55" spans="1:66" x14ac:dyDescent="0.3">
      <c r="A55" t="s">
        <v>269</v>
      </c>
      <c r="B55" t="s">
        <v>270</v>
      </c>
      <c r="C55" s="1" t="str">
        <f t="shared" si="8"/>
        <v>27:0007</v>
      </c>
      <c r="D55" s="1" t="str">
        <f t="shared" si="11"/>
        <v>27:0004</v>
      </c>
      <c r="E55" t="s">
        <v>271</v>
      </c>
      <c r="F55" t="s">
        <v>272</v>
      </c>
      <c r="H55">
        <v>60.47457</v>
      </c>
      <c r="I55">
        <v>-118.90291999999999</v>
      </c>
      <c r="J55" s="1" t="str">
        <f>HYPERLINK("http://geochem.nrcan.gc.ca/cdogs/content/kwd/kwd020044_e.htm", "Till")</f>
        <v>Till</v>
      </c>
      <c r="K55" s="1" t="str">
        <f t="shared" si="12"/>
        <v>Dry sieving to -230 mesh (63 µm) (Acme S230)</v>
      </c>
      <c r="L55">
        <v>160</v>
      </c>
      <c r="M55">
        <v>0.95</v>
      </c>
      <c r="N55">
        <v>5.7</v>
      </c>
      <c r="O55">
        <v>1</v>
      </c>
      <c r="P55">
        <v>-20</v>
      </c>
      <c r="Q55">
        <v>284.39999999999998</v>
      </c>
      <c r="R55">
        <v>0.8</v>
      </c>
      <c r="S55">
        <v>0.17</v>
      </c>
      <c r="T55">
        <v>2.1800000000000002</v>
      </c>
      <c r="U55">
        <v>0.65</v>
      </c>
      <c r="V55">
        <v>24.9</v>
      </c>
      <c r="W55">
        <v>5.7</v>
      </c>
      <c r="X55">
        <v>17.600000000000001</v>
      </c>
      <c r="Y55">
        <v>0.41</v>
      </c>
      <c r="Z55">
        <v>21.92</v>
      </c>
      <c r="AA55">
        <v>1.68</v>
      </c>
      <c r="AB55">
        <v>2.9</v>
      </c>
      <c r="AC55">
        <v>-0.1</v>
      </c>
      <c r="AD55">
        <v>0.16</v>
      </c>
      <c r="AE55">
        <v>32</v>
      </c>
      <c r="AF55">
        <v>0.03</v>
      </c>
      <c r="AG55">
        <v>0.09</v>
      </c>
      <c r="AH55">
        <v>12</v>
      </c>
      <c r="AI55">
        <v>13.9</v>
      </c>
      <c r="AJ55">
        <v>0.51</v>
      </c>
      <c r="AK55">
        <v>119</v>
      </c>
      <c r="AL55">
        <v>1.02</v>
      </c>
      <c r="AM55">
        <v>5.0000000000000001E-3</v>
      </c>
      <c r="AN55">
        <v>0.65</v>
      </c>
      <c r="AO55">
        <v>24.7</v>
      </c>
      <c r="AP55">
        <v>5.2999999999999999E-2</v>
      </c>
      <c r="AQ55">
        <v>10.41</v>
      </c>
      <c r="AR55">
        <v>-10</v>
      </c>
      <c r="AS55">
        <v>2</v>
      </c>
      <c r="AT55">
        <v>7.9</v>
      </c>
      <c r="AU55">
        <v>3</v>
      </c>
      <c r="AV55">
        <v>0.15</v>
      </c>
      <c r="AW55">
        <v>0.27</v>
      </c>
      <c r="AX55">
        <v>2.7</v>
      </c>
      <c r="AY55">
        <v>2.5</v>
      </c>
      <c r="AZ55">
        <v>0.3</v>
      </c>
      <c r="BA55">
        <v>47.4</v>
      </c>
      <c r="BB55">
        <v>-0.05</v>
      </c>
      <c r="BC55">
        <v>-0.02</v>
      </c>
      <c r="BD55">
        <v>3.7</v>
      </c>
      <c r="BE55">
        <v>50</v>
      </c>
      <c r="BF55">
        <v>0.12</v>
      </c>
      <c r="BG55">
        <v>5.3</v>
      </c>
      <c r="BH55">
        <v>28</v>
      </c>
      <c r="BI55">
        <v>-0.1</v>
      </c>
      <c r="BJ55">
        <v>9.02</v>
      </c>
      <c r="BK55">
        <v>45.9</v>
      </c>
      <c r="BL55">
        <v>6.8</v>
      </c>
      <c r="BM55">
        <v>355</v>
      </c>
      <c r="BN55">
        <v>21.8</v>
      </c>
    </row>
    <row r="56" spans="1:66" hidden="1" x14ac:dyDescent="0.3">
      <c r="A56" t="s">
        <v>273</v>
      </c>
      <c r="B56" t="s">
        <v>274</v>
      </c>
      <c r="C56" s="1" t="str">
        <f t="shared" si="8"/>
        <v>27:0007</v>
      </c>
      <c r="D56" s="1" t="str">
        <f>HYPERLINK("http://geochem.nrcan.gc.ca/cdogs/content/svy/svy_e.htm", "")</f>
        <v/>
      </c>
      <c r="G56" s="1" t="str">
        <f>HYPERLINK("http://geochem.nrcan.gc.ca/cdogs/content/cr_/cr_00293_e.htm", "293")</f>
        <v>293</v>
      </c>
      <c r="J56" t="s">
        <v>108</v>
      </c>
      <c r="K56" t="s">
        <v>109</v>
      </c>
      <c r="L56">
        <v>206</v>
      </c>
      <c r="M56">
        <v>1.75</v>
      </c>
      <c r="N56">
        <v>16</v>
      </c>
      <c r="O56">
        <v>27.2</v>
      </c>
      <c r="P56">
        <v>-20</v>
      </c>
      <c r="Q56">
        <v>80.099999999999994</v>
      </c>
      <c r="R56">
        <v>0.8</v>
      </c>
      <c r="S56">
        <v>2</v>
      </c>
      <c r="T56">
        <v>0.28999999999999998</v>
      </c>
      <c r="U56">
        <v>0.21</v>
      </c>
      <c r="V56">
        <v>49</v>
      </c>
      <c r="W56">
        <v>12.1</v>
      </c>
      <c r="X56">
        <v>25.5</v>
      </c>
      <c r="Y56">
        <v>0.56000000000000005</v>
      </c>
      <c r="Z56">
        <v>44.88</v>
      </c>
      <c r="AA56">
        <v>3.16</v>
      </c>
      <c r="AB56">
        <v>6</v>
      </c>
      <c r="AC56">
        <v>-0.1</v>
      </c>
      <c r="AD56">
        <v>0.03</v>
      </c>
      <c r="AE56">
        <v>144</v>
      </c>
      <c r="AF56">
        <v>0.04</v>
      </c>
      <c r="AG56">
        <v>0.05</v>
      </c>
      <c r="AH56">
        <v>17.3</v>
      </c>
      <c r="AI56">
        <v>9.4</v>
      </c>
      <c r="AJ56">
        <v>0.55000000000000004</v>
      </c>
      <c r="AK56">
        <v>1094</v>
      </c>
      <c r="AL56">
        <v>0.63</v>
      </c>
      <c r="AM56">
        <v>2.4E-2</v>
      </c>
      <c r="AN56">
        <v>1.08</v>
      </c>
      <c r="AO56">
        <v>18</v>
      </c>
      <c r="AP56">
        <v>8.5000000000000006E-2</v>
      </c>
      <c r="AQ56">
        <v>14.17</v>
      </c>
      <c r="AR56">
        <v>-10</v>
      </c>
      <c r="AS56">
        <v>-2</v>
      </c>
      <c r="AT56">
        <v>5.7</v>
      </c>
      <c r="AU56">
        <v>-1</v>
      </c>
      <c r="AV56">
        <v>-0.02</v>
      </c>
      <c r="AW56">
        <v>4.87</v>
      </c>
      <c r="AX56">
        <v>4.0999999999999996</v>
      </c>
      <c r="AY56">
        <v>0.5</v>
      </c>
      <c r="AZ56">
        <v>0.9</v>
      </c>
      <c r="BA56">
        <v>11.3</v>
      </c>
      <c r="BB56">
        <v>-0.05</v>
      </c>
      <c r="BC56">
        <v>-0.02</v>
      </c>
      <c r="BD56">
        <v>2.5</v>
      </c>
      <c r="BE56">
        <v>790</v>
      </c>
      <c r="BF56">
        <v>0.11</v>
      </c>
      <c r="BG56">
        <v>0.9</v>
      </c>
      <c r="BH56">
        <v>56</v>
      </c>
      <c r="BI56">
        <v>0.1</v>
      </c>
      <c r="BJ56">
        <v>10.85</v>
      </c>
      <c r="BK56">
        <v>63.8</v>
      </c>
      <c r="BL56">
        <v>0.8</v>
      </c>
      <c r="BM56">
        <v>295</v>
      </c>
      <c r="BN56">
        <v>6.7</v>
      </c>
    </row>
    <row r="57" spans="1:66" x14ac:dyDescent="0.3">
      <c r="A57" t="s">
        <v>275</v>
      </c>
      <c r="B57" t="s">
        <v>276</v>
      </c>
      <c r="C57" s="1" t="str">
        <f t="shared" si="8"/>
        <v>27:0007</v>
      </c>
      <c r="D57" s="1" t="str">
        <f t="shared" ref="D57:D66" si="13">HYPERLINK("http://geochem.nrcan.gc.ca/cdogs/content/svy/svy270004_e.htm", "27:0004")</f>
        <v>27:0004</v>
      </c>
      <c r="E57" t="s">
        <v>277</v>
      </c>
      <c r="F57" t="s">
        <v>278</v>
      </c>
      <c r="H57">
        <v>60.519799999999996</v>
      </c>
      <c r="I57">
        <v>-118.90535</v>
      </c>
      <c r="J57" s="1" t="str">
        <f>HYPERLINK("http://geochem.nrcan.gc.ca/cdogs/content/kwd/kwd020044_e.htm", "Till")</f>
        <v>Till</v>
      </c>
      <c r="K57" s="1" t="str">
        <f t="shared" ref="K57:K66" si="14">HYPERLINK("http://geochem.nrcan.gc.ca/cdogs/content/kwd/kwd080088_e.htm", "Dry sieving to -230 mesh (63 µm) (Acme S230)")</f>
        <v>Dry sieving to -230 mesh (63 µm) (Acme S230)</v>
      </c>
      <c r="L57">
        <v>75</v>
      </c>
      <c r="M57">
        <v>0.94</v>
      </c>
      <c r="N57">
        <v>5.0999999999999996</v>
      </c>
      <c r="O57">
        <v>0.4</v>
      </c>
      <c r="P57">
        <v>-20</v>
      </c>
      <c r="Q57">
        <v>163.69999999999999</v>
      </c>
      <c r="R57">
        <v>0.6</v>
      </c>
      <c r="S57">
        <v>0.18</v>
      </c>
      <c r="T57">
        <v>8.09</v>
      </c>
      <c r="U57">
        <v>0.31</v>
      </c>
      <c r="V57">
        <v>27.1</v>
      </c>
      <c r="W57">
        <v>6.9</v>
      </c>
      <c r="X57">
        <v>17.7</v>
      </c>
      <c r="Y57">
        <v>0.92</v>
      </c>
      <c r="Z57">
        <v>21.96</v>
      </c>
      <c r="AA57">
        <v>1.79</v>
      </c>
      <c r="AB57">
        <v>3</v>
      </c>
      <c r="AC57">
        <v>-0.1</v>
      </c>
      <c r="AD57">
        <v>0.16</v>
      </c>
      <c r="AE57">
        <v>17</v>
      </c>
      <c r="AF57">
        <v>0.02</v>
      </c>
      <c r="AG57">
        <v>0.17</v>
      </c>
      <c r="AH57">
        <v>13</v>
      </c>
      <c r="AI57">
        <v>16.2</v>
      </c>
      <c r="AJ57">
        <v>1.5</v>
      </c>
      <c r="AK57">
        <v>305</v>
      </c>
      <c r="AL57">
        <v>1.67</v>
      </c>
      <c r="AM57">
        <v>1.2E-2</v>
      </c>
      <c r="AN57">
        <v>0.12</v>
      </c>
      <c r="AO57">
        <v>21.8</v>
      </c>
      <c r="AP57">
        <v>4.5999999999999999E-2</v>
      </c>
      <c r="AQ57">
        <v>9.19</v>
      </c>
      <c r="AR57">
        <v>-10</v>
      </c>
      <c r="AS57">
        <v>-2</v>
      </c>
      <c r="AT57">
        <v>13.6</v>
      </c>
      <c r="AU57">
        <v>6</v>
      </c>
      <c r="AV57">
        <v>7.0000000000000007E-2</v>
      </c>
      <c r="AW57">
        <v>0.18</v>
      </c>
      <c r="AX57">
        <v>3.2</v>
      </c>
      <c r="AY57">
        <v>0.5</v>
      </c>
      <c r="AZ57">
        <v>0.4</v>
      </c>
      <c r="BA57">
        <v>101.1</v>
      </c>
      <c r="BB57">
        <v>-0.05</v>
      </c>
      <c r="BC57">
        <v>-0.02</v>
      </c>
      <c r="BD57">
        <v>5.4</v>
      </c>
      <c r="BE57">
        <v>140</v>
      </c>
      <c r="BF57">
        <v>0.16</v>
      </c>
      <c r="BG57">
        <v>1.4</v>
      </c>
      <c r="BH57">
        <v>26</v>
      </c>
      <c r="BI57">
        <v>-0.1</v>
      </c>
      <c r="BJ57">
        <v>7.49</v>
      </c>
      <c r="BK57">
        <v>58.6</v>
      </c>
      <c r="BL57">
        <v>6.3</v>
      </c>
      <c r="BM57">
        <v>435</v>
      </c>
      <c r="BN57">
        <v>4.2</v>
      </c>
    </row>
    <row r="58" spans="1:66" x14ac:dyDescent="0.3">
      <c r="A58" t="s">
        <v>279</v>
      </c>
      <c r="B58" t="s">
        <v>280</v>
      </c>
      <c r="C58" s="1" t="str">
        <f t="shared" si="8"/>
        <v>27:0007</v>
      </c>
      <c r="D58" s="1" t="str">
        <f t="shared" si="13"/>
        <v>27:0004</v>
      </c>
      <c r="E58" t="s">
        <v>281</v>
      </c>
      <c r="F58" t="s">
        <v>282</v>
      </c>
      <c r="H58">
        <v>60.608179999999997</v>
      </c>
      <c r="I58">
        <v>-118.95780999999999</v>
      </c>
      <c r="J58" s="1" t="str">
        <f>HYPERLINK("http://geochem.nrcan.gc.ca/cdogs/content/kwd/kwd020044_e.htm", "Till")</f>
        <v>Till</v>
      </c>
      <c r="K58" s="1" t="str">
        <f t="shared" si="14"/>
        <v>Dry sieving to -230 mesh (63 µm) (Acme S230)</v>
      </c>
      <c r="L58">
        <v>99</v>
      </c>
      <c r="M58">
        <v>0.76</v>
      </c>
      <c r="N58">
        <v>6.1</v>
      </c>
      <c r="O58">
        <v>1.1000000000000001</v>
      </c>
      <c r="P58">
        <v>-20</v>
      </c>
      <c r="Q58">
        <v>142.30000000000001</v>
      </c>
      <c r="R58">
        <v>0.3</v>
      </c>
      <c r="S58">
        <v>0.15</v>
      </c>
      <c r="T58">
        <v>12.14</v>
      </c>
      <c r="U58">
        <v>0.56000000000000005</v>
      </c>
      <c r="V58">
        <v>24.7</v>
      </c>
      <c r="W58">
        <v>7</v>
      </c>
      <c r="X58">
        <v>13.8</v>
      </c>
      <c r="Y58">
        <v>0.56000000000000005</v>
      </c>
      <c r="Z58">
        <v>19.149999999999999</v>
      </c>
      <c r="AA58">
        <v>1.53</v>
      </c>
      <c r="AB58">
        <v>2.4</v>
      </c>
      <c r="AC58">
        <v>-0.1</v>
      </c>
      <c r="AD58">
        <v>0.06</v>
      </c>
      <c r="AE58">
        <v>10</v>
      </c>
      <c r="AF58">
        <v>-0.02</v>
      </c>
      <c r="AG58">
        <v>0.15</v>
      </c>
      <c r="AH58">
        <v>11</v>
      </c>
      <c r="AI58">
        <v>11.9</v>
      </c>
      <c r="AJ58">
        <v>1.08</v>
      </c>
      <c r="AK58">
        <v>315</v>
      </c>
      <c r="AL58">
        <v>1.6</v>
      </c>
      <c r="AM58">
        <v>8.0000000000000002E-3</v>
      </c>
      <c r="AN58">
        <v>0.39</v>
      </c>
      <c r="AO58">
        <v>21.8</v>
      </c>
      <c r="AP58">
        <v>4.1000000000000002E-2</v>
      </c>
      <c r="AQ58">
        <v>8.7100000000000009</v>
      </c>
      <c r="AR58">
        <v>-10</v>
      </c>
      <c r="AS58">
        <v>-2</v>
      </c>
      <c r="AT58">
        <v>10.6</v>
      </c>
      <c r="AU58">
        <v>-1</v>
      </c>
      <c r="AV58">
        <v>0.03</v>
      </c>
      <c r="AW58">
        <v>0.21</v>
      </c>
      <c r="AX58">
        <v>2.2999999999999998</v>
      </c>
      <c r="AY58">
        <v>0.6</v>
      </c>
      <c r="AZ58">
        <v>0.3</v>
      </c>
      <c r="BA58">
        <v>116</v>
      </c>
      <c r="BB58">
        <v>-0.05</v>
      </c>
      <c r="BC58">
        <v>-0.02</v>
      </c>
      <c r="BD58">
        <v>3.5</v>
      </c>
      <c r="BE58">
        <v>60</v>
      </c>
      <c r="BF58">
        <v>0.2</v>
      </c>
      <c r="BG58">
        <v>1.2</v>
      </c>
      <c r="BH58">
        <v>23</v>
      </c>
      <c r="BI58">
        <v>-0.1</v>
      </c>
      <c r="BJ58">
        <v>6.8</v>
      </c>
      <c r="BK58">
        <v>55.6</v>
      </c>
      <c r="BL58">
        <v>2.6</v>
      </c>
      <c r="BM58">
        <v>335</v>
      </c>
      <c r="BN58">
        <v>11.9</v>
      </c>
    </row>
    <row r="59" spans="1:66" x14ac:dyDescent="0.3">
      <c r="A59" t="s">
        <v>283</v>
      </c>
      <c r="B59" t="s">
        <v>284</v>
      </c>
      <c r="C59" s="1" t="str">
        <f t="shared" si="8"/>
        <v>27:0007</v>
      </c>
      <c r="D59" s="1" t="str">
        <f t="shared" si="13"/>
        <v>27:0004</v>
      </c>
      <c r="E59" t="s">
        <v>285</v>
      </c>
      <c r="F59" t="s">
        <v>286</v>
      </c>
      <c r="H59">
        <v>60.746549999999999</v>
      </c>
      <c r="I59">
        <v>-118.8938</v>
      </c>
      <c r="J59" s="1" t="str">
        <f>HYPERLINK("http://geochem.nrcan.gc.ca/cdogs/content/kwd/kwd020044_e.htm", "Till")</f>
        <v>Till</v>
      </c>
      <c r="K59" s="1" t="str">
        <f t="shared" si="14"/>
        <v>Dry sieving to -230 mesh (63 µm) (Acme S230)</v>
      </c>
      <c r="L59">
        <v>172</v>
      </c>
      <c r="M59">
        <v>1.57</v>
      </c>
      <c r="N59">
        <v>8.1</v>
      </c>
      <c r="O59">
        <v>1.3</v>
      </c>
      <c r="P59">
        <v>-20</v>
      </c>
      <c r="Q59">
        <v>314.2</v>
      </c>
      <c r="R59">
        <v>1</v>
      </c>
      <c r="S59">
        <v>0.22</v>
      </c>
      <c r="T59">
        <v>1.87</v>
      </c>
      <c r="U59">
        <v>0.35</v>
      </c>
      <c r="V59">
        <v>38.700000000000003</v>
      </c>
      <c r="W59">
        <v>8.9</v>
      </c>
      <c r="X59">
        <v>24.5</v>
      </c>
      <c r="Y59">
        <v>0.72</v>
      </c>
      <c r="Z59">
        <v>27.73</v>
      </c>
      <c r="AA59">
        <v>2.09</v>
      </c>
      <c r="AB59">
        <v>4.5999999999999996</v>
      </c>
      <c r="AC59">
        <v>-0.1</v>
      </c>
      <c r="AD59">
        <v>0.22</v>
      </c>
      <c r="AE59">
        <v>13</v>
      </c>
      <c r="AF59">
        <v>0.02</v>
      </c>
      <c r="AG59">
        <v>0.1</v>
      </c>
      <c r="AH59">
        <v>18.600000000000001</v>
      </c>
      <c r="AI59">
        <v>33.6</v>
      </c>
      <c r="AJ59">
        <v>0.63</v>
      </c>
      <c r="AK59">
        <v>125</v>
      </c>
      <c r="AL59">
        <v>1.01</v>
      </c>
      <c r="AM59">
        <v>7.0000000000000001E-3</v>
      </c>
      <c r="AN59">
        <v>0.71</v>
      </c>
      <c r="AO59">
        <v>31.1</v>
      </c>
      <c r="AP59">
        <v>2.5000000000000001E-2</v>
      </c>
      <c r="AQ59">
        <v>14.71</v>
      </c>
      <c r="AR59">
        <v>-10</v>
      </c>
      <c r="AS59">
        <v>2</v>
      </c>
      <c r="AT59">
        <v>11.1</v>
      </c>
      <c r="AU59">
        <v>-1</v>
      </c>
      <c r="AV59">
        <v>0.18</v>
      </c>
      <c r="AW59">
        <v>0.15</v>
      </c>
      <c r="AX59">
        <v>4.4000000000000004</v>
      </c>
      <c r="AY59">
        <v>1.5</v>
      </c>
      <c r="AZ59">
        <v>0.6</v>
      </c>
      <c r="BA59">
        <v>54.1</v>
      </c>
      <c r="BB59">
        <v>-0.05</v>
      </c>
      <c r="BC59">
        <v>-0.02</v>
      </c>
      <c r="BD59">
        <v>6</v>
      </c>
      <c r="BE59">
        <v>60</v>
      </c>
      <c r="BF59">
        <v>0.17</v>
      </c>
      <c r="BG59">
        <v>3</v>
      </c>
      <c r="BH59">
        <v>43</v>
      </c>
      <c r="BI59">
        <v>-0.1</v>
      </c>
      <c r="BJ59">
        <v>11.24</v>
      </c>
      <c r="BK59">
        <v>71.599999999999994</v>
      </c>
      <c r="BL59">
        <v>9.5</v>
      </c>
      <c r="BM59">
        <v>375</v>
      </c>
      <c r="BN59">
        <v>13.5</v>
      </c>
    </row>
    <row r="60" spans="1:66" x14ac:dyDescent="0.3">
      <c r="A60" t="s">
        <v>287</v>
      </c>
      <c r="B60" t="s">
        <v>288</v>
      </c>
      <c r="C60" s="1" t="str">
        <f t="shared" si="8"/>
        <v>27:0007</v>
      </c>
      <c r="D60" s="1" t="str">
        <f t="shared" si="13"/>
        <v>27:0004</v>
      </c>
      <c r="E60" t="s">
        <v>289</v>
      </c>
      <c r="F60" t="s">
        <v>290</v>
      </c>
      <c r="H60">
        <v>60.485109999999999</v>
      </c>
      <c r="I60">
        <v>-118.35917000000001</v>
      </c>
      <c r="J60" s="1" t="str">
        <f>HYPERLINK("http://geochem.nrcan.gc.ca/cdogs/content/kwd/kwd020044_e.htm", "Till")</f>
        <v>Till</v>
      </c>
      <c r="K60" s="1" t="str">
        <f t="shared" si="14"/>
        <v>Dry sieving to -230 mesh (63 µm) (Acme S230)</v>
      </c>
      <c r="L60">
        <v>179</v>
      </c>
      <c r="M60">
        <v>1.1100000000000001</v>
      </c>
      <c r="N60">
        <v>4.8</v>
      </c>
      <c r="O60">
        <v>1</v>
      </c>
      <c r="P60">
        <v>-20</v>
      </c>
      <c r="Q60">
        <v>138.69999999999999</v>
      </c>
      <c r="R60">
        <v>0.7</v>
      </c>
      <c r="S60">
        <v>0.2</v>
      </c>
      <c r="T60">
        <v>1.29</v>
      </c>
      <c r="U60">
        <v>0.21</v>
      </c>
      <c r="V60">
        <v>27.5</v>
      </c>
      <c r="W60">
        <v>7.4</v>
      </c>
      <c r="X60">
        <v>18.600000000000001</v>
      </c>
      <c r="Y60">
        <v>0.56999999999999995</v>
      </c>
      <c r="Z60">
        <v>15.5</v>
      </c>
      <c r="AA60">
        <v>2.0499999999999998</v>
      </c>
      <c r="AB60">
        <v>3.4</v>
      </c>
      <c r="AC60">
        <v>-0.1</v>
      </c>
      <c r="AD60">
        <v>0.13</v>
      </c>
      <c r="AE60">
        <v>35</v>
      </c>
      <c r="AF60">
        <v>0.03</v>
      </c>
      <c r="AG60">
        <v>0.11</v>
      </c>
      <c r="AH60">
        <v>13.3</v>
      </c>
      <c r="AI60">
        <v>16</v>
      </c>
      <c r="AJ60">
        <v>0.55000000000000004</v>
      </c>
      <c r="AK60">
        <v>385</v>
      </c>
      <c r="AL60">
        <v>1.17</v>
      </c>
      <c r="AM60">
        <v>0.01</v>
      </c>
      <c r="AN60">
        <v>0.48</v>
      </c>
      <c r="AO60">
        <v>22.1</v>
      </c>
      <c r="AP60">
        <v>6.2E-2</v>
      </c>
      <c r="AQ60">
        <v>9.48</v>
      </c>
      <c r="AR60">
        <v>-10</v>
      </c>
      <c r="AS60">
        <v>2</v>
      </c>
      <c r="AT60">
        <v>13.3</v>
      </c>
      <c r="AU60">
        <v>4</v>
      </c>
      <c r="AV60">
        <v>0.09</v>
      </c>
      <c r="AW60">
        <v>0.15</v>
      </c>
      <c r="AX60">
        <v>3.1</v>
      </c>
      <c r="AY60">
        <v>1.1000000000000001</v>
      </c>
      <c r="AZ60">
        <v>0.5</v>
      </c>
      <c r="BA60">
        <v>30.6</v>
      </c>
      <c r="BB60">
        <v>-0.05</v>
      </c>
      <c r="BC60">
        <v>-0.02</v>
      </c>
      <c r="BD60">
        <v>3.5</v>
      </c>
      <c r="BE60">
        <v>50</v>
      </c>
      <c r="BF60">
        <v>0.16</v>
      </c>
      <c r="BG60">
        <v>2.4</v>
      </c>
      <c r="BH60">
        <v>31</v>
      </c>
      <c r="BI60">
        <v>-0.1</v>
      </c>
      <c r="BJ60">
        <v>8.65</v>
      </c>
      <c r="BK60">
        <v>68.099999999999994</v>
      </c>
      <c r="BL60">
        <v>3.5</v>
      </c>
      <c r="BM60">
        <v>425</v>
      </c>
      <c r="BN60">
        <v>19.5</v>
      </c>
    </row>
    <row r="61" spans="1:66" x14ac:dyDescent="0.3">
      <c r="A61" t="s">
        <v>291</v>
      </c>
      <c r="B61" t="s">
        <v>292</v>
      </c>
      <c r="C61" s="1" t="str">
        <f t="shared" si="8"/>
        <v>27:0007</v>
      </c>
      <c r="D61" s="1" t="str">
        <f t="shared" si="13"/>
        <v>27:0004</v>
      </c>
      <c r="E61" t="s">
        <v>293</v>
      </c>
      <c r="F61" t="s">
        <v>294</v>
      </c>
      <c r="H61">
        <v>60.560339999999997</v>
      </c>
      <c r="I61">
        <v>-118.36932</v>
      </c>
      <c r="J61" s="1" t="str">
        <f>HYPERLINK("http://geochem.nrcan.gc.ca/cdogs/content/kwd/kwd020000_e.htm", "Null")</f>
        <v>Null</v>
      </c>
      <c r="K61" s="1" t="str">
        <f t="shared" si="14"/>
        <v>Dry sieving to -230 mesh (63 µm) (Acme S230)</v>
      </c>
      <c r="L61">
        <v>143</v>
      </c>
      <c r="M61">
        <v>1.96</v>
      </c>
      <c r="N61">
        <v>9.1999999999999993</v>
      </c>
      <c r="O61">
        <v>1.8</v>
      </c>
      <c r="P61">
        <v>-20</v>
      </c>
      <c r="Q61">
        <v>237.9</v>
      </c>
      <c r="R61">
        <v>0.8</v>
      </c>
      <c r="S61">
        <v>0.26</v>
      </c>
      <c r="T61">
        <v>0.7</v>
      </c>
      <c r="U61">
        <v>0.09</v>
      </c>
      <c r="V61">
        <v>42.4</v>
      </c>
      <c r="W61">
        <v>9.3000000000000007</v>
      </c>
      <c r="X61">
        <v>30.8</v>
      </c>
      <c r="Y61">
        <v>0.96</v>
      </c>
      <c r="Z61">
        <v>20.88</v>
      </c>
      <c r="AA61">
        <v>2.82</v>
      </c>
      <c r="AB61">
        <v>6</v>
      </c>
      <c r="AC61">
        <v>-0.1</v>
      </c>
      <c r="AD61">
        <v>0.24</v>
      </c>
      <c r="AE61">
        <v>21</v>
      </c>
      <c r="AF61">
        <v>0.04</v>
      </c>
      <c r="AG61">
        <v>0.16</v>
      </c>
      <c r="AH61">
        <v>19.899999999999999</v>
      </c>
      <c r="AI61">
        <v>20.100000000000001</v>
      </c>
      <c r="AJ61">
        <v>0.49</v>
      </c>
      <c r="AK61">
        <v>191</v>
      </c>
      <c r="AL61">
        <v>1.38</v>
      </c>
      <c r="AM61">
        <v>7.0000000000000001E-3</v>
      </c>
      <c r="AN61">
        <v>0.36</v>
      </c>
      <c r="AO61">
        <v>26.5</v>
      </c>
      <c r="AP61">
        <v>2.7E-2</v>
      </c>
      <c r="AQ61">
        <v>13.91</v>
      </c>
      <c r="AR61">
        <v>-10</v>
      </c>
      <c r="AS61">
        <v>-2</v>
      </c>
      <c r="AT61">
        <v>20.6</v>
      </c>
      <c r="AU61">
        <v>-1</v>
      </c>
      <c r="AV61">
        <v>0.05</v>
      </c>
      <c r="AW61">
        <v>0.15</v>
      </c>
      <c r="AX61">
        <v>4.9000000000000004</v>
      </c>
      <c r="AY61">
        <v>0.6</v>
      </c>
      <c r="AZ61">
        <v>0.7</v>
      </c>
      <c r="BA61">
        <v>29.7</v>
      </c>
      <c r="BB61">
        <v>-0.05</v>
      </c>
      <c r="BC61">
        <v>-0.02</v>
      </c>
      <c r="BD61">
        <v>8</v>
      </c>
      <c r="BE61">
        <v>50</v>
      </c>
      <c r="BF61">
        <v>0.21</v>
      </c>
      <c r="BG61">
        <v>1.7</v>
      </c>
      <c r="BH61">
        <v>54</v>
      </c>
      <c r="BI61">
        <v>-0.1</v>
      </c>
      <c r="BJ61">
        <v>9.7200000000000006</v>
      </c>
      <c r="BK61">
        <v>48.3</v>
      </c>
      <c r="BL61">
        <v>8.6999999999999993</v>
      </c>
      <c r="BM61">
        <v>375</v>
      </c>
      <c r="BN61">
        <v>11</v>
      </c>
    </row>
    <row r="62" spans="1:66" x14ac:dyDescent="0.3">
      <c r="A62" t="s">
        <v>295</v>
      </c>
      <c r="B62" t="s">
        <v>296</v>
      </c>
      <c r="C62" s="1" t="str">
        <f t="shared" si="8"/>
        <v>27:0007</v>
      </c>
      <c r="D62" s="1" t="str">
        <f t="shared" si="13"/>
        <v>27:0004</v>
      </c>
      <c r="E62" t="s">
        <v>297</v>
      </c>
      <c r="F62" t="s">
        <v>298</v>
      </c>
      <c r="H62">
        <v>60.649419999999999</v>
      </c>
      <c r="I62">
        <v>-118.35862</v>
      </c>
      <c r="J62" s="1" t="str">
        <f>HYPERLINK("http://geochem.nrcan.gc.ca/cdogs/content/kwd/kwd020044_e.htm", "Till")</f>
        <v>Till</v>
      </c>
      <c r="K62" s="1" t="str">
        <f t="shared" si="14"/>
        <v>Dry sieving to -230 mesh (63 µm) (Acme S230)</v>
      </c>
      <c r="L62">
        <v>84</v>
      </c>
      <c r="M62">
        <v>1.29</v>
      </c>
      <c r="N62">
        <v>4.5</v>
      </c>
      <c r="O62">
        <v>0.9</v>
      </c>
      <c r="P62">
        <v>-20</v>
      </c>
      <c r="Q62">
        <v>188.9</v>
      </c>
      <c r="R62">
        <v>0.8</v>
      </c>
      <c r="S62">
        <v>0.19</v>
      </c>
      <c r="T62">
        <v>4.68</v>
      </c>
      <c r="U62">
        <v>0.21</v>
      </c>
      <c r="V62">
        <v>32.4</v>
      </c>
      <c r="W62">
        <v>7.3</v>
      </c>
      <c r="X62">
        <v>22.2</v>
      </c>
      <c r="Y62">
        <v>0.49</v>
      </c>
      <c r="Z62">
        <v>15.29</v>
      </c>
      <c r="AA62">
        <v>1.74</v>
      </c>
      <c r="AB62">
        <v>3.6</v>
      </c>
      <c r="AC62">
        <v>-0.1</v>
      </c>
      <c r="AD62">
        <v>0.14000000000000001</v>
      </c>
      <c r="AE62">
        <v>14</v>
      </c>
      <c r="AF62">
        <v>-0.02</v>
      </c>
      <c r="AG62">
        <v>0.12</v>
      </c>
      <c r="AH62">
        <v>15.9</v>
      </c>
      <c r="AI62">
        <v>17.8</v>
      </c>
      <c r="AJ62">
        <v>1.35</v>
      </c>
      <c r="AK62">
        <v>163</v>
      </c>
      <c r="AL62">
        <v>1.37</v>
      </c>
      <c r="AM62">
        <v>0.01</v>
      </c>
      <c r="AN62">
        <v>0.81</v>
      </c>
      <c r="AO62">
        <v>22</v>
      </c>
      <c r="AP62">
        <v>2.9000000000000001E-2</v>
      </c>
      <c r="AQ62">
        <v>11.61</v>
      </c>
      <c r="AR62">
        <v>-10</v>
      </c>
      <c r="AS62">
        <v>-2</v>
      </c>
      <c r="AT62">
        <v>12.8</v>
      </c>
      <c r="AU62">
        <v>2</v>
      </c>
      <c r="AV62">
        <v>0.08</v>
      </c>
      <c r="AW62">
        <v>0.15</v>
      </c>
      <c r="AX62">
        <v>3.5</v>
      </c>
      <c r="AY62">
        <v>1</v>
      </c>
      <c r="AZ62">
        <v>0.4</v>
      </c>
      <c r="BA62">
        <v>45.1</v>
      </c>
      <c r="BB62">
        <v>-0.05</v>
      </c>
      <c r="BC62">
        <v>-0.02</v>
      </c>
      <c r="BD62">
        <v>5.3</v>
      </c>
      <c r="BE62">
        <v>90</v>
      </c>
      <c r="BF62">
        <v>0.13</v>
      </c>
      <c r="BG62">
        <v>2.1</v>
      </c>
      <c r="BH62">
        <v>35</v>
      </c>
      <c r="BI62">
        <v>0.5</v>
      </c>
      <c r="BJ62">
        <v>9.2899999999999991</v>
      </c>
      <c r="BK62">
        <v>49.4</v>
      </c>
      <c r="BL62">
        <v>6</v>
      </c>
      <c r="BM62">
        <v>375</v>
      </c>
      <c r="BN62">
        <v>13.6</v>
      </c>
    </row>
    <row r="63" spans="1:66" x14ac:dyDescent="0.3">
      <c r="A63" t="s">
        <v>299</v>
      </c>
      <c r="B63" t="s">
        <v>300</v>
      </c>
      <c r="C63" s="1" t="str">
        <f t="shared" si="8"/>
        <v>27:0007</v>
      </c>
      <c r="D63" s="1" t="str">
        <f t="shared" si="13"/>
        <v>27:0004</v>
      </c>
      <c r="E63" t="s">
        <v>301</v>
      </c>
      <c r="F63" t="s">
        <v>302</v>
      </c>
      <c r="H63">
        <v>60.356769999999997</v>
      </c>
      <c r="I63">
        <v>-118.14627</v>
      </c>
      <c r="J63" s="1" t="str">
        <f>HYPERLINK("http://geochem.nrcan.gc.ca/cdogs/content/kwd/kwd020050_e.htm", "Glaciofluvial")</f>
        <v>Glaciofluvial</v>
      </c>
      <c r="K63" s="1" t="str">
        <f t="shared" si="14"/>
        <v>Dry sieving to -230 mesh (63 µm) (Acme S230)</v>
      </c>
      <c r="L63">
        <v>100</v>
      </c>
      <c r="M63">
        <v>0.54</v>
      </c>
      <c r="N63">
        <v>6.4</v>
      </c>
      <c r="O63">
        <v>0.9</v>
      </c>
      <c r="P63">
        <v>-20</v>
      </c>
      <c r="Q63">
        <v>144.1</v>
      </c>
      <c r="R63">
        <v>0.4</v>
      </c>
      <c r="S63">
        <v>0.13</v>
      </c>
      <c r="T63">
        <v>1.8</v>
      </c>
      <c r="U63">
        <v>0.3</v>
      </c>
      <c r="V63">
        <v>27.9</v>
      </c>
      <c r="W63">
        <v>7.2</v>
      </c>
      <c r="X63">
        <v>11.2</v>
      </c>
      <c r="Y63">
        <v>0.5</v>
      </c>
      <c r="Z63">
        <v>11.91</v>
      </c>
      <c r="AA63">
        <v>1.78</v>
      </c>
      <c r="AB63">
        <v>1.9</v>
      </c>
      <c r="AC63">
        <v>-0.1</v>
      </c>
      <c r="AD63">
        <v>0.05</v>
      </c>
      <c r="AE63">
        <v>19</v>
      </c>
      <c r="AF63">
        <v>-0.02</v>
      </c>
      <c r="AG63">
        <v>0.06</v>
      </c>
      <c r="AH63">
        <v>13.5</v>
      </c>
      <c r="AI63">
        <v>7.4</v>
      </c>
      <c r="AJ63">
        <v>1</v>
      </c>
      <c r="AK63">
        <v>171</v>
      </c>
      <c r="AL63">
        <v>1.7</v>
      </c>
      <c r="AM63">
        <v>7.0000000000000001E-3</v>
      </c>
      <c r="AN63">
        <v>0.25</v>
      </c>
      <c r="AO63">
        <v>15.3</v>
      </c>
      <c r="AP63">
        <v>0.05</v>
      </c>
      <c r="AQ63">
        <v>8.2899999999999991</v>
      </c>
      <c r="AR63">
        <v>-10</v>
      </c>
      <c r="AS63">
        <v>2</v>
      </c>
      <c r="AT63">
        <v>7.5</v>
      </c>
      <c r="AU63">
        <v>-1</v>
      </c>
      <c r="AV63">
        <v>0.03</v>
      </c>
      <c r="AW63">
        <v>0.17</v>
      </c>
      <c r="AX63">
        <v>2</v>
      </c>
      <c r="AY63">
        <v>0.5</v>
      </c>
      <c r="AZ63">
        <v>0.3</v>
      </c>
      <c r="BA63">
        <v>21.8</v>
      </c>
      <c r="BB63">
        <v>-0.05</v>
      </c>
      <c r="BC63">
        <v>-0.02</v>
      </c>
      <c r="BD63">
        <v>4.2</v>
      </c>
      <c r="BE63">
        <v>70</v>
      </c>
      <c r="BF63">
        <v>0.12</v>
      </c>
      <c r="BG63">
        <v>1.4</v>
      </c>
      <c r="BH63">
        <v>22</v>
      </c>
      <c r="BI63">
        <v>-0.1</v>
      </c>
      <c r="BJ63">
        <v>7.47</v>
      </c>
      <c r="BK63">
        <v>67.3</v>
      </c>
      <c r="BL63">
        <v>2.2000000000000002</v>
      </c>
      <c r="BM63">
        <v>275</v>
      </c>
      <c r="BN63">
        <v>5.5</v>
      </c>
    </row>
    <row r="64" spans="1:66" x14ac:dyDescent="0.3">
      <c r="A64" t="s">
        <v>303</v>
      </c>
      <c r="B64" t="s">
        <v>304</v>
      </c>
      <c r="C64" s="1" t="str">
        <f t="shared" si="8"/>
        <v>27:0007</v>
      </c>
      <c r="D64" s="1" t="str">
        <f t="shared" si="13"/>
        <v>27:0004</v>
      </c>
      <c r="E64" t="s">
        <v>305</v>
      </c>
      <c r="F64" t="s">
        <v>306</v>
      </c>
      <c r="H64">
        <v>60.46998</v>
      </c>
      <c r="I64">
        <v>-118.16755999999999</v>
      </c>
      <c r="J64" s="1" t="str">
        <f>HYPERLINK("http://geochem.nrcan.gc.ca/cdogs/content/kwd/kwd020044_e.htm", "Till")</f>
        <v>Till</v>
      </c>
      <c r="K64" s="1" t="str">
        <f t="shared" si="14"/>
        <v>Dry sieving to -230 mesh (63 µm) (Acme S230)</v>
      </c>
      <c r="L64">
        <v>56</v>
      </c>
      <c r="M64">
        <v>0.9</v>
      </c>
      <c r="N64">
        <v>4</v>
      </c>
      <c r="O64">
        <v>1</v>
      </c>
      <c r="P64">
        <v>-20</v>
      </c>
      <c r="Q64">
        <v>165.5</v>
      </c>
      <c r="R64">
        <v>0.5</v>
      </c>
      <c r="S64">
        <v>0.15</v>
      </c>
      <c r="T64">
        <v>11.9</v>
      </c>
      <c r="U64">
        <v>0.27</v>
      </c>
      <c r="V64">
        <v>23.3</v>
      </c>
      <c r="W64">
        <v>8.6</v>
      </c>
      <c r="X64">
        <v>16.3</v>
      </c>
      <c r="Y64">
        <v>0.79</v>
      </c>
      <c r="Z64">
        <v>19.05</v>
      </c>
      <c r="AA64">
        <v>1.62</v>
      </c>
      <c r="AB64">
        <v>2.8</v>
      </c>
      <c r="AC64">
        <v>-0.1</v>
      </c>
      <c r="AD64">
        <v>7.0000000000000007E-2</v>
      </c>
      <c r="AE64">
        <v>17</v>
      </c>
      <c r="AF64">
        <v>0.02</v>
      </c>
      <c r="AG64">
        <v>0.18</v>
      </c>
      <c r="AH64">
        <v>10.5</v>
      </c>
      <c r="AI64">
        <v>15</v>
      </c>
      <c r="AJ64">
        <v>2.25</v>
      </c>
      <c r="AK64">
        <v>432</v>
      </c>
      <c r="AL64">
        <v>1.24</v>
      </c>
      <c r="AM64">
        <v>1.2E-2</v>
      </c>
      <c r="AN64">
        <v>0.15</v>
      </c>
      <c r="AO64">
        <v>29.3</v>
      </c>
      <c r="AP64">
        <v>3.7999999999999999E-2</v>
      </c>
      <c r="AQ64">
        <v>9.0500000000000007</v>
      </c>
      <c r="AR64">
        <v>-10</v>
      </c>
      <c r="AS64">
        <v>-2</v>
      </c>
      <c r="AT64">
        <v>15</v>
      </c>
      <c r="AU64">
        <v>6</v>
      </c>
      <c r="AV64">
        <v>0.03</v>
      </c>
      <c r="AW64">
        <v>0.13</v>
      </c>
      <c r="AX64">
        <v>2.9</v>
      </c>
      <c r="AY64">
        <v>0.3</v>
      </c>
      <c r="AZ64">
        <v>0.3</v>
      </c>
      <c r="BA64">
        <v>116.5</v>
      </c>
      <c r="BB64">
        <v>-0.05</v>
      </c>
      <c r="BC64">
        <v>0.03</v>
      </c>
      <c r="BD64">
        <v>4.2</v>
      </c>
      <c r="BE64">
        <v>70</v>
      </c>
      <c r="BF64">
        <v>0.16</v>
      </c>
      <c r="BG64">
        <v>0.9</v>
      </c>
      <c r="BH64">
        <v>22</v>
      </c>
      <c r="BI64">
        <v>-0.1</v>
      </c>
      <c r="BJ64">
        <v>7.06</v>
      </c>
      <c r="BK64">
        <v>60.4</v>
      </c>
      <c r="BL64">
        <v>3.2</v>
      </c>
      <c r="BM64">
        <v>455</v>
      </c>
      <c r="BN64">
        <v>5.0999999999999996</v>
      </c>
    </row>
    <row r="65" spans="1:66" x14ac:dyDescent="0.3">
      <c r="A65" t="s">
        <v>307</v>
      </c>
      <c r="B65" t="s">
        <v>308</v>
      </c>
      <c r="C65" s="1" t="str">
        <f t="shared" si="8"/>
        <v>27:0007</v>
      </c>
      <c r="D65" s="1" t="str">
        <f t="shared" si="13"/>
        <v>27:0004</v>
      </c>
      <c r="E65" t="s">
        <v>309</v>
      </c>
      <c r="F65" t="s">
        <v>310</v>
      </c>
      <c r="H65">
        <v>60.856580000000001</v>
      </c>
      <c r="I65">
        <v>-118.03043</v>
      </c>
      <c r="J65" s="1" t="str">
        <f>HYPERLINK("http://geochem.nrcan.gc.ca/cdogs/content/kwd/kwd020044_e.htm", "Till")</f>
        <v>Till</v>
      </c>
      <c r="K65" s="1" t="str">
        <f t="shared" si="14"/>
        <v>Dry sieving to -230 mesh (63 µm) (Acme S230)</v>
      </c>
      <c r="L65">
        <v>57</v>
      </c>
      <c r="M65">
        <v>1.02</v>
      </c>
      <c r="N65">
        <v>3.3</v>
      </c>
      <c r="O65">
        <v>0.6</v>
      </c>
      <c r="P65">
        <v>-20</v>
      </c>
      <c r="Q65">
        <v>166.7</v>
      </c>
      <c r="R65">
        <v>0.5</v>
      </c>
      <c r="S65">
        <v>0.15</v>
      </c>
      <c r="T65">
        <v>6.79</v>
      </c>
      <c r="U65">
        <v>0.31</v>
      </c>
      <c r="V65">
        <v>23.1</v>
      </c>
      <c r="W65">
        <v>7.1</v>
      </c>
      <c r="X65">
        <v>17</v>
      </c>
      <c r="Y65">
        <v>0.37</v>
      </c>
      <c r="Z65">
        <v>18.739999999999998</v>
      </c>
      <c r="AA65">
        <v>1.48</v>
      </c>
      <c r="AB65">
        <v>2.7</v>
      </c>
      <c r="AC65">
        <v>-0.1</v>
      </c>
      <c r="AD65">
        <v>0.12</v>
      </c>
      <c r="AE65">
        <v>28</v>
      </c>
      <c r="AF65">
        <v>-0.02</v>
      </c>
      <c r="AG65">
        <v>0.11</v>
      </c>
      <c r="AH65">
        <v>11.1</v>
      </c>
      <c r="AI65">
        <v>14.5</v>
      </c>
      <c r="AJ65">
        <v>0.77</v>
      </c>
      <c r="AK65">
        <v>256</v>
      </c>
      <c r="AL65">
        <v>0.91</v>
      </c>
      <c r="AM65">
        <v>8.9999999999999993E-3</v>
      </c>
      <c r="AN65">
        <v>0.62</v>
      </c>
      <c r="AO65">
        <v>23.5</v>
      </c>
      <c r="AP65">
        <v>3.6999999999999998E-2</v>
      </c>
      <c r="AQ65">
        <v>9.0399999999999991</v>
      </c>
      <c r="AR65">
        <v>-10</v>
      </c>
      <c r="AS65">
        <v>-2</v>
      </c>
      <c r="AT65">
        <v>9.5</v>
      </c>
      <c r="AU65">
        <v>3</v>
      </c>
      <c r="AV65">
        <v>0.11</v>
      </c>
      <c r="AW65">
        <v>0.14000000000000001</v>
      </c>
      <c r="AX65">
        <v>2.8</v>
      </c>
      <c r="AY65">
        <v>1.8</v>
      </c>
      <c r="AZ65">
        <v>0.3</v>
      </c>
      <c r="BA65">
        <v>85.4</v>
      </c>
      <c r="BB65">
        <v>-0.05</v>
      </c>
      <c r="BC65">
        <v>-0.02</v>
      </c>
      <c r="BD65">
        <v>3.8</v>
      </c>
      <c r="BE65">
        <v>50</v>
      </c>
      <c r="BF65">
        <v>0.13</v>
      </c>
      <c r="BG65">
        <v>4.7</v>
      </c>
      <c r="BH65">
        <v>25</v>
      </c>
      <c r="BI65">
        <v>-0.1</v>
      </c>
      <c r="BJ65">
        <v>7.34</v>
      </c>
      <c r="BK65">
        <v>44.7</v>
      </c>
      <c r="BL65">
        <v>4.5999999999999996</v>
      </c>
      <c r="BM65">
        <v>385</v>
      </c>
      <c r="BN65">
        <v>22.8</v>
      </c>
    </row>
    <row r="66" spans="1:66" x14ac:dyDescent="0.3">
      <c r="A66" t="s">
        <v>311</v>
      </c>
      <c r="B66" t="s">
        <v>312</v>
      </c>
      <c r="C66" s="1" t="str">
        <f t="shared" ref="C66:C97" si="15">HYPERLINK("http://geochem.nrcan.gc.ca/cdogs/content/bdl/bdl270007_e.htm", "27:0007")</f>
        <v>27:0007</v>
      </c>
      <c r="D66" s="1" t="str">
        <f t="shared" si="13"/>
        <v>27:0004</v>
      </c>
      <c r="E66" t="s">
        <v>313</v>
      </c>
      <c r="F66" t="s">
        <v>314</v>
      </c>
      <c r="H66">
        <v>60.28472</v>
      </c>
      <c r="I66">
        <v>-117.98693</v>
      </c>
      <c r="J66" s="1" t="str">
        <f>HYPERLINK("http://geochem.nrcan.gc.ca/cdogs/content/kwd/kwd020044_e.htm", "Till")</f>
        <v>Till</v>
      </c>
      <c r="K66" s="1" t="str">
        <f t="shared" si="14"/>
        <v>Dry sieving to -230 mesh (63 µm) (Acme S230)</v>
      </c>
      <c r="L66">
        <v>135</v>
      </c>
      <c r="M66">
        <v>0.75</v>
      </c>
      <c r="N66">
        <v>8</v>
      </c>
      <c r="O66">
        <v>1.2</v>
      </c>
      <c r="P66">
        <v>-20</v>
      </c>
      <c r="Q66">
        <v>197</v>
      </c>
      <c r="R66">
        <v>0.5</v>
      </c>
      <c r="S66">
        <v>0.18</v>
      </c>
      <c r="T66">
        <v>0.46</v>
      </c>
      <c r="U66">
        <v>0.45</v>
      </c>
      <c r="V66">
        <v>29.9</v>
      </c>
      <c r="W66">
        <v>8.4</v>
      </c>
      <c r="X66">
        <v>12.1</v>
      </c>
      <c r="Y66">
        <v>0.49</v>
      </c>
      <c r="Z66">
        <v>17.579999999999998</v>
      </c>
      <c r="AA66">
        <v>2.19</v>
      </c>
      <c r="AB66">
        <v>2.5</v>
      </c>
      <c r="AC66">
        <v>-0.1</v>
      </c>
      <c r="AD66">
        <v>0.06</v>
      </c>
      <c r="AE66">
        <v>37</v>
      </c>
      <c r="AF66">
        <v>-0.02</v>
      </c>
      <c r="AG66">
        <v>0.08</v>
      </c>
      <c r="AH66">
        <v>14</v>
      </c>
      <c r="AI66">
        <v>9.4</v>
      </c>
      <c r="AJ66">
        <v>0.24</v>
      </c>
      <c r="AK66">
        <v>262</v>
      </c>
      <c r="AL66">
        <v>2.09</v>
      </c>
      <c r="AM66">
        <v>6.0000000000000001E-3</v>
      </c>
      <c r="AN66">
        <v>0.33</v>
      </c>
      <c r="AO66">
        <v>20.8</v>
      </c>
      <c r="AP66">
        <v>6.3E-2</v>
      </c>
      <c r="AQ66">
        <v>10.51</v>
      </c>
      <c r="AR66">
        <v>-10</v>
      </c>
      <c r="AS66">
        <v>-2</v>
      </c>
      <c r="AT66">
        <v>9.9</v>
      </c>
      <c r="AU66">
        <v>-1</v>
      </c>
      <c r="AV66">
        <v>0.05</v>
      </c>
      <c r="AW66">
        <v>0.23</v>
      </c>
      <c r="AX66">
        <v>2.5</v>
      </c>
      <c r="AY66">
        <v>0.8</v>
      </c>
      <c r="AZ66">
        <v>0.4</v>
      </c>
      <c r="BA66">
        <v>27.6</v>
      </c>
      <c r="BB66">
        <v>-0.05</v>
      </c>
      <c r="BC66">
        <v>-0.02</v>
      </c>
      <c r="BD66">
        <v>4</v>
      </c>
      <c r="BE66">
        <v>40</v>
      </c>
      <c r="BF66">
        <v>0.16</v>
      </c>
      <c r="BG66">
        <v>1.7</v>
      </c>
      <c r="BH66">
        <v>24</v>
      </c>
      <c r="BI66">
        <v>-0.1</v>
      </c>
      <c r="BJ66">
        <v>9.14</v>
      </c>
      <c r="BK66">
        <v>75.7</v>
      </c>
      <c r="BL66">
        <v>2.7</v>
      </c>
      <c r="BM66">
        <v>195</v>
      </c>
      <c r="BN66">
        <v>9.9</v>
      </c>
    </row>
    <row r="67" spans="1:66" hidden="1" x14ac:dyDescent="0.3">
      <c r="A67" t="s">
        <v>315</v>
      </c>
      <c r="B67" t="s">
        <v>316</v>
      </c>
      <c r="C67" s="1" t="str">
        <f t="shared" si="15"/>
        <v>27:0007</v>
      </c>
      <c r="D67" s="1" t="str">
        <f>HYPERLINK("http://geochem.nrcan.gc.ca/cdogs/content/svy/svy_e.htm", "")</f>
        <v/>
      </c>
      <c r="G67" s="1" t="str">
        <f>HYPERLINK("http://geochem.nrcan.gc.ca/cdogs/content/cr_/cr_00293_e.htm", "293")</f>
        <v>293</v>
      </c>
      <c r="J67" t="s">
        <v>108</v>
      </c>
      <c r="K67" t="s">
        <v>109</v>
      </c>
      <c r="L67">
        <v>186</v>
      </c>
      <c r="M67">
        <v>1.74</v>
      </c>
      <c r="N67">
        <v>15.7</v>
      </c>
      <c r="O67">
        <v>4.2</v>
      </c>
      <c r="P67">
        <v>-20</v>
      </c>
      <c r="Q67">
        <v>76.5</v>
      </c>
      <c r="R67">
        <v>0.3</v>
      </c>
      <c r="S67">
        <v>1.98</v>
      </c>
      <c r="T67">
        <v>0.3</v>
      </c>
      <c r="U67">
        <v>0.2</v>
      </c>
      <c r="V67">
        <v>46.7</v>
      </c>
      <c r="W67">
        <v>12</v>
      </c>
      <c r="X67">
        <v>25.3</v>
      </c>
      <c r="Y67">
        <v>0.53</v>
      </c>
      <c r="Z67">
        <v>46.29</v>
      </c>
      <c r="AA67">
        <v>3.1</v>
      </c>
      <c r="AB67">
        <v>5.9</v>
      </c>
      <c r="AC67">
        <v>-0.1</v>
      </c>
      <c r="AD67">
        <v>-0.02</v>
      </c>
      <c r="AE67">
        <v>129</v>
      </c>
      <c r="AF67">
        <v>0.05</v>
      </c>
      <c r="AG67">
        <v>0.05</v>
      </c>
      <c r="AH67">
        <v>16.899999999999999</v>
      </c>
      <c r="AI67">
        <v>9.3000000000000007</v>
      </c>
      <c r="AJ67">
        <v>0.54</v>
      </c>
      <c r="AK67">
        <v>1084</v>
      </c>
      <c r="AL67">
        <v>0.66</v>
      </c>
      <c r="AM67">
        <v>2.5000000000000001E-2</v>
      </c>
      <c r="AN67">
        <v>0.97</v>
      </c>
      <c r="AO67">
        <v>17.8</v>
      </c>
      <c r="AP67">
        <v>0.08</v>
      </c>
      <c r="AQ67">
        <v>14.46</v>
      </c>
      <c r="AR67">
        <v>-10</v>
      </c>
      <c r="AS67">
        <v>-2</v>
      </c>
      <c r="AT67">
        <v>5.6</v>
      </c>
      <c r="AU67">
        <v>-1</v>
      </c>
      <c r="AV67">
        <v>-0.02</v>
      </c>
      <c r="AW67">
        <v>4.66</v>
      </c>
      <c r="AX67">
        <v>3.9</v>
      </c>
      <c r="AY67">
        <v>0.4</v>
      </c>
      <c r="AZ67">
        <v>1</v>
      </c>
      <c r="BA67">
        <v>10.6</v>
      </c>
      <c r="BB67">
        <v>-0.05</v>
      </c>
      <c r="BC67">
        <v>-0.02</v>
      </c>
      <c r="BD67">
        <v>2.5</v>
      </c>
      <c r="BE67">
        <v>760</v>
      </c>
      <c r="BF67">
        <v>0.11</v>
      </c>
      <c r="BG67">
        <v>0.8</v>
      </c>
      <c r="BH67">
        <v>55</v>
      </c>
      <c r="BI67">
        <v>-0.1</v>
      </c>
      <c r="BJ67">
        <v>10.66</v>
      </c>
      <c r="BK67">
        <v>64.7</v>
      </c>
      <c r="BL67">
        <v>0.9</v>
      </c>
      <c r="BM67">
        <v>335</v>
      </c>
      <c r="BN67">
        <v>6.8</v>
      </c>
    </row>
    <row r="68" spans="1:66" x14ac:dyDescent="0.3">
      <c r="A68" t="s">
        <v>317</v>
      </c>
      <c r="B68" t="s">
        <v>318</v>
      </c>
      <c r="C68" s="1" t="str">
        <f t="shared" si="15"/>
        <v>27:0007</v>
      </c>
      <c r="D68" s="1" t="str">
        <f t="shared" ref="D68:D78" si="16">HYPERLINK("http://geochem.nrcan.gc.ca/cdogs/content/svy/svy270004_e.htm", "27:0004")</f>
        <v>27:0004</v>
      </c>
      <c r="E68" t="s">
        <v>319</v>
      </c>
      <c r="F68" t="s">
        <v>320</v>
      </c>
      <c r="H68">
        <v>60.317799999999998</v>
      </c>
      <c r="I68">
        <v>-117.78493</v>
      </c>
      <c r="J68" s="1" t="str">
        <f>HYPERLINK("http://geochem.nrcan.gc.ca/cdogs/content/kwd/kwd020024_e.htm", "Stream sediments")</f>
        <v>Stream sediments</v>
      </c>
      <c r="K68" s="1" t="str">
        <f t="shared" ref="K68:K78" si="17">HYPERLINK("http://geochem.nrcan.gc.ca/cdogs/content/kwd/kwd080088_e.htm", "Dry sieving to -230 mesh (63 µm) (Acme S230)")</f>
        <v>Dry sieving to -230 mesh (63 µm) (Acme S230)</v>
      </c>
      <c r="L68">
        <v>94</v>
      </c>
      <c r="M68">
        <v>0.39</v>
      </c>
      <c r="N68">
        <v>9.1</v>
      </c>
      <c r="O68">
        <v>0.7</v>
      </c>
      <c r="P68">
        <v>-20</v>
      </c>
      <c r="Q68">
        <v>193.1</v>
      </c>
      <c r="R68">
        <v>0.3</v>
      </c>
      <c r="S68">
        <v>0.13</v>
      </c>
      <c r="T68">
        <v>1.1599999999999999</v>
      </c>
      <c r="U68">
        <v>0.36</v>
      </c>
      <c r="V68">
        <v>38.299999999999997</v>
      </c>
      <c r="W68">
        <v>6</v>
      </c>
      <c r="X68">
        <v>11.4</v>
      </c>
      <c r="Y68">
        <v>0.51</v>
      </c>
      <c r="Z68">
        <v>12.28</v>
      </c>
      <c r="AA68">
        <v>2.62</v>
      </c>
      <c r="AB68">
        <v>1.7</v>
      </c>
      <c r="AC68">
        <v>-0.1</v>
      </c>
      <c r="AD68">
        <v>7.0000000000000007E-2</v>
      </c>
      <c r="AE68">
        <v>39</v>
      </c>
      <c r="AF68">
        <v>0.02</v>
      </c>
      <c r="AG68">
        <v>0.06</v>
      </c>
      <c r="AH68">
        <v>18.899999999999999</v>
      </c>
      <c r="AI68">
        <v>5.2</v>
      </c>
      <c r="AJ68">
        <v>0.59</v>
      </c>
      <c r="AK68">
        <v>454</v>
      </c>
      <c r="AL68">
        <v>1.47</v>
      </c>
      <c r="AM68">
        <v>7.0000000000000001E-3</v>
      </c>
      <c r="AN68">
        <v>0.16</v>
      </c>
      <c r="AO68">
        <v>15.1</v>
      </c>
      <c r="AP68">
        <v>6.6000000000000003E-2</v>
      </c>
      <c r="AQ68">
        <v>9.44</v>
      </c>
      <c r="AR68">
        <v>-10</v>
      </c>
      <c r="AS68">
        <v>-2</v>
      </c>
      <c r="AT68">
        <v>7.2</v>
      </c>
      <c r="AU68">
        <v>-1</v>
      </c>
      <c r="AV68">
        <v>0.36</v>
      </c>
      <c r="AW68">
        <v>0.25</v>
      </c>
      <c r="AX68">
        <v>1.6</v>
      </c>
      <c r="AY68">
        <v>0.7</v>
      </c>
      <c r="AZ68">
        <v>0.3</v>
      </c>
      <c r="BA68">
        <v>27.2</v>
      </c>
      <c r="BB68">
        <v>-0.05</v>
      </c>
      <c r="BC68">
        <v>0.02</v>
      </c>
      <c r="BD68">
        <v>8.5</v>
      </c>
      <c r="BE68">
        <v>190</v>
      </c>
      <c r="BF68">
        <v>0.12</v>
      </c>
      <c r="BG68">
        <v>1.3</v>
      </c>
      <c r="BH68">
        <v>33</v>
      </c>
      <c r="BI68">
        <v>-0.1</v>
      </c>
      <c r="BJ68">
        <v>8.27</v>
      </c>
      <c r="BK68">
        <v>71.2</v>
      </c>
      <c r="BL68">
        <v>4.2</v>
      </c>
      <c r="BM68">
        <v>205</v>
      </c>
      <c r="BN68">
        <v>3.4</v>
      </c>
    </row>
    <row r="69" spans="1:66" x14ac:dyDescent="0.3">
      <c r="A69" t="s">
        <v>321</v>
      </c>
      <c r="B69" t="s">
        <v>322</v>
      </c>
      <c r="C69" s="1" t="str">
        <f t="shared" si="15"/>
        <v>27:0007</v>
      </c>
      <c r="D69" s="1" t="str">
        <f t="shared" si="16"/>
        <v>27:0004</v>
      </c>
      <c r="E69" t="s">
        <v>323</v>
      </c>
      <c r="F69" t="s">
        <v>324</v>
      </c>
      <c r="H69">
        <v>60.25376</v>
      </c>
      <c r="I69">
        <v>-117.79076000000001</v>
      </c>
      <c r="J69" s="1" t="str">
        <f>HYPERLINK("http://geochem.nrcan.gc.ca/cdogs/content/kwd/kwd020044_e.htm", "Till")</f>
        <v>Till</v>
      </c>
      <c r="K69" s="1" t="str">
        <f t="shared" si="17"/>
        <v>Dry sieving to -230 mesh (63 µm) (Acme S230)</v>
      </c>
      <c r="L69">
        <v>131</v>
      </c>
      <c r="M69">
        <v>0.71</v>
      </c>
      <c r="N69">
        <v>9.1999999999999993</v>
      </c>
      <c r="O69">
        <v>1.2</v>
      </c>
      <c r="P69">
        <v>-20</v>
      </c>
      <c r="Q69">
        <v>189.3</v>
      </c>
      <c r="R69">
        <v>0.6</v>
      </c>
      <c r="S69">
        <v>0.2</v>
      </c>
      <c r="T69">
        <v>0.97</v>
      </c>
      <c r="U69">
        <v>0.35</v>
      </c>
      <c r="V69">
        <v>32.700000000000003</v>
      </c>
      <c r="W69">
        <v>9</v>
      </c>
      <c r="X69">
        <v>14.6</v>
      </c>
      <c r="Y69">
        <v>1.1299999999999999</v>
      </c>
      <c r="Z69">
        <v>20.78</v>
      </c>
      <c r="AA69">
        <v>2.14</v>
      </c>
      <c r="AB69">
        <v>2.6</v>
      </c>
      <c r="AC69">
        <v>-0.1</v>
      </c>
      <c r="AD69">
        <v>0.13</v>
      </c>
      <c r="AE69">
        <v>50</v>
      </c>
      <c r="AF69">
        <v>0.03</v>
      </c>
      <c r="AG69">
        <v>0.13</v>
      </c>
      <c r="AH69">
        <v>16.100000000000001</v>
      </c>
      <c r="AI69">
        <v>13.2</v>
      </c>
      <c r="AJ69">
        <v>0.48</v>
      </c>
      <c r="AK69">
        <v>305</v>
      </c>
      <c r="AL69">
        <v>1.6</v>
      </c>
      <c r="AM69">
        <v>1.4999999999999999E-2</v>
      </c>
      <c r="AN69">
        <v>0.06</v>
      </c>
      <c r="AO69">
        <v>24</v>
      </c>
      <c r="AP69">
        <v>6.6000000000000003E-2</v>
      </c>
      <c r="AQ69">
        <v>12.24</v>
      </c>
      <c r="AR69">
        <v>-10</v>
      </c>
      <c r="AS69">
        <v>4</v>
      </c>
      <c r="AT69">
        <v>14.6</v>
      </c>
      <c r="AU69">
        <v>-1</v>
      </c>
      <c r="AV69">
        <v>0.51</v>
      </c>
      <c r="AW69">
        <v>0.26</v>
      </c>
      <c r="AX69">
        <v>3.1</v>
      </c>
      <c r="AY69">
        <v>1</v>
      </c>
      <c r="AZ69">
        <v>0.4</v>
      </c>
      <c r="BA69">
        <v>44.3</v>
      </c>
      <c r="BB69">
        <v>-0.05</v>
      </c>
      <c r="BC69">
        <v>-0.02</v>
      </c>
      <c r="BD69">
        <v>6</v>
      </c>
      <c r="BE69">
        <v>70</v>
      </c>
      <c r="BF69">
        <v>0.14000000000000001</v>
      </c>
      <c r="BG69">
        <v>1.9</v>
      </c>
      <c r="BH69">
        <v>23</v>
      </c>
      <c r="BI69">
        <v>-0.1</v>
      </c>
      <c r="BJ69">
        <v>9.92</v>
      </c>
      <c r="BK69">
        <v>73.5</v>
      </c>
      <c r="BL69">
        <v>6.8</v>
      </c>
      <c r="BM69">
        <v>345</v>
      </c>
      <c r="BN69">
        <v>4.7</v>
      </c>
    </row>
    <row r="70" spans="1:66" x14ac:dyDescent="0.3">
      <c r="A70" t="s">
        <v>325</v>
      </c>
      <c r="B70" t="s">
        <v>326</v>
      </c>
      <c r="C70" s="1" t="str">
        <f t="shared" si="15"/>
        <v>27:0007</v>
      </c>
      <c r="D70" s="1" t="str">
        <f t="shared" si="16"/>
        <v>27:0004</v>
      </c>
      <c r="E70" t="s">
        <v>327</v>
      </c>
      <c r="F70" t="s">
        <v>328</v>
      </c>
      <c r="H70">
        <v>60.405970000000003</v>
      </c>
      <c r="I70">
        <v>-117.97981</v>
      </c>
      <c r="J70" s="1" t="str">
        <f>HYPERLINK("http://geochem.nrcan.gc.ca/cdogs/content/kwd/kwd020044_e.htm", "Till")</f>
        <v>Till</v>
      </c>
      <c r="K70" s="1" t="str">
        <f t="shared" si="17"/>
        <v>Dry sieving to -230 mesh (63 µm) (Acme S230)</v>
      </c>
      <c r="L70">
        <v>141</v>
      </c>
      <c r="M70">
        <v>0.46</v>
      </c>
      <c r="N70">
        <v>6</v>
      </c>
      <c r="O70">
        <v>1.1000000000000001</v>
      </c>
      <c r="P70">
        <v>-20</v>
      </c>
      <c r="Q70">
        <v>201.9</v>
      </c>
      <c r="R70">
        <v>0.4</v>
      </c>
      <c r="S70">
        <v>0.11</v>
      </c>
      <c r="T70">
        <v>1.76</v>
      </c>
      <c r="U70">
        <v>0.79</v>
      </c>
      <c r="V70">
        <v>24.4</v>
      </c>
      <c r="W70">
        <v>5.6</v>
      </c>
      <c r="X70">
        <v>8.6999999999999993</v>
      </c>
      <c r="Y70">
        <v>0.61</v>
      </c>
      <c r="Z70">
        <v>14.4</v>
      </c>
      <c r="AA70">
        <v>1.64</v>
      </c>
      <c r="AB70">
        <v>1.7</v>
      </c>
      <c r="AC70">
        <v>-0.1</v>
      </c>
      <c r="AD70">
        <v>0.08</v>
      </c>
      <c r="AE70">
        <v>25</v>
      </c>
      <c r="AF70">
        <v>-0.02</v>
      </c>
      <c r="AG70">
        <v>7.0000000000000007E-2</v>
      </c>
      <c r="AH70">
        <v>11.8</v>
      </c>
      <c r="AI70">
        <v>6</v>
      </c>
      <c r="AJ70">
        <v>0.83</v>
      </c>
      <c r="AK70">
        <v>236</v>
      </c>
      <c r="AL70">
        <v>2.6</v>
      </c>
      <c r="AM70">
        <v>6.0000000000000001E-3</v>
      </c>
      <c r="AN70">
        <v>0.2</v>
      </c>
      <c r="AO70">
        <v>14.5</v>
      </c>
      <c r="AP70">
        <v>5.1999999999999998E-2</v>
      </c>
      <c r="AQ70">
        <v>6.84</v>
      </c>
      <c r="AR70">
        <v>-10</v>
      </c>
      <c r="AS70">
        <v>-2</v>
      </c>
      <c r="AT70">
        <v>8.4</v>
      </c>
      <c r="AU70">
        <v>4</v>
      </c>
      <c r="AV70">
        <v>7.0000000000000007E-2</v>
      </c>
      <c r="AW70">
        <v>0.27</v>
      </c>
      <c r="AX70">
        <v>2</v>
      </c>
      <c r="AY70">
        <v>1.1000000000000001</v>
      </c>
      <c r="AZ70">
        <v>0.3</v>
      </c>
      <c r="BA70">
        <v>29.5</v>
      </c>
      <c r="BB70">
        <v>-0.05</v>
      </c>
      <c r="BC70">
        <v>-0.02</v>
      </c>
      <c r="BD70">
        <v>4</v>
      </c>
      <c r="BE70">
        <v>60</v>
      </c>
      <c r="BF70">
        <v>0.12</v>
      </c>
      <c r="BG70">
        <v>1.9</v>
      </c>
      <c r="BH70">
        <v>21</v>
      </c>
      <c r="BI70">
        <v>-0.1</v>
      </c>
      <c r="BJ70">
        <v>7.06</v>
      </c>
      <c r="BK70">
        <v>89.7</v>
      </c>
      <c r="BL70">
        <v>3.4</v>
      </c>
      <c r="BM70">
        <v>255</v>
      </c>
      <c r="BN70">
        <v>5.7</v>
      </c>
    </row>
    <row r="71" spans="1:66" x14ac:dyDescent="0.3">
      <c r="A71" t="s">
        <v>329</v>
      </c>
      <c r="B71" t="s">
        <v>330</v>
      </c>
      <c r="C71" s="1" t="str">
        <f t="shared" si="15"/>
        <v>27:0007</v>
      </c>
      <c r="D71" s="1" t="str">
        <f t="shared" si="16"/>
        <v>27:0004</v>
      </c>
      <c r="E71" t="s">
        <v>331</v>
      </c>
      <c r="F71" t="s">
        <v>332</v>
      </c>
      <c r="H71">
        <v>60.39029</v>
      </c>
      <c r="I71">
        <v>-117.77670999999999</v>
      </c>
      <c r="J71" s="1" t="str">
        <f>HYPERLINK("http://geochem.nrcan.gc.ca/cdogs/content/kwd/kwd020050_e.htm", "Glaciofluvial")</f>
        <v>Glaciofluvial</v>
      </c>
      <c r="K71" s="1" t="str">
        <f t="shared" si="17"/>
        <v>Dry sieving to -230 mesh (63 µm) (Acme S230)</v>
      </c>
      <c r="L71">
        <v>64</v>
      </c>
      <c r="M71">
        <v>0.33</v>
      </c>
      <c r="N71">
        <v>7.1</v>
      </c>
      <c r="O71">
        <v>0.6</v>
      </c>
      <c r="P71">
        <v>-20</v>
      </c>
      <c r="Q71">
        <v>169</v>
      </c>
      <c r="R71">
        <v>0.2</v>
      </c>
      <c r="S71">
        <v>0.09</v>
      </c>
      <c r="T71">
        <v>0.87</v>
      </c>
      <c r="U71">
        <v>0.28999999999999998</v>
      </c>
      <c r="V71">
        <v>25</v>
      </c>
      <c r="W71">
        <v>5.2</v>
      </c>
      <c r="X71">
        <v>7.2</v>
      </c>
      <c r="Y71">
        <v>0.48</v>
      </c>
      <c r="Z71">
        <v>9.3800000000000008</v>
      </c>
      <c r="AA71">
        <v>1.82</v>
      </c>
      <c r="AB71">
        <v>1.2</v>
      </c>
      <c r="AC71">
        <v>-0.1</v>
      </c>
      <c r="AD71">
        <v>0.04</v>
      </c>
      <c r="AE71">
        <v>30</v>
      </c>
      <c r="AF71">
        <v>-0.02</v>
      </c>
      <c r="AG71">
        <v>0.06</v>
      </c>
      <c r="AH71">
        <v>12.1</v>
      </c>
      <c r="AI71">
        <v>4.9000000000000004</v>
      </c>
      <c r="AJ71">
        <v>0.5</v>
      </c>
      <c r="AK71">
        <v>411</v>
      </c>
      <c r="AL71">
        <v>1.1100000000000001</v>
      </c>
      <c r="AM71">
        <v>5.0000000000000001E-3</v>
      </c>
      <c r="AN71">
        <v>0.18</v>
      </c>
      <c r="AO71">
        <v>12.6</v>
      </c>
      <c r="AP71">
        <v>5.8000000000000003E-2</v>
      </c>
      <c r="AQ71">
        <v>7.12</v>
      </c>
      <c r="AR71">
        <v>-10</v>
      </c>
      <c r="AS71">
        <v>-2</v>
      </c>
      <c r="AT71">
        <v>7.6</v>
      </c>
      <c r="AU71">
        <v>-1</v>
      </c>
      <c r="AV71">
        <v>0.16</v>
      </c>
      <c r="AW71">
        <v>0.22</v>
      </c>
      <c r="AX71">
        <v>1.5</v>
      </c>
      <c r="AY71">
        <v>0.5</v>
      </c>
      <c r="AZ71">
        <v>0.2</v>
      </c>
      <c r="BA71">
        <v>19.8</v>
      </c>
      <c r="BB71">
        <v>-0.05</v>
      </c>
      <c r="BC71">
        <v>-0.02</v>
      </c>
      <c r="BD71">
        <v>3.8</v>
      </c>
      <c r="BE71">
        <v>100</v>
      </c>
      <c r="BF71">
        <v>0.12</v>
      </c>
      <c r="BG71">
        <v>1</v>
      </c>
      <c r="BH71">
        <v>16</v>
      </c>
      <c r="BI71">
        <v>-0.1</v>
      </c>
      <c r="BJ71">
        <v>6.86</v>
      </c>
      <c r="BK71">
        <v>41.9</v>
      </c>
      <c r="BL71">
        <v>2.2999999999999998</v>
      </c>
      <c r="BM71">
        <v>204</v>
      </c>
      <c r="BN71">
        <v>3.5</v>
      </c>
    </row>
    <row r="72" spans="1:66" x14ac:dyDescent="0.3">
      <c r="A72" t="s">
        <v>333</v>
      </c>
      <c r="B72" t="s">
        <v>334</v>
      </c>
      <c r="C72" s="1" t="str">
        <f t="shared" si="15"/>
        <v>27:0007</v>
      </c>
      <c r="D72" s="1" t="str">
        <f t="shared" si="16"/>
        <v>27:0004</v>
      </c>
      <c r="E72" t="s">
        <v>335</v>
      </c>
      <c r="F72" t="s">
        <v>336</v>
      </c>
      <c r="H72">
        <v>60.476120000000002</v>
      </c>
      <c r="I72">
        <v>-117.81603</v>
      </c>
      <c r="J72" s="1" t="str">
        <f>HYPERLINK("http://geochem.nrcan.gc.ca/cdogs/content/kwd/kwd020050_e.htm", "Glaciofluvial")</f>
        <v>Glaciofluvial</v>
      </c>
      <c r="K72" s="1" t="str">
        <f t="shared" si="17"/>
        <v>Dry sieving to -230 mesh (63 µm) (Acme S230)</v>
      </c>
      <c r="L72">
        <v>143</v>
      </c>
      <c r="M72">
        <v>0.51</v>
      </c>
      <c r="N72">
        <v>6.6</v>
      </c>
      <c r="O72">
        <v>1.4</v>
      </c>
      <c r="P72">
        <v>-20</v>
      </c>
      <c r="Q72">
        <v>98.5</v>
      </c>
      <c r="R72">
        <v>0.6</v>
      </c>
      <c r="S72">
        <v>0.13</v>
      </c>
      <c r="T72">
        <v>0.41</v>
      </c>
      <c r="U72">
        <v>0.6</v>
      </c>
      <c r="V72">
        <v>25.1</v>
      </c>
      <c r="W72">
        <v>6.6</v>
      </c>
      <c r="X72">
        <v>12.7</v>
      </c>
      <c r="Y72">
        <v>0.59</v>
      </c>
      <c r="Z72">
        <v>16.55</v>
      </c>
      <c r="AA72">
        <v>1.66</v>
      </c>
      <c r="AB72">
        <v>2.1</v>
      </c>
      <c r="AC72">
        <v>-0.1</v>
      </c>
      <c r="AD72">
        <v>0.04</v>
      </c>
      <c r="AE72">
        <v>74</v>
      </c>
      <c r="AF72">
        <v>-0.02</v>
      </c>
      <c r="AG72">
        <v>0.04</v>
      </c>
      <c r="AH72">
        <v>11.8</v>
      </c>
      <c r="AI72">
        <v>8.3000000000000007</v>
      </c>
      <c r="AJ72">
        <v>0.18</v>
      </c>
      <c r="AK72">
        <v>99</v>
      </c>
      <c r="AL72">
        <v>0.62</v>
      </c>
      <c r="AM72">
        <v>8.0000000000000002E-3</v>
      </c>
      <c r="AN72">
        <v>0.53</v>
      </c>
      <c r="AO72">
        <v>15.6</v>
      </c>
      <c r="AP72">
        <v>4.5999999999999999E-2</v>
      </c>
      <c r="AQ72">
        <v>8.8000000000000007</v>
      </c>
      <c r="AR72">
        <v>-10</v>
      </c>
      <c r="AS72">
        <v>-2</v>
      </c>
      <c r="AT72">
        <v>8.6</v>
      </c>
      <c r="AU72">
        <v>-1</v>
      </c>
      <c r="AV72">
        <v>0.08</v>
      </c>
      <c r="AW72">
        <v>0.18</v>
      </c>
      <c r="AX72">
        <v>2</v>
      </c>
      <c r="AY72">
        <v>0.8</v>
      </c>
      <c r="AZ72">
        <v>0.3</v>
      </c>
      <c r="BA72">
        <v>19</v>
      </c>
      <c r="BB72">
        <v>-0.05</v>
      </c>
      <c r="BC72">
        <v>-0.02</v>
      </c>
      <c r="BD72">
        <v>3</v>
      </c>
      <c r="BE72">
        <v>100</v>
      </c>
      <c r="BF72">
        <v>0.16</v>
      </c>
      <c r="BG72">
        <v>0.9</v>
      </c>
      <c r="BH72">
        <v>19</v>
      </c>
      <c r="BI72">
        <v>-0.1</v>
      </c>
      <c r="BJ72">
        <v>8.01</v>
      </c>
      <c r="BK72">
        <v>75.3</v>
      </c>
      <c r="BL72">
        <v>3.3</v>
      </c>
      <c r="BM72">
        <v>204</v>
      </c>
      <c r="BN72">
        <v>10.7</v>
      </c>
    </row>
    <row r="73" spans="1:66" x14ac:dyDescent="0.3">
      <c r="A73" t="s">
        <v>337</v>
      </c>
      <c r="B73" t="s">
        <v>338</v>
      </c>
      <c r="C73" s="1" t="str">
        <f t="shared" si="15"/>
        <v>27:0007</v>
      </c>
      <c r="D73" s="1" t="str">
        <f t="shared" si="16"/>
        <v>27:0004</v>
      </c>
      <c r="E73" t="s">
        <v>339</v>
      </c>
      <c r="F73" t="s">
        <v>340</v>
      </c>
      <c r="H73">
        <v>60.474769999999999</v>
      </c>
      <c r="I73">
        <v>-117.58583</v>
      </c>
      <c r="J73" s="1" t="str">
        <f>HYPERLINK("http://geochem.nrcan.gc.ca/cdogs/content/kwd/kwd020024_e.htm", "Stream sediments")</f>
        <v>Stream sediments</v>
      </c>
      <c r="K73" s="1" t="str">
        <f t="shared" si="17"/>
        <v>Dry sieving to -230 mesh (63 µm) (Acme S230)</v>
      </c>
      <c r="L73">
        <v>149</v>
      </c>
      <c r="M73">
        <v>0.54</v>
      </c>
      <c r="N73">
        <v>6.3</v>
      </c>
      <c r="O73">
        <v>1</v>
      </c>
      <c r="P73">
        <v>-20</v>
      </c>
      <c r="Q73">
        <v>128.9</v>
      </c>
      <c r="R73">
        <v>0.6</v>
      </c>
      <c r="S73">
        <v>0.16</v>
      </c>
      <c r="T73">
        <v>0.36</v>
      </c>
      <c r="U73">
        <v>0.61</v>
      </c>
      <c r="V73">
        <v>25.8</v>
      </c>
      <c r="W73">
        <v>7.3</v>
      </c>
      <c r="X73">
        <v>11.9</v>
      </c>
      <c r="Y73">
        <v>0.56999999999999995</v>
      </c>
      <c r="Z73">
        <v>20.97</v>
      </c>
      <c r="AA73">
        <v>1.66</v>
      </c>
      <c r="AB73">
        <v>1.9</v>
      </c>
      <c r="AC73">
        <v>-0.1</v>
      </c>
      <c r="AD73">
        <v>0.09</v>
      </c>
      <c r="AE73">
        <v>81</v>
      </c>
      <c r="AF73">
        <v>0.03</v>
      </c>
      <c r="AG73">
        <v>0.05</v>
      </c>
      <c r="AH73">
        <v>12.2</v>
      </c>
      <c r="AI73">
        <v>7.8</v>
      </c>
      <c r="AJ73">
        <v>0.22</v>
      </c>
      <c r="AK73">
        <v>104</v>
      </c>
      <c r="AL73">
        <v>0.93</v>
      </c>
      <c r="AM73">
        <v>1.4E-2</v>
      </c>
      <c r="AN73">
        <v>0.46</v>
      </c>
      <c r="AO73">
        <v>20.100000000000001</v>
      </c>
      <c r="AP73">
        <v>4.7E-2</v>
      </c>
      <c r="AQ73">
        <v>9.65</v>
      </c>
      <c r="AR73">
        <v>-10</v>
      </c>
      <c r="AS73">
        <v>10</v>
      </c>
      <c r="AT73">
        <v>5.4</v>
      </c>
      <c r="AU73">
        <v>3</v>
      </c>
      <c r="AV73">
        <v>0.11</v>
      </c>
      <c r="AW73">
        <v>0.22</v>
      </c>
      <c r="AX73">
        <v>2.4</v>
      </c>
      <c r="AY73">
        <v>0.9</v>
      </c>
      <c r="AZ73">
        <v>0.4</v>
      </c>
      <c r="BA73">
        <v>24.1</v>
      </c>
      <c r="BB73">
        <v>-0.05</v>
      </c>
      <c r="BC73">
        <v>-0.02</v>
      </c>
      <c r="BD73">
        <v>3.7</v>
      </c>
      <c r="BE73">
        <v>60</v>
      </c>
      <c r="BF73">
        <v>0.16</v>
      </c>
      <c r="BG73">
        <v>1.5</v>
      </c>
      <c r="BH73">
        <v>19</v>
      </c>
      <c r="BI73">
        <v>-0.1</v>
      </c>
      <c r="BJ73">
        <v>9.6300000000000008</v>
      </c>
      <c r="BK73">
        <v>74.599999999999994</v>
      </c>
      <c r="BL73">
        <v>4.5</v>
      </c>
      <c r="BM73">
        <v>224</v>
      </c>
      <c r="BN73">
        <v>14.2</v>
      </c>
    </row>
    <row r="74" spans="1:66" x14ac:dyDescent="0.3">
      <c r="A74" t="s">
        <v>341</v>
      </c>
      <c r="B74" t="s">
        <v>342</v>
      </c>
      <c r="C74" s="1" t="str">
        <f t="shared" si="15"/>
        <v>27:0007</v>
      </c>
      <c r="D74" s="1" t="str">
        <f t="shared" si="16"/>
        <v>27:0004</v>
      </c>
      <c r="E74" t="s">
        <v>343</v>
      </c>
      <c r="F74" t="s">
        <v>344</v>
      </c>
      <c r="H74">
        <v>60.408769999999997</v>
      </c>
      <c r="I74">
        <v>-117.62823</v>
      </c>
      <c r="J74" s="1" t="str">
        <f>HYPERLINK("http://geochem.nrcan.gc.ca/cdogs/content/kwd/kwd020024_e.htm", "Stream sediments")</f>
        <v>Stream sediments</v>
      </c>
      <c r="K74" s="1" t="str">
        <f t="shared" si="17"/>
        <v>Dry sieving to -230 mesh (63 µm) (Acme S230)</v>
      </c>
      <c r="L74">
        <v>130</v>
      </c>
      <c r="M74">
        <v>0.59</v>
      </c>
      <c r="N74">
        <v>9.6</v>
      </c>
      <c r="O74">
        <v>5.0999999999999996</v>
      </c>
      <c r="P74">
        <v>-20</v>
      </c>
      <c r="Q74">
        <v>222.4</v>
      </c>
      <c r="R74">
        <v>0.4</v>
      </c>
      <c r="S74">
        <v>0.17</v>
      </c>
      <c r="T74">
        <v>1.83</v>
      </c>
      <c r="U74">
        <v>0.42</v>
      </c>
      <c r="V74">
        <v>30</v>
      </c>
      <c r="W74">
        <v>8</v>
      </c>
      <c r="X74">
        <v>11.9</v>
      </c>
      <c r="Y74">
        <v>0.75</v>
      </c>
      <c r="Z74">
        <v>17.57</v>
      </c>
      <c r="AA74">
        <v>2.34</v>
      </c>
      <c r="AB74">
        <v>2.2999999999999998</v>
      </c>
      <c r="AC74">
        <v>-0.1</v>
      </c>
      <c r="AD74">
        <v>0.08</v>
      </c>
      <c r="AE74">
        <v>40</v>
      </c>
      <c r="AF74">
        <v>0.02</v>
      </c>
      <c r="AG74">
        <v>0.09</v>
      </c>
      <c r="AH74">
        <v>14.3</v>
      </c>
      <c r="AI74">
        <v>10</v>
      </c>
      <c r="AJ74">
        <v>0.84</v>
      </c>
      <c r="AK74">
        <v>498</v>
      </c>
      <c r="AL74">
        <v>1.77</v>
      </c>
      <c r="AM74">
        <v>8.9999999999999993E-3</v>
      </c>
      <c r="AN74">
        <v>0.19</v>
      </c>
      <c r="AO74">
        <v>19.7</v>
      </c>
      <c r="AP74">
        <v>6.7000000000000004E-2</v>
      </c>
      <c r="AQ74">
        <v>9.9700000000000006</v>
      </c>
      <c r="AR74">
        <v>-10</v>
      </c>
      <c r="AS74">
        <v>-2</v>
      </c>
      <c r="AT74">
        <v>11</v>
      </c>
      <c r="AU74">
        <v>4</v>
      </c>
      <c r="AV74">
        <v>0.2</v>
      </c>
      <c r="AW74">
        <v>0.28000000000000003</v>
      </c>
      <c r="AX74">
        <v>2.4</v>
      </c>
      <c r="AY74">
        <v>0.6</v>
      </c>
      <c r="AZ74">
        <v>0.4</v>
      </c>
      <c r="BA74">
        <v>34.700000000000003</v>
      </c>
      <c r="BB74">
        <v>-0.05</v>
      </c>
      <c r="BC74">
        <v>7.0000000000000007E-2</v>
      </c>
      <c r="BD74">
        <v>4.5</v>
      </c>
      <c r="BE74">
        <v>90</v>
      </c>
      <c r="BF74">
        <v>0.19</v>
      </c>
      <c r="BG74">
        <v>1.6</v>
      </c>
      <c r="BH74">
        <v>22</v>
      </c>
      <c r="BI74">
        <v>-0.1</v>
      </c>
      <c r="BJ74">
        <v>9.66</v>
      </c>
      <c r="BK74">
        <v>68.900000000000006</v>
      </c>
      <c r="BL74">
        <v>4.5</v>
      </c>
      <c r="BM74">
        <v>235</v>
      </c>
      <c r="BN74">
        <v>5.8</v>
      </c>
    </row>
    <row r="75" spans="1:66" x14ac:dyDescent="0.3">
      <c r="A75" t="s">
        <v>345</v>
      </c>
      <c r="B75" t="s">
        <v>346</v>
      </c>
      <c r="C75" s="1" t="str">
        <f t="shared" si="15"/>
        <v>27:0007</v>
      </c>
      <c r="D75" s="1" t="str">
        <f t="shared" si="16"/>
        <v>27:0004</v>
      </c>
      <c r="E75" t="s">
        <v>347</v>
      </c>
      <c r="F75" t="s">
        <v>348</v>
      </c>
      <c r="J75" s="1" t="str">
        <f>HYPERLINK("http://geochem.nrcan.gc.ca/cdogs/content/kwd/kwd020000_e.htm", "Null")</f>
        <v>Null</v>
      </c>
      <c r="K75" s="1" t="str">
        <f t="shared" si="17"/>
        <v>Dry sieving to -230 mesh (63 µm) (Acme S230)</v>
      </c>
    </row>
    <row r="76" spans="1:66" x14ac:dyDescent="0.3">
      <c r="A76" t="s">
        <v>349</v>
      </c>
      <c r="B76" t="s">
        <v>350</v>
      </c>
      <c r="C76" s="1" t="str">
        <f t="shared" si="15"/>
        <v>27:0007</v>
      </c>
      <c r="D76" s="1" t="str">
        <f t="shared" si="16"/>
        <v>27:0004</v>
      </c>
      <c r="E76" t="s">
        <v>293</v>
      </c>
      <c r="F76" t="s">
        <v>351</v>
      </c>
      <c r="H76">
        <v>60.560339999999997</v>
      </c>
      <c r="I76">
        <v>-118.36932</v>
      </c>
      <c r="J76" s="1" t="str">
        <f>HYPERLINK("http://geochem.nrcan.gc.ca/cdogs/content/kwd/kwd020000_e.htm", "Null")</f>
        <v>Null</v>
      </c>
      <c r="K76" s="1" t="str">
        <f t="shared" si="17"/>
        <v>Dry sieving to -230 mesh (63 µm) (Acme S230)</v>
      </c>
      <c r="L76">
        <v>111</v>
      </c>
      <c r="M76">
        <v>1.85</v>
      </c>
      <c r="N76">
        <v>6.5</v>
      </c>
      <c r="O76">
        <v>1.6</v>
      </c>
      <c r="P76">
        <v>-20</v>
      </c>
      <c r="Q76">
        <v>236.3</v>
      </c>
      <c r="R76">
        <v>0.8</v>
      </c>
      <c r="S76">
        <v>0.26</v>
      </c>
      <c r="T76">
        <v>0.69</v>
      </c>
      <c r="U76">
        <v>0.06</v>
      </c>
      <c r="V76">
        <v>31.6</v>
      </c>
      <c r="W76">
        <v>6.1</v>
      </c>
      <c r="X76">
        <v>30.1</v>
      </c>
      <c r="Y76">
        <v>1.01</v>
      </c>
      <c r="Z76">
        <v>20.2</v>
      </c>
      <c r="AA76">
        <v>2.2999999999999998</v>
      </c>
      <c r="AB76">
        <v>5.5</v>
      </c>
      <c r="AC76">
        <v>-0.1</v>
      </c>
      <c r="AD76">
        <v>0.16</v>
      </c>
      <c r="AE76">
        <v>16</v>
      </c>
      <c r="AF76">
        <v>-0.02</v>
      </c>
      <c r="AG76">
        <v>0.17</v>
      </c>
      <c r="AH76">
        <v>22.1</v>
      </c>
      <c r="AI76">
        <v>22.4</v>
      </c>
      <c r="AJ76">
        <v>0.54</v>
      </c>
      <c r="AK76">
        <v>130</v>
      </c>
      <c r="AL76">
        <v>0.89</v>
      </c>
      <c r="AM76">
        <v>7.0000000000000001E-3</v>
      </c>
      <c r="AN76">
        <v>0.18</v>
      </c>
      <c r="AO76">
        <v>24.2</v>
      </c>
      <c r="AP76">
        <v>2.4E-2</v>
      </c>
      <c r="AQ76">
        <v>11.01</v>
      </c>
      <c r="AR76">
        <v>-10</v>
      </c>
      <c r="AS76">
        <v>-2</v>
      </c>
      <c r="AT76">
        <v>21.7</v>
      </c>
      <c r="AU76">
        <v>-1</v>
      </c>
      <c r="AV76">
        <v>-0.02</v>
      </c>
      <c r="AW76">
        <v>0.14000000000000001</v>
      </c>
      <c r="AX76">
        <v>4.5999999999999996</v>
      </c>
      <c r="AY76">
        <v>0.2</v>
      </c>
      <c r="AZ76">
        <v>0.8</v>
      </c>
      <c r="BA76">
        <v>27</v>
      </c>
      <c r="BB76">
        <v>-0.05</v>
      </c>
      <c r="BC76">
        <v>-0.02</v>
      </c>
      <c r="BD76">
        <v>7.4</v>
      </c>
      <c r="BE76">
        <v>70</v>
      </c>
      <c r="BF76">
        <v>0.18</v>
      </c>
      <c r="BG76">
        <v>0.9</v>
      </c>
      <c r="BH76">
        <v>49</v>
      </c>
      <c r="BI76">
        <v>-0.1</v>
      </c>
      <c r="BJ76">
        <v>11.41</v>
      </c>
      <c r="BK76">
        <v>51.3</v>
      </c>
      <c r="BL76">
        <v>6.8</v>
      </c>
      <c r="BM76">
        <v>316</v>
      </c>
      <c r="BN76">
        <v>7</v>
      </c>
    </row>
    <row r="77" spans="1:66" x14ac:dyDescent="0.3">
      <c r="A77" t="s">
        <v>352</v>
      </c>
      <c r="B77" t="s">
        <v>353</v>
      </c>
      <c r="C77" s="1" t="str">
        <f t="shared" si="15"/>
        <v>27:0007</v>
      </c>
      <c r="D77" s="1" t="str">
        <f t="shared" si="16"/>
        <v>27:0004</v>
      </c>
      <c r="E77" t="s">
        <v>354</v>
      </c>
      <c r="F77" t="s">
        <v>355</v>
      </c>
      <c r="H77">
        <v>60.432510000000001</v>
      </c>
      <c r="I77">
        <v>-117.50095</v>
      </c>
      <c r="J77" s="1" t="str">
        <f>HYPERLINK("http://geochem.nrcan.gc.ca/cdogs/content/kwd/kwd020044_e.htm", "Till")</f>
        <v>Till</v>
      </c>
      <c r="K77" s="1" t="str">
        <f t="shared" si="17"/>
        <v>Dry sieving to -230 mesh (63 µm) (Acme S230)</v>
      </c>
      <c r="L77">
        <v>39</v>
      </c>
      <c r="M77">
        <v>0.24</v>
      </c>
      <c r="N77">
        <v>4.3</v>
      </c>
      <c r="O77">
        <v>0.6</v>
      </c>
      <c r="P77">
        <v>-20</v>
      </c>
      <c r="Q77">
        <v>233.4</v>
      </c>
      <c r="R77">
        <v>0.2</v>
      </c>
      <c r="S77">
        <v>0.06</v>
      </c>
      <c r="T77">
        <v>0.93</v>
      </c>
      <c r="U77">
        <v>0.18</v>
      </c>
      <c r="V77">
        <v>30.9</v>
      </c>
      <c r="W77">
        <v>3.7</v>
      </c>
      <c r="X77">
        <v>6.1</v>
      </c>
      <c r="Y77">
        <v>0.34</v>
      </c>
      <c r="Z77">
        <v>5.5</v>
      </c>
      <c r="AA77">
        <v>1.5</v>
      </c>
      <c r="AB77">
        <v>1.1000000000000001</v>
      </c>
      <c r="AC77">
        <v>-0.1</v>
      </c>
      <c r="AD77">
        <v>0.08</v>
      </c>
      <c r="AE77">
        <v>18</v>
      </c>
      <c r="AF77">
        <v>-0.02</v>
      </c>
      <c r="AG77">
        <v>0.04</v>
      </c>
      <c r="AH77">
        <v>14.9</v>
      </c>
      <c r="AI77">
        <v>4.3</v>
      </c>
      <c r="AJ77">
        <v>0.46</v>
      </c>
      <c r="AK77">
        <v>293</v>
      </c>
      <c r="AL77">
        <v>0.78</v>
      </c>
      <c r="AM77">
        <v>4.0000000000000001E-3</v>
      </c>
      <c r="AN77">
        <v>0.13</v>
      </c>
      <c r="AO77">
        <v>7.6</v>
      </c>
      <c r="AP77">
        <v>6.9000000000000006E-2</v>
      </c>
      <c r="AQ77">
        <v>4.84</v>
      </c>
      <c r="AR77">
        <v>-10</v>
      </c>
      <c r="AS77">
        <v>-2</v>
      </c>
      <c r="AT77">
        <v>4</v>
      </c>
      <c r="AU77">
        <v>-1</v>
      </c>
      <c r="AV77">
        <v>0.13</v>
      </c>
      <c r="AW77">
        <v>0.16</v>
      </c>
      <c r="AX77">
        <v>1.1000000000000001</v>
      </c>
      <c r="AY77">
        <v>0.2</v>
      </c>
      <c r="AZ77">
        <v>0.2</v>
      </c>
      <c r="BA77">
        <v>19.2</v>
      </c>
      <c r="BB77">
        <v>-0.05</v>
      </c>
      <c r="BC77">
        <v>-0.02</v>
      </c>
      <c r="BD77">
        <v>5.3</v>
      </c>
      <c r="BE77">
        <v>140</v>
      </c>
      <c r="BF77">
        <v>0.06</v>
      </c>
      <c r="BG77">
        <v>1.1000000000000001</v>
      </c>
      <c r="BH77">
        <v>16</v>
      </c>
      <c r="BI77">
        <v>-0.1</v>
      </c>
      <c r="BJ77">
        <v>6.88</v>
      </c>
      <c r="BK77">
        <v>38.1</v>
      </c>
      <c r="BL77">
        <v>3.6</v>
      </c>
      <c r="BM77">
        <v>184</v>
      </c>
      <c r="BN77">
        <v>1.2</v>
      </c>
    </row>
    <row r="78" spans="1:66" x14ac:dyDescent="0.3">
      <c r="A78" t="s">
        <v>356</v>
      </c>
      <c r="B78" t="s">
        <v>357</v>
      </c>
      <c r="C78" s="1" t="str">
        <f t="shared" si="15"/>
        <v>27:0007</v>
      </c>
      <c r="D78" s="1" t="str">
        <f t="shared" si="16"/>
        <v>27:0004</v>
      </c>
      <c r="E78" t="s">
        <v>358</v>
      </c>
      <c r="F78" t="s">
        <v>359</v>
      </c>
      <c r="H78">
        <v>60.813929999999999</v>
      </c>
      <c r="I78">
        <v>-117.27143</v>
      </c>
      <c r="J78" s="1" t="str">
        <f>HYPERLINK("http://geochem.nrcan.gc.ca/cdogs/content/kwd/kwd020050_e.htm", "Glaciofluvial")</f>
        <v>Glaciofluvial</v>
      </c>
      <c r="K78" s="1" t="str">
        <f t="shared" si="17"/>
        <v>Dry sieving to -230 mesh (63 µm) (Acme S230)</v>
      </c>
      <c r="L78">
        <v>4</v>
      </c>
      <c r="M78">
        <v>0.37</v>
      </c>
      <c r="N78">
        <v>2.2999999999999998</v>
      </c>
      <c r="O78">
        <v>0.5</v>
      </c>
      <c r="P78">
        <v>-20</v>
      </c>
      <c r="Q78">
        <v>32.700000000000003</v>
      </c>
      <c r="R78">
        <v>0.1</v>
      </c>
      <c r="S78">
        <v>0.05</v>
      </c>
      <c r="T78">
        <v>7.0000000000000007E-2</v>
      </c>
      <c r="U78">
        <v>0.18</v>
      </c>
      <c r="V78">
        <v>19.3</v>
      </c>
      <c r="W78">
        <v>2.2000000000000002</v>
      </c>
      <c r="X78">
        <v>5.4</v>
      </c>
      <c r="Y78">
        <v>0.27</v>
      </c>
      <c r="Z78">
        <v>2.59</v>
      </c>
      <c r="AA78">
        <v>0.77</v>
      </c>
      <c r="AB78">
        <v>1.2</v>
      </c>
      <c r="AC78">
        <v>-0.1</v>
      </c>
      <c r="AD78">
        <v>0.04</v>
      </c>
      <c r="AE78">
        <v>-5</v>
      </c>
      <c r="AF78">
        <v>-0.02</v>
      </c>
      <c r="AG78">
        <v>0.02</v>
      </c>
      <c r="AH78">
        <v>7.8</v>
      </c>
      <c r="AI78">
        <v>3.8</v>
      </c>
      <c r="AJ78">
        <v>0.09</v>
      </c>
      <c r="AK78">
        <v>84</v>
      </c>
      <c r="AL78">
        <v>0.39</v>
      </c>
      <c r="AM78">
        <v>3.0000000000000001E-3</v>
      </c>
      <c r="AN78">
        <v>0.15</v>
      </c>
      <c r="AO78">
        <v>5.2</v>
      </c>
      <c r="AP78">
        <v>3.1E-2</v>
      </c>
      <c r="AQ78">
        <v>3.32</v>
      </c>
      <c r="AR78">
        <v>-10</v>
      </c>
      <c r="AS78">
        <v>-2</v>
      </c>
      <c r="AT78">
        <v>4.8</v>
      </c>
      <c r="AU78">
        <v>-1</v>
      </c>
      <c r="AV78">
        <v>-0.02</v>
      </c>
      <c r="AW78">
        <v>0.1</v>
      </c>
      <c r="AX78">
        <v>1</v>
      </c>
      <c r="AY78">
        <v>-0.1</v>
      </c>
      <c r="AZ78">
        <v>0.1</v>
      </c>
      <c r="BA78">
        <v>4.7</v>
      </c>
      <c r="BB78">
        <v>-0.05</v>
      </c>
      <c r="BC78">
        <v>-0.02</v>
      </c>
      <c r="BD78">
        <v>3.2</v>
      </c>
      <c r="BE78">
        <v>100</v>
      </c>
      <c r="BF78">
        <v>0.04</v>
      </c>
      <c r="BG78">
        <v>0.6</v>
      </c>
      <c r="BH78">
        <v>13</v>
      </c>
      <c r="BI78">
        <v>-0.1</v>
      </c>
      <c r="BJ78">
        <v>2.93</v>
      </c>
      <c r="BK78">
        <v>36.1</v>
      </c>
      <c r="BL78">
        <v>2.1</v>
      </c>
      <c r="BM78">
        <v>102</v>
      </c>
      <c r="BN78">
        <v>0.9</v>
      </c>
    </row>
    <row r="79" spans="1:66" hidden="1" x14ac:dyDescent="0.3">
      <c r="A79" t="s">
        <v>360</v>
      </c>
      <c r="B79" t="s">
        <v>361</v>
      </c>
      <c r="C79" s="1" t="str">
        <f t="shared" si="15"/>
        <v>27:0007</v>
      </c>
      <c r="D79" s="1" t="str">
        <f>HYPERLINK("http://geochem.nrcan.gc.ca/cdogs/content/svy/svy_e.htm", "")</f>
        <v/>
      </c>
      <c r="G79" s="1" t="str">
        <f>HYPERLINK("http://geochem.nrcan.gc.ca/cdogs/content/cr_/cr_00293_e.htm", "293")</f>
        <v>293</v>
      </c>
      <c r="J79" t="s">
        <v>108</v>
      </c>
      <c r="K79" t="s">
        <v>109</v>
      </c>
      <c r="L79">
        <v>178</v>
      </c>
      <c r="M79">
        <v>1.74</v>
      </c>
      <c r="N79">
        <v>16.399999999999999</v>
      </c>
      <c r="O79">
        <v>6</v>
      </c>
      <c r="P79">
        <v>-20</v>
      </c>
      <c r="Q79">
        <v>82.5</v>
      </c>
      <c r="R79">
        <v>0.7</v>
      </c>
      <c r="S79">
        <v>2.1</v>
      </c>
      <c r="T79">
        <v>0.3</v>
      </c>
      <c r="U79">
        <v>0.25</v>
      </c>
      <c r="V79">
        <v>47.7</v>
      </c>
      <c r="W79">
        <v>11.9</v>
      </c>
      <c r="X79">
        <v>26</v>
      </c>
      <c r="Y79">
        <v>0.54</v>
      </c>
      <c r="Z79">
        <v>46.7</v>
      </c>
      <c r="AA79">
        <v>3.19</v>
      </c>
      <c r="AB79">
        <v>5.7</v>
      </c>
      <c r="AC79">
        <v>-0.1</v>
      </c>
      <c r="AD79">
        <v>-0.02</v>
      </c>
      <c r="AE79">
        <v>124</v>
      </c>
      <c r="AF79">
        <v>0.05</v>
      </c>
      <c r="AG79">
        <v>0.05</v>
      </c>
      <c r="AH79">
        <v>17.2</v>
      </c>
      <c r="AI79">
        <v>10.1</v>
      </c>
      <c r="AJ79">
        <v>0.56000000000000005</v>
      </c>
      <c r="AK79">
        <v>1107</v>
      </c>
      <c r="AL79">
        <v>0.63</v>
      </c>
      <c r="AM79">
        <v>2.4E-2</v>
      </c>
      <c r="AN79">
        <v>1.06</v>
      </c>
      <c r="AO79">
        <v>16.5</v>
      </c>
      <c r="AP79">
        <v>8.4000000000000005E-2</v>
      </c>
      <c r="AQ79">
        <v>14.12</v>
      </c>
      <c r="AR79">
        <v>-10</v>
      </c>
      <c r="AS79">
        <v>-2</v>
      </c>
      <c r="AT79">
        <v>6</v>
      </c>
      <c r="AU79">
        <v>-1</v>
      </c>
      <c r="AV79">
        <v>-0.02</v>
      </c>
      <c r="AW79">
        <v>4.8600000000000003</v>
      </c>
      <c r="AX79">
        <v>4.2</v>
      </c>
      <c r="AY79">
        <v>0.3</v>
      </c>
      <c r="AZ79">
        <v>1</v>
      </c>
      <c r="BA79">
        <v>10.8</v>
      </c>
      <c r="BB79">
        <v>-0.05</v>
      </c>
      <c r="BC79">
        <v>-0.02</v>
      </c>
      <c r="BD79">
        <v>2.6</v>
      </c>
      <c r="BE79">
        <v>790</v>
      </c>
      <c r="BF79">
        <v>0.11</v>
      </c>
      <c r="BG79">
        <v>0.9</v>
      </c>
      <c r="BH79">
        <v>56</v>
      </c>
      <c r="BI79">
        <v>0.1</v>
      </c>
      <c r="BJ79">
        <v>11.1</v>
      </c>
      <c r="BK79">
        <v>63.8</v>
      </c>
      <c r="BL79">
        <v>1</v>
      </c>
      <c r="BM79">
        <v>173</v>
      </c>
      <c r="BN79">
        <v>6.8</v>
      </c>
    </row>
    <row r="80" spans="1:66" x14ac:dyDescent="0.3">
      <c r="A80" t="s">
        <v>362</v>
      </c>
      <c r="B80" t="s">
        <v>363</v>
      </c>
      <c r="C80" s="1" t="str">
        <f t="shared" si="15"/>
        <v>27:0007</v>
      </c>
      <c r="D80" s="1" t="str">
        <f t="shared" ref="D80:D89" si="18">HYPERLINK("http://geochem.nrcan.gc.ca/cdogs/content/svy/svy270004_e.htm", "27:0004")</f>
        <v>27:0004</v>
      </c>
      <c r="E80" t="s">
        <v>364</v>
      </c>
      <c r="F80" t="s">
        <v>365</v>
      </c>
      <c r="H80">
        <v>60.53275</v>
      </c>
      <c r="I80">
        <v>-117.24706999999999</v>
      </c>
      <c r="J80" s="1" t="str">
        <f>HYPERLINK("http://geochem.nrcan.gc.ca/cdogs/content/kwd/kwd020024_e.htm", "Stream sediments")</f>
        <v>Stream sediments</v>
      </c>
      <c r="K80" s="1" t="str">
        <f t="shared" ref="K80:K89" si="19">HYPERLINK("http://geochem.nrcan.gc.ca/cdogs/content/kwd/kwd080088_e.htm", "Dry sieving to -230 mesh (63 µm) (Acme S230)")</f>
        <v>Dry sieving to -230 mesh (63 µm) (Acme S230)</v>
      </c>
      <c r="L80">
        <v>112</v>
      </c>
      <c r="M80">
        <v>0.44</v>
      </c>
      <c r="N80">
        <v>5.4</v>
      </c>
      <c r="O80">
        <v>0.6</v>
      </c>
      <c r="P80">
        <v>-20</v>
      </c>
      <c r="Q80">
        <v>76</v>
      </c>
      <c r="R80">
        <v>0.4</v>
      </c>
      <c r="S80">
        <v>7.0000000000000007E-2</v>
      </c>
      <c r="T80">
        <v>0.18</v>
      </c>
      <c r="U80">
        <v>0.28999999999999998</v>
      </c>
      <c r="V80">
        <v>22.4</v>
      </c>
      <c r="W80">
        <v>7.8</v>
      </c>
      <c r="X80">
        <v>9</v>
      </c>
      <c r="Y80">
        <v>0.69</v>
      </c>
      <c r="Z80">
        <v>8.6199999999999992</v>
      </c>
      <c r="AA80">
        <v>1.35</v>
      </c>
      <c r="AB80">
        <v>1.6</v>
      </c>
      <c r="AC80">
        <v>-0.1</v>
      </c>
      <c r="AD80">
        <v>7.0000000000000007E-2</v>
      </c>
      <c r="AE80">
        <v>78</v>
      </c>
      <c r="AF80">
        <v>-0.02</v>
      </c>
      <c r="AG80">
        <v>7.0000000000000007E-2</v>
      </c>
      <c r="AH80">
        <v>10.7</v>
      </c>
      <c r="AI80">
        <v>7.9</v>
      </c>
      <c r="AJ80">
        <v>0.18</v>
      </c>
      <c r="AK80">
        <v>164</v>
      </c>
      <c r="AL80">
        <v>0.3</v>
      </c>
      <c r="AM80">
        <v>5.0000000000000001E-3</v>
      </c>
      <c r="AN80">
        <v>0.21</v>
      </c>
      <c r="AO80">
        <v>12.8</v>
      </c>
      <c r="AP80">
        <v>6.3E-2</v>
      </c>
      <c r="AQ80">
        <v>4.53</v>
      </c>
      <c r="AR80">
        <v>-10</v>
      </c>
      <c r="AS80">
        <v>-2</v>
      </c>
      <c r="AT80">
        <v>9.6</v>
      </c>
      <c r="AU80">
        <v>2</v>
      </c>
      <c r="AV80">
        <v>0.03</v>
      </c>
      <c r="AW80">
        <v>0.08</v>
      </c>
      <c r="AX80">
        <v>1.6</v>
      </c>
      <c r="AY80">
        <v>0.3</v>
      </c>
      <c r="AZ80">
        <v>0.3</v>
      </c>
      <c r="BA80">
        <v>17.5</v>
      </c>
      <c r="BB80">
        <v>-0.05</v>
      </c>
      <c r="BC80">
        <v>-0.02</v>
      </c>
      <c r="BD80">
        <v>3.6</v>
      </c>
      <c r="BE80">
        <v>80</v>
      </c>
      <c r="BF80">
        <v>0.14000000000000001</v>
      </c>
      <c r="BG80">
        <v>0.9</v>
      </c>
      <c r="BH80">
        <v>14</v>
      </c>
      <c r="BI80">
        <v>-0.1</v>
      </c>
      <c r="BJ80">
        <v>6.61</v>
      </c>
      <c r="BK80">
        <v>56.2</v>
      </c>
      <c r="BL80">
        <v>3.2</v>
      </c>
      <c r="BM80">
        <v>275</v>
      </c>
      <c r="BN80">
        <v>4.5</v>
      </c>
    </row>
    <row r="81" spans="1:66" x14ac:dyDescent="0.3">
      <c r="A81" t="s">
        <v>366</v>
      </c>
      <c r="B81" t="s">
        <v>367</v>
      </c>
      <c r="C81" s="1" t="str">
        <f t="shared" si="15"/>
        <v>27:0007</v>
      </c>
      <c r="D81" s="1" t="str">
        <f t="shared" si="18"/>
        <v>27:0004</v>
      </c>
      <c r="E81" t="s">
        <v>368</v>
      </c>
      <c r="F81" t="s">
        <v>369</v>
      </c>
      <c r="H81">
        <v>60.55753</v>
      </c>
      <c r="I81">
        <v>-117.08732000000001</v>
      </c>
      <c r="J81" s="1" t="str">
        <f>HYPERLINK("http://geochem.nrcan.gc.ca/cdogs/content/kwd/kwd020044_e.htm", "Till")</f>
        <v>Till</v>
      </c>
      <c r="K81" s="1" t="str">
        <f t="shared" si="19"/>
        <v>Dry sieving to -230 mesh (63 µm) (Acme S230)</v>
      </c>
      <c r="L81">
        <v>126</v>
      </c>
      <c r="M81">
        <v>1.1000000000000001</v>
      </c>
      <c r="N81">
        <v>8.6</v>
      </c>
      <c r="O81">
        <v>1.7</v>
      </c>
      <c r="P81">
        <v>-20</v>
      </c>
      <c r="Q81">
        <v>257.60000000000002</v>
      </c>
      <c r="R81">
        <v>0.9</v>
      </c>
      <c r="S81">
        <v>0.24</v>
      </c>
      <c r="T81">
        <v>1.35</v>
      </c>
      <c r="U81">
        <v>0.27</v>
      </c>
      <c r="V81">
        <v>29.8</v>
      </c>
      <c r="W81">
        <v>9.6999999999999993</v>
      </c>
      <c r="X81">
        <v>16.3</v>
      </c>
      <c r="Y81">
        <v>0.4</v>
      </c>
      <c r="Z81">
        <v>22.05</v>
      </c>
      <c r="AA81">
        <v>2.21</v>
      </c>
      <c r="AB81">
        <v>3.3</v>
      </c>
      <c r="AC81">
        <v>-0.1</v>
      </c>
      <c r="AD81">
        <v>0.19</v>
      </c>
      <c r="AE81">
        <v>22</v>
      </c>
      <c r="AF81">
        <v>0.03</v>
      </c>
      <c r="AG81">
        <v>0.1</v>
      </c>
      <c r="AH81">
        <v>14.2</v>
      </c>
      <c r="AI81">
        <v>14.5</v>
      </c>
      <c r="AJ81">
        <v>0.31</v>
      </c>
      <c r="AK81">
        <v>209</v>
      </c>
      <c r="AL81">
        <v>2.54</v>
      </c>
      <c r="AM81">
        <v>1.4E-2</v>
      </c>
      <c r="AN81">
        <v>0.47</v>
      </c>
      <c r="AO81">
        <v>22.6</v>
      </c>
      <c r="AP81">
        <v>3.4000000000000002E-2</v>
      </c>
      <c r="AQ81">
        <v>13.12</v>
      </c>
      <c r="AR81">
        <v>-10</v>
      </c>
      <c r="AS81">
        <v>2</v>
      </c>
      <c r="AT81">
        <v>9.8000000000000007</v>
      </c>
      <c r="AU81">
        <v>-1</v>
      </c>
      <c r="AV81">
        <v>0.19</v>
      </c>
      <c r="AW81">
        <v>0.28000000000000003</v>
      </c>
      <c r="AX81">
        <v>3.6</v>
      </c>
      <c r="AY81">
        <v>2.2999999999999998</v>
      </c>
      <c r="AZ81">
        <v>0.6</v>
      </c>
      <c r="BA81">
        <v>61.5</v>
      </c>
      <c r="BB81">
        <v>-0.05</v>
      </c>
      <c r="BC81">
        <v>0.02</v>
      </c>
      <c r="BD81">
        <v>5.3</v>
      </c>
      <c r="BE81">
        <v>20</v>
      </c>
      <c r="BF81">
        <v>0.13</v>
      </c>
      <c r="BG81">
        <v>6.6</v>
      </c>
      <c r="BH81">
        <v>34</v>
      </c>
      <c r="BI81">
        <v>-0.1</v>
      </c>
      <c r="BJ81">
        <v>10.16</v>
      </c>
      <c r="BK81">
        <v>61.8</v>
      </c>
      <c r="BL81">
        <v>8.6</v>
      </c>
      <c r="BM81">
        <v>337</v>
      </c>
      <c r="BN81">
        <v>18.3</v>
      </c>
    </row>
    <row r="82" spans="1:66" x14ac:dyDescent="0.3">
      <c r="A82" t="s">
        <v>370</v>
      </c>
      <c r="B82" t="s">
        <v>371</v>
      </c>
      <c r="C82" s="1" t="str">
        <f t="shared" si="15"/>
        <v>27:0007</v>
      </c>
      <c r="D82" s="1" t="str">
        <f t="shared" si="18"/>
        <v>27:0004</v>
      </c>
      <c r="E82" t="s">
        <v>372</v>
      </c>
      <c r="F82" t="s">
        <v>373</v>
      </c>
      <c r="H82">
        <v>60.359699999999997</v>
      </c>
      <c r="I82">
        <v>-118.74534</v>
      </c>
      <c r="J82" s="1" t="str">
        <f>HYPERLINK("http://geochem.nrcan.gc.ca/cdogs/content/kwd/kwd020044_e.htm", "Till")</f>
        <v>Till</v>
      </c>
      <c r="K82" s="1" t="str">
        <f t="shared" si="19"/>
        <v>Dry sieving to -230 mesh (63 µm) (Acme S230)</v>
      </c>
      <c r="L82">
        <v>284</v>
      </c>
      <c r="M82">
        <v>1.1100000000000001</v>
      </c>
      <c r="N82">
        <v>18.3</v>
      </c>
      <c r="O82">
        <v>2.2000000000000002</v>
      </c>
      <c r="P82">
        <v>-20</v>
      </c>
      <c r="Q82">
        <v>124.3</v>
      </c>
      <c r="R82">
        <v>0.9</v>
      </c>
      <c r="S82">
        <v>0.26</v>
      </c>
      <c r="T82">
        <v>6.23</v>
      </c>
      <c r="U82">
        <v>0.48</v>
      </c>
      <c r="V82">
        <v>33.1</v>
      </c>
      <c r="W82">
        <v>9.9</v>
      </c>
      <c r="X82">
        <v>16.600000000000001</v>
      </c>
      <c r="Y82">
        <v>0.57999999999999996</v>
      </c>
      <c r="Z82">
        <v>34.68</v>
      </c>
      <c r="AA82">
        <v>2.86</v>
      </c>
      <c r="AB82">
        <v>4</v>
      </c>
      <c r="AC82">
        <v>-0.1</v>
      </c>
      <c r="AD82">
        <v>0.12</v>
      </c>
      <c r="AE82">
        <v>52</v>
      </c>
      <c r="AF82">
        <v>0.03</v>
      </c>
      <c r="AG82">
        <v>0.09</v>
      </c>
      <c r="AH82">
        <v>19.399999999999999</v>
      </c>
      <c r="AI82">
        <v>9.9</v>
      </c>
      <c r="AJ82">
        <v>2.14</v>
      </c>
      <c r="AK82">
        <v>378</v>
      </c>
      <c r="AL82">
        <v>6.83</v>
      </c>
      <c r="AM82">
        <v>8.0000000000000002E-3</v>
      </c>
      <c r="AN82">
        <v>0.22</v>
      </c>
      <c r="AO82">
        <v>27.9</v>
      </c>
      <c r="AP82">
        <v>4.7E-2</v>
      </c>
      <c r="AQ82">
        <v>14.68</v>
      </c>
      <c r="AR82">
        <v>-10</v>
      </c>
      <c r="AS82">
        <v>-2</v>
      </c>
      <c r="AT82">
        <v>12.2</v>
      </c>
      <c r="AU82">
        <v>1</v>
      </c>
      <c r="AV82">
        <v>-0.02</v>
      </c>
      <c r="AW82">
        <v>0.37</v>
      </c>
      <c r="AX82">
        <v>4.7</v>
      </c>
      <c r="AY82">
        <v>0.8</v>
      </c>
      <c r="AZ82">
        <v>0.6</v>
      </c>
      <c r="BA82">
        <v>47.9</v>
      </c>
      <c r="BB82">
        <v>-0.05</v>
      </c>
      <c r="BC82">
        <v>0.06</v>
      </c>
      <c r="BD82">
        <v>7.9</v>
      </c>
      <c r="BE82">
        <v>40</v>
      </c>
      <c r="BF82">
        <v>0.31</v>
      </c>
      <c r="BG82">
        <v>2.7</v>
      </c>
      <c r="BH82">
        <v>57</v>
      </c>
      <c r="BI82">
        <v>-0.1</v>
      </c>
      <c r="BJ82">
        <v>23.2</v>
      </c>
      <c r="BK82">
        <v>162.69999999999999</v>
      </c>
      <c r="BL82">
        <v>4.7</v>
      </c>
      <c r="BM82">
        <v>367</v>
      </c>
      <c r="BN82">
        <v>7.9</v>
      </c>
    </row>
    <row r="83" spans="1:66" x14ac:dyDescent="0.3">
      <c r="A83" t="s">
        <v>374</v>
      </c>
      <c r="B83" t="s">
        <v>375</v>
      </c>
      <c r="C83" s="1" t="str">
        <f t="shared" si="15"/>
        <v>27:0007</v>
      </c>
      <c r="D83" s="1" t="str">
        <f t="shared" si="18"/>
        <v>27:0004</v>
      </c>
      <c r="E83" t="s">
        <v>376</v>
      </c>
      <c r="F83" t="s">
        <v>377</v>
      </c>
      <c r="H83">
        <v>60.369909999999997</v>
      </c>
      <c r="I83">
        <v>-118.55588</v>
      </c>
      <c r="J83" s="1" t="str">
        <f>HYPERLINK("http://geochem.nrcan.gc.ca/cdogs/content/kwd/kwd020044_e.htm", "Till")</f>
        <v>Till</v>
      </c>
      <c r="K83" s="1" t="str">
        <f t="shared" si="19"/>
        <v>Dry sieving to -230 mesh (63 µm) (Acme S230)</v>
      </c>
      <c r="L83">
        <v>208</v>
      </c>
      <c r="M83">
        <v>1.6</v>
      </c>
      <c r="N83">
        <v>8.6999999999999993</v>
      </c>
      <c r="O83">
        <v>0.4</v>
      </c>
      <c r="P83">
        <v>-20</v>
      </c>
      <c r="Q83">
        <v>243.4</v>
      </c>
      <c r="R83">
        <v>0.6</v>
      </c>
      <c r="S83">
        <v>0.25</v>
      </c>
      <c r="T83">
        <v>1.1299999999999999</v>
      </c>
      <c r="U83">
        <v>0.27</v>
      </c>
      <c r="V83">
        <v>31.2</v>
      </c>
      <c r="W83">
        <v>8.3000000000000007</v>
      </c>
      <c r="X83">
        <v>23.5</v>
      </c>
      <c r="Y83">
        <v>0.43</v>
      </c>
      <c r="Z83">
        <v>28.76</v>
      </c>
      <c r="AA83">
        <v>2.64</v>
      </c>
      <c r="AB83">
        <v>4.5999999999999996</v>
      </c>
      <c r="AC83">
        <v>-0.1</v>
      </c>
      <c r="AD83">
        <v>0.17</v>
      </c>
      <c r="AE83">
        <v>18</v>
      </c>
      <c r="AF83">
        <v>0.04</v>
      </c>
      <c r="AG83">
        <v>0.13</v>
      </c>
      <c r="AH83">
        <v>19.399999999999999</v>
      </c>
      <c r="AI83">
        <v>30.7</v>
      </c>
      <c r="AJ83">
        <v>0.39</v>
      </c>
      <c r="AK83">
        <v>393</v>
      </c>
      <c r="AL83">
        <v>1.4</v>
      </c>
      <c r="AM83">
        <v>8.0000000000000002E-3</v>
      </c>
      <c r="AN83">
        <v>0.63</v>
      </c>
      <c r="AO83">
        <v>29.5</v>
      </c>
      <c r="AP83">
        <v>2.7E-2</v>
      </c>
      <c r="AQ83">
        <v>12.89</v>
      </c>
      <c r="AR83">
        <v>-10</v>
      </c>
      <c r="AS83">
        <v>-2</v>
      </c>
      <c r="AT83">
        <v>11.1</v>
      </c>
      <c r="AU83">
        <v>3</v>
      </c>
      <c r="AV83">
        <v>0.04</v>
      </c>
      <c r="AW83">
        <v>0.23</v>
      </c>
      <c r="AX83">
        <v>4.4000000000000004</v>
      </c>
      <c r="AY83">
        <v>2.1</v>
      </c>
      <c r="AZ83">
        <v>0.6</v>
      </c>
      <c r="BA83">
        <v>61.8</v>
      </c>
      <c r="BB83">
        <v>-0.05</v>
      </c>
      <c r="BC83">
        <v>0.05</v>
      </c>
      <c r="BD83">
        <v>5.3</v>
      </c>
      <c r="BE83">
        <v>40</v>
      </c>
      <c r="BF83">
        <v>0.13</v>
      </c>
      <c r="BG83">
        <v>4.7</v>
      </c>
      <c r="BH83">
        <v>42</v>
      </c>
      <c r="BI83">
        <v>-0.1</v>
      </c>
      <c r="BJ83">
        <v>13.32</v>
      </c>
      <c r="BK83">
        <v>78.7</v>
      </c>
      <c r="BL83">
        <v>6.7</v>
      </c>
      <c r="BM83">
        <v>316</v>
      </c>
      <c r="BN83">
        <v>16.8</v>
      </c>
    </row>
    <row r="84" spans="1:66" x14ac:dyDescent="0.3">
      <c r="A84" t="s">
        <v>378</v>
      </c>
      <c r="B84" t="s">
        <v>379</v>
      </c>
      <c r="C84" s="1" t="str">
        <f t="shared" si="15"/>
        <v>27:0007</v>
      </c>
      <c r="D84" s="1" t="str">
        <f t="shared" si="18"/>
        <v>27:0004</v>
      </c>
      <c r="E84" t="s">
        <v>380</v>
      </c>
      <c r="F84" t="s">
        <v>381</v>
      </c>
      <c r="H84">
        <v>60.488250000000001</v>
      </c>
      <c r="I84">
        <v>-118.4995</v>
      </c>
      <c r="J84" s="1" t="str">
        <f>HYPERLINK("http://geochem.nrcan.gc.ca/cdogs/content/kwd/kwd020044_e.htm", "Till")</f>
        <v>Till</v>
      </c>
      <c r="K84" s="1" t="str">
        <f t="shared" si="19"/>
        <v>Dry sieving to -230 mesh (63 µm) (Acme S230)</v>
      </c>
      <c r="L84">
        <v>164</v>
      </c>
      <c r="M84">
        <v>1.87</v>
      </c>
      <c r="N84">
        <v>8.5</v>
      </c>
      <c r="O84">
        <v>1.1000000000000001</v>
      </c>
      <c r="P84">
        <v>-20</v>
      </c>
      <c r="Q84">
        <v>289.89999999999998</v>
      </c>
      <c r="R84">
        <v>1.1000000000000001</v>
      </c>
      <c r="S84">
        <v>0.27</v>
      </c>
      <c r="T84">
        <v>1.34</v>
      </c>
      <c r="U84">
        <v>0.89</v>
      </c>
      <c r="V84">
        <v>38.5</v>
      </c>
      <c r="W84">
        <v>12.7</v>
      </c>
      <c r="X84">
        <v>29</v>
      </c>
      <c r="Y84">
        <v>0.47</v>
      </c>
      <c r="Z84">
        <v>24</v>
      </c>
      <c r="AA84">
        <v>3.71</v>
      </c>
      <c r="AB84">
        <v>5.3</v>
      </c>
      <c r="AC84">
        <v>-0.1</v>
      </c>
      <c r="AD84">
        <v>0.12</v>
      </c>
      <c r="AE84">
        <v>32</v>
      </c>
      <c r="AF84">
        <v>0.03</v>
      </c>
      <c r="AG84">
        <v>0.12</v>
      </c>
      <c r="AH84">
        <v>19.100000000000001</v>
      </c>
      <c r="AI84">
        <v>18</v>
      </c>
      <c r="AJ84">
        <v>0.52</v>
      </c>
      <c r="AK84">
        <v>669</v>
      </c>
      <c r="AL84">
        <v>2.35</v>
      </c>
      <c r="AM84">
        <v>1.6E-2</v>
      </c>
      <c r="AN84">
        <v>0.68</v>
      </c>
      <c r="AO84">
        <v>32.5</v>
      </c>
      <c r="AP84">
        <v>8.5999999999999993E-2</v>
      </c>
      <c r="AQ84">
        <v>15.61</v>
      </c>
      <c r="AR84">
        <v>-10</v>
      </c>
      <c r="AS84">
        <v>-2</v>
      </c>
      <c r="AT84">
        <v>13</v>
      </c>
      <c r="AU84">
        <v>3</v>
      </c>
      <c r="AV84">
        <v>0.13</v>
      </c>
      <c r="AW84">
        <v>0.16</v>
      </c>
      <c r="AX84">
        <v>4.4000000000000004</v>
      </c>
      <c r="AY84">
        <v>1.3</v>
      </c>
      <c r="AZ84">
        <v>0.7</v>
      </c>
      <c r="BA84">
        <v>52.1</v>
      </c>
      <c r="BB84">
        <v>-0.05</v>
      </c>
      <c r="BC84">
        <v>0.03</v>
      </c>
      <c r="BD84">
        <v>5.0999999999999996</v>
      </c>
      <c r="BE84">
        <v>40</v>
      </c>
      <c r="BF84">
        <v>0.14000000000000001</v>
      </c>
      <c r="BG84">
        <v>3.8</v>
      </c>
      <c r="BH84">
        <v>53</v>
      </c>
      <c r="BI84">
        <v>-0.1</v>
      </c>
      <c r="BJ84">
        <v>11.27</v>
      </c>
      <c r="BK84">
        <v>87.9</v>
      </c>
      <c r="BL84">
        <v>5</v>
      </c>
      <c r="BM84">
        <v>418</v>
      </c>
      <c r="BN84">
        <v>22.9</v>
      </c>
    </row>
    <row r="85" spans="1:66" x14ac:dyDescent="0.3">
      <c r="A85" t="s">
        <v>382</v>
      </c>
      <c r="B85" t="s">
        <v>383</v>
      </c>
      <c r="C85" s="1" t="str">
        <f t="shared" si="15"/>
        <v>27:0007</v>
      </c>
      <c r="D85" s="1" t="str">
        <f t="shared" si="18"/>
        <v>27:0004</v>
      </c>
      <c r="E85" t="s">
        <v>384</v>
      </c>
      <c r="F85" t="s">
        <v>385</v>
      </c>
      <c r="H85">
        <v>60.499789999999997</v>
      </c>
      <c r="I85">
        <v>-118.6982</v>
      </c>
      <c r="J85" s="1" t="str">
        <f>HYPERLINK("http://geochem.nrcan.gc.ca/cdogs/content/kwd/kwd020044_e.htm", "Till")</f>
        <v>Till</v>
      </c>
      <c r="K85" s="1" t="str">
        <f t="shared" si="19"/>
        <v>Dry sieving to -230 mesh (63 µm) (Acme S230)</v>
      </c>
      <c r="L85">
        <v>134</v>
      </c>
      <c r="M85">
        <v>0.87</v>
      </c>
      <c r="N85">
        <v>3.8</v>
      </c>
      <c r="O85">
        <v>0.7</v>
      </c>
      <c r="P85">
        <v>-20</v>
      </c>
      <c r="Q85">
        <v>128.5</v>
      </c>
      <c r="R85">
        <v>0.4</v>
      </c>
      <c r="S85">
        <v>0.18</v>
      </c>
      <c r="T85">
        <v>3.77</v>
      </c>
      <c r="U85">
        <v>0.64</v>
      </c>
      <c r="V85">
        <v>28.6</v>
      </c>
      <c r="W85">
        <v>8.9</v>
      </c>
      <c r="X85">
        <v>16.5</v>
      </c>
      <c r="Y85">
        <v>0.5</v>
      </c>
      <c r="Z85">
        <v>19</v>
      </c>
      <c r="AA85">
        <v>1.74</v>
      </c>
      <c r="AB85">
        <v>2.9</v>
      </c>
      <c r="AC85">
        <v>-0.1</v>
      </c>
      <c r="AD85">
        <v>7.0000000000000007E-2</v>
      </c>
      <c r="AE85">
        <v>24</v>
      </c>
      <c r="AF85">
        <v>0.03</v>
      </c>
      <c r="AG85">
        <v>0.13</v>
      </c>
      <c r="AH85">
        <v>14.4</v>
      </c>
      <c r="AI85">
        <v>14.9</v>
      </c>
      <c r="AJ85">
        <v>1.47</v>
      </c>
      <c r="AK85">
        <v>196</v>
      </c>
      <c r="AL85">
        <v>1.1100000000000001</v>
      </c>
      <c r="AM85">
        <v>0.01</v>
      </c>
      <c r="AN85">
        <v>0.53</v>
      </c>
      <c r="AO85">
        <v>20.7</v>
      </c>
      <c r="AP85">
        <v>6.4000000000000001E-2</v>
      </c>
      <c r="AQ85">
        <v>10.39</v>
      </c>
      <c r="AR85">
        <v>-10</v>
      </c>
      <c r="AS85">
        <v>-2</v>
      </c>
      <c r="AT85">
        <v>11.4</v>
      </c>
      <c r="AU85">
        <v>3</v>
      </c>
      <c r="AV85">
        <v>0.09</v>
      </c>
      <c r="AW85">
        <v>0.16</v>
      </c>
      <c r="AX85">
        <v>3.1</v>
      </c>
      <c r="AY85">
        <v>0.7</v>
      </c>
      <c r="AZ85">
        <v>0.4</v>
      </c>
      <c r="BA85">
        <v>39.6</v>
      </c>
      <c r="BB85">
        <v>-0.05</v>
      </c>
      <c r="BC85">
        <v>-0.02</v>
      </c>
      <c r="BD85">
        <v>4.4000000000000004</v>
      </c>
      <c r="BE85">
        <v>70</v>
      </c>
      <c r="BF85">
        <v>0.16</v>
      </c>
      <c r="BG85">
        <v>1.2</v>
      </c>
      <c r="BH85">
        <v>27</v>
      </c>
      <c r="BI85">
        <v>-0.1</v>
      </c>
      <c r="BJ85">
        <v>8.94</v>
      </c>
      <c r="BK85">
        <v>105.4</v>
      </c>
      <c r="BL85">
        <v>4.2</v>
      </c>
      <c r="BM85">
        <v>367</v>
      </c>
      <c r="BN85">
        <v>13.1</v>
      </c>
    </row>
    <row r="86" spans="1:66" x14ac:dyDescent="0.3">
      <c r="A86" t="s">
        <v>386</v>
      </c>
      <c r="B86" t="s">
        <v>387</v>
      </c>
      <c r="C86" s="1" t="str">
        <f t="shared" si="15"/>
        <v>27:0007</v>
      </c>
      <c r="D86" s="1" t="str">
        <f t="shared" si="18"/>
        <v>27:0004</v>
      </c>
      <c r="E86" t="s">
        <v>388</v>
      </c>
      <c r="F86" t="s">
        <v>389</v>
      </c>
      <c r="H86">
        <v>60.536900000000003</v>
      </c>
      <c r="I86">
        <v>-118.75588999999999</v>
      </c>
      <c r="J86" s="1" t="str">
        <f>HYPERLINK("http://geochem.nrcan.gc.ca/cdogs/content/kwd/kwd020024_e.htm", "Stream sediments")</f>
        <v>Stream sediments</v>
      </c>
      <c r="K86" s="1" t="str">
        <f t="shared" si="19"/>
        <v>Dry sieving to -230 mesh (63 µm) (Acme S230)</v>
      </c>
      <c r="L86">
        <v>72</v>
      </c>
      <c r="M86">
        <v>0.55000000000000004</v>
      </c>
      <c r="N86">
        <v>4.4000000000000004</v>
      </c>
      <c r="O86">
        <v>0.4</v>
      </c>
      <c r="P86">
        <v>-20</v>
      </c>
      <c r="Q86">
        <v>139.30000000000001</v>
      </c>
      <c r="R86">
        <v>0.3</v>
      </c>
      <c r="S86">
        <v>0.11</v>
      </c>
      <c r="T86">
        <v>7.96</v>
      </c>
      <c r="U86">
        <v>0.28000000000000003</v>
      </c>
      <c r="V86">
        <v>25</v>
      </c>
      <c r="W86">
        <v>6.1</v>
      </c>
      <c r="X86">
        <v>10.4</v>
      </c>
      <c r="Y86">
        <v>0.46</v>
      </c>
      <c r="Z86">
        <v>12.48</v>
      </c>
      <c r="AA86">
        <v>1.41</v>
      </c>
      <c r="AB86">
        <v>1.8</v>
      </c>
      <c r="AC86">
        <v>-0.1</v>
      </c>
      <c r="AD86">
        <v>0.06</v>
      </c>
      <c r="AE86">
        <v>15</v>
      </c>
      <c r="AF86">
        <v>-0.02</v>
      </c>
      <c r="AG86">
        <v>0.08</v>
      </c>
      <c r="AH86">
        <v>11.2</v>
      </c>
      <c r="AI86">
        <v>9</v>
      </c>
      <c r="AJ86">
        <v>1.52</v>
      </c>
      <c r="AK86">
        <v>281</v>
      </c>
      <c r="AL86">
        <v>1.38</v>
      </c>
      <c r="AM86">
        <v>8.0000000000000002E-3</v>
      </c>
      <c r="AN86">
        <v>0.28000000000000003</v>
      </c>
      <c r="AO86">
        <v>14.4</v>
      </c>
      <c r="AP86">
        <v>4.8000000000000001E-2</v>
      </c>
      <c r="AQ86">
        <v>6.87</v>
      </c>
      <c r="AR86">
        <v>-10</v>
      </c>
      <c r="AS86">
        <v>-2</v>
      </c>
      <c r="AT86">
        <v>7.8</v>
      </c>
      <c r="AU86">
        <v>2</v>
      </c>
      <c r="AV86">
        <v>0.02</v>
      </c>
      <c r="AW86">
        <v>0.18</v>
      </c>
      <c r="AX86">
        <v>2</v>
      </c>
      <c r="AY86">
        <v>0.5</v>
      </c>
      <c r="AZ86">
        <v>0.2</v>
      </c>
      <c r="BA86">
        <v>69.7</v>
      </c>
      <c r="BB86">
        <v>-0.05</v>
      </c>
      <c r="BC86">
        <v>-0.02</v>
      </c>
      <c r="BD86">
        <v>3.4</v>
      </c>
      <c r="BE86">
        <v>90</v>
      </c>
      <c r="BF86">
        <v>0.11</v>
      </c>
      <c r="BG86">
        <v>1</v>
      </c>
      <c r="BH86">
        <v>20</v>
      </c>
      <c r="BI86">
        <v>-0.1</v>
      </c>
      <c r="BJ86">
        <v>6.55</v>
      </c>
      <c r="BK86">
        <v>46.8</v>
      </c>
      <c r="BL86">
        <v>2.5</v>
      </c>
      <c r="BM86">
        <v>296</v>
      </c>
      <c r="BN86">
        <v>4.4000000000000004</v>
      </c>
    </row>
    <row r="87" spans="1:66" x14ac:dyDescent="0.3">
      <c r="A87" t="s">
        <v>390</v>
      </c>
      <c r="B87" t="s">
        <v>391</v>
      </c>
      <c r="C87" s="1" t="str">
        <f t="shared" si="15"/>
        <v>27:0007</v>
      </c>
      <c r="D87" s="1" t="str">
        <f t="shared" si="18"/>
        <v>27:0004</v>
      </c>
      <c r="E87" t="s">
        <v>392</v>
      </c>
      <c r="F87" t="s">
        <v>393</v>
      </c>
      <c r="H87">
        <v>60.5642</v>
      </c>
      <c r="I87">
        <v>-118.54404</v>
      </c>
      <c r="J87" s="1" t="str">
        <f>HYPERLINK("http://geochem.nrcan.gc.ca/cdogs/content/kwd/kwd020044_e.htm", "Till")</f>
        <v>Till</v>
      </c>
      <c r="K87" s="1" t="str">
        <f t="shared" si="19"/>
        <v>Dry sieving to -230 mesh (63 µm) (Acme S230)</v>
      </c>
      <c r="L87">
        <v>118</v>
      </c>
      <c r="M87">
        <v>1.95</v>
      </c>
      <c r="N87">
        <v>8.1</v>
      </c>
      <c r="O87">
        <v>2</v>
      </c>
      <c r="P87">
        <v>-20</v>
      </c>
      <c r="Q87">
        <v>204.7</v>
      </c>
      <c r="R87">
        <v>1.1000000000000001</v>
      </c>
      <c r="S87">
        <v>0.28999999999999998</v>
      </c>
      <c r="T87">
        <v>0.52</v>
      </c>
      <c r="U87">
        <v>0.04</v>
      </c>
      <c r="V87">
        <v>41</v>
      </c>
      <c r="W87">
        <v>9.9</v>
      </c>
      <c r="X87">
        <v>29</v>
      </c>
      <c r="Y87">
        <v>0.84</v>
      </c>
      <c r="Z87">
        <v>22.88</v>
      </c>
      <c r="AA87">
        <v>2.62</v>
      </c>
      <c r="AB87">
        <v>6</v>
      </c>
      <c r="AC87">
        <v>-0.1</v>
      </c>
      <c r="AD87">
        <v>0.2</v>
      </c>
      <c r="AE87">
        <v>17</v>
      </c>
      <c r="AF87">
        <v>0.03</v>
      </c>
      <c r="AG87">
        <v>0.17</v>
      </c>
      <c r="AH87">
        <v>21.2</v>
      </c>
      <c r="AI87">
        <v>29.6</v>
      </c>
      <c r="AJ87">
        <v>0.5</v>
      </c>
      <c r="AK87">
        <v>156</v>
      </c>
      <c r="AL87">
        <v>1.1499999999999999</v>
      </c>
      <c r="AM87">
        <v>7.0000000000000001E-3</v>
      </c>
      <c r="AN87">
        <v>0.21</v>
      </c>
      <c r="AO87">
        <v>29.1</v>
      </c>
      <c r="AP87">
        <v>2.7E-2</v>
      </c>
      <c r="AQ87">
        <v>13.76</v>
      </c>
      <c r="AR87">
        <v>-10</v>
      </c>
      <c r="AS87">
        <v>-2</v>
      </c>
      <c r="AT87">
        <v>19.600000000000001</v>
      </c>
      <c r="AU87">
        <v>2</v>
      </c>
      <c r="AV87">
        <v>-0.02</v>
      </c>
      <c r="AW87">
        <v>0.17</v>
      </c>
      <c r="AX87">
        <v>4.8</v>
      </c>
      <c r="AY87">
        <v>0.5</v>
      </c>
      <c r="AZ87">
        <v>0.8</v>
      </c>
      <c r="BA87">
        <v>35.200000000000003</v>
      </c>
      <c r="BB87">
        <v>-0.05</v>
      </c>
      <c r="BC87">
        <v>0.02</v>
      </c>
      <c r="BD87">
        <v>7.3</v>
      </c>
      <c r="BE87">
        <v>50</v>
      </c>
      <c r="BF87">
        <v>0.18</v>
      </c>
      <c r="BG87">
        <v>3.4</v>
      </c>
      <c r="BH87">
        <v>54</v>
      </c>
      <c r="BI87">
        <v>-0.1</v>
      </c>
      <c r="BJ87">
        <v>12.44</v>
      </c>
      <c r="BK87">
        <v>58.2</v>
      </c>
      <c r="BL87">
        <v>7.9</v>
      </c>
      <c r="BM87">
        <v>428</v>
      </c>
      <c r="BN87">
        <v>8.6</v>
      </c>
    </row>
    <row r="88" spans="1:66" x14ac:dyDescent="0.3">
      <c r="A88" t="s">
        <v>394</v>
      </c>
      <c r="B88" t="s">
        <v>395</v>
      </c>
      <c r="C88" s="1" t="str">
        <f t="shared" si="15"/>
        <v>27:0007</v>
      </c>
      <c r="D88" s="1" t="str">
        <f t="shared" si="18"/>
        <v>27:0004</v>
      </c>
      <c r="E88" t="s">
        <v>396</v>
      </c>
      <c r="F88" t="s">
        <v>397</v>
      </c>
      <c r="H88">
        <v>60.6616</v>
      </c>
      <c r="I88">
        <v>-118.60834</v>
      </c>
      <c r="J88" s="1" t="str">
        <f>HYPERLINK("http://geochem.nrcan.gc.ca/cdogs/content/kwd/kwd020044_e.htm", "Till")</f>
        <v>Till</v>
      </c>
      <c r="K88" s="1" t="str">
        <f t="shared" si="19"/>
        <v>Dry sieving to -230 mesh (63 µm) (Acme S230)</v>
      </c>
      <c r="L88">
        <v>151</v>
      </c>
      <c r="M88">
        <v>0.96</v>
      </c>
      <c r="N88">
        <v>10.4</v>
      </c>
      <c r="O88">
        <v>1.4</v>
      </c>
      <c r="P88">
        <v>-20</v>
      </c>
      <c r="Q88">
        <v>206.3</v>
      </c>
      <c r="R88">
        <v>0.5</v>
      </c>
      <c r="S88">
        <v>0.21</v>
      </c>
      <c r="T88">
        <v>4.76</v>
      </c>
      <c r="U88">
        <v>0.61</v>
      </c>
      <c r="V88">
        <v>26.2</v>
      </c>
      <c r="W88">
        <v>9.3000000000000007</v>
      </c>
      <c r="X88">
        <v>16.399999999999999</v>
      </c>
      <c r="Y88">
        <v>0.46</v>
      </c>
      <c r="Z88">
        <v>23.01</v>
      </c>
      <c r="AA88">
        <v>1.45</v>
      </c>
      <c r="AB88">
        <v>3</v>
      </c>
      <c r="AC88">
        <v>-0.1</v>
      </c>
      <c r="AD88">
        <v>0.2</v>
      </c>
      <c r="AE88">
        <v>22</v>
      </c>
      <c r="AF88">
        <v>0.03</v>
      </c>
      <c r="AG88">
        <v>0.12</v>
      </c>
      <c r="AH88">
        <v>12.9</v>
      </c>
      <c r="AI88">
        <v>13.9</v>
      </c>
      <c r="AJ88">
        <v>0.93</v>
      </c>
      <c r="AK88">
        <v>182</v>
      </c>
      <c r="AL88">
        <v>1.36</v>
      </c>
      <c r="AM88">
        <v>1.2E-2</v>
      </c>
      <c r="AN88">
        <v>0.68</v>
      </c>
      <c r="AO88">
        <v>26.9</v>
      </c>
      <c r="AP88">
        <v>0.06</v>
      </c>
      <c r="AQ88">
        <v>10.71</v>
      </c>
      <c r="AR88">
        <v>-10</v>
      </c>
      <c r="AS88">
        <v>3</v>
      </c>
      <c r="AT88">
        <v>10.9</v>
      </c>
      <c r="AU88">
        <v>3</v>
      </c>
      <c r="AV88">
        <v>0.17</v>
      </c>
      <c r="AW88">
        <v>0.24</v>
      </c>
      <c r="AX88">
        <v>3</v>
      </c>
      <c r="AY88">
        <v>1.7</v>
      </c>
      <c r="AZ88">
        <v>0.4</v>
      </c>
      <c r="BA88">
        <v>64.2</v>
      </c>
      <c r="BB88">
        <v>-0.05</v>
      </c>
      <c r="BC88">
        <v>0.04</v>
      </c>
      <c r="BD88">
        <v>4.7</v>
      </c>
      <c r="BE88">
        <v>60</v>
      </c>
      <c r="BF88">
        <v>0.17</v>
      </c>
      <c r="BG88">
        <v>2</v>
      </c>
      <c r="BH88">
        <v>29</v>
      </c>
      <c r="BI88">
        <v>-0.1</v>
      </c>
      <c r="BJ88">
        <v>8.57</v>
      </c>
      <c r="BK88">
        <v>79.400000000000006</v>
      </c>
      <c r="BL88">
        <v>8.4</v>
      </c>
      <c r="BM88">
        <v>357</v>
      </c>
      <c r="BN88">
        <v>19.399999999999999</v>
      </c>
    </row>
    <row r="89" spans="1:66" x14ac:dyDescent="0.3">
      <c r="A89" t="s">
        <v>398</v>
      </c>
      <c r="B89" t="s">
        <v>399</v>
      </c>
      <c r="C89" s="1" t="str">
        <f t="shared" si="15"/>
        <v>27:0007</v>
      </c>
      <c r="D89" s="1" t="str">
        <f t="shared" si="18"/>
        <v>27:0004</v>
      </c>
      <c r="E89" t="s">
        <v>400</v>
      </c>
      <c r="F89" t="s">
        <v>401</v>
      </c>
      <c r="H89">
        <v>60.969450000000002</v>
      </c>
      <c r="I89">
        <v>-117.97851</v>
      </c>
      <c r="J89" s="1" t="str">
        <f>HYPERLINK("http://geochem.nrcan.gc.ca/cdogs/content/kwd/kwd020024_e.htm", "Stream sediments")</f>
        <v>Stream sediments</v>
      </c>
      <c r="K89" s="1" t="str">
        <f t="shared" si="19"/>
        <v>Dry sieving to -230 mesh (63 µm) (Acme S230)</v>
      </c>
      <c r="L89">
        <v>13</v>
      </c>
      <c r="M89">
        <v>0.28999999999999998</v>
      </c>
      <c r="N89">
        <v>3.7</v>
      </c>
      <c r="O89">
        <v>-0.2</v>
      </c>
      <c r="P89">
        <v>-20</v>
      </c>
      <c r="Q89">
        <v>26.3</v>
      </c>
      <c r="R89">
        <v>0.1</v>
      </c>
      <c r="S89">
        <v>0.05</v>
      </c>
      <c r="T89">
        <v>10.32</v>
      </c>
      <c r="U89">
        <v>0.14000000000000001</v>
      </c>
      <c r="V89">
        <v>21</v>
      </c>
      <c r="W89">
        <v>4.5</v>
      </c>
      <c r="X89">
        <v>6.5</v>
      </c>
      <c r="Y89">
        <v>0.17</v>
      </c>
      <c r="Z89">
        <v>2.31</v>
      </c>
      <c r="AA89">
        <v>1.01</v>
      </c>
      <c r="AB89">
        <v>1.1000000000000001</v>
      </c>
      <c r="AC89">
        <v>-0.1</v>
      </c>
      <c r="AD89">
        <v>-0.02</v>
      </c>
      <c r="AE89">
        <v>6</v>
      </c>
      <c r="AF89">
        <v>-0.02</v>
      </c>
      <c r="AG89">
        <v>0.04</v>
      </c>
      <c r="AH89">
        <v>11</v>
      </c>
      <c r="AI89">
        <v>5.5</v>
      </c>
      <c r="AJ89">
        <v>1.95</v>
      </c>
      <c r="AK89">
        <v>315</v>
      </c>
      <c r="AL89">
        <v>0.42</v>
      </c>
      <c r="AM89">
        <v>8.9999999999999993E-3</v>
      </c>
      <c r="AN89">
        <v>0.28999999999999998</v>
      </c>
      <c r="AO89">
        <v>8.3000000000000007</v>
      </c>
      <c r="AP89">
        <v>3.3000000000000002E-2</v>
      </c>
      <c r="AQ89">
        <v>3.51</v>
      </c>
      <c r="AR89">
        <v>-10</v>
      </c>
      <c r="AS89">
        <v>-2</v>
      </c>
      <c r="AT89">
        <v>3.9</v>
      </c>
      <c r="AU89">
        <v>2</v>
      </c>
      <c r="AV89">
        <v>-0.02</v>
      </c>
      <c r="AW89">
        <v>0.08</v>
      </c>
      <c r="AX89">
        <v>0.9</v>
      </c>
      <c r="AY89">
        <v>-0.1</v>
      </c>
      <c r="AZ89">
        <v>0.4</v>
      </c>
      <c r="BA89">
        <v>58.2</v>
      </c>
      <c r="BB89">
        <v>-0.05</v>
      </c>
      <c r="BC89">
        <v>-0.02</v>
      </c>
      <c r="BD89">
        <v>2.9</v>
      </c>
      <c r="BE89">
        <v>100</v>
      </c>
      <c r="BF89">
        <v>0.03</v>
      </c>
      <c r="BG89">
        <v>0.6</v>
      </c>
      <c r="BH89">
        <v>11</v>
      </c>
      <c r="BI89">
        <v>0.4</v>
      </c>
      <c r="BJ89">
        <v>4.22</v>
      </c>
      <c r="BK89">
        <v>23.8</v>
      </c>
      <c r="BL89">
        <v>0.9</v>
      </c>
      <c r="BM89">
        <v>184</v>
      </c>
      <c r="BN89">
        <v>3.3</v>
      </c>
    </row>
    <row r="90" spans="1:66" hidden="1" x14ac:dyDescent="0.3">
      <c r="A90" t="s">
        <v>402</v>
      </c>
      <c r="B90" t="s">
        <v>403</v>
      </c>
      <c r="C90" s="1" t="str">
        <f t="shared" si="15"/>
        <v>27:0007</v>
      </c>
      <c r="D90" s="1" t="str">
        <f>HYPERLINK("http://geochem.nrcan.gc.ca/cdogs/content/svy/svy_e.htm", "")</f>
        <v/>
      </c>
      <c r="G90" s="1" t="str">
        <f>HYPERLINK("http://geochem.nrcan.gc.ca/cdogs/content/cr_/cr_00293_e.htm", "293")</f>
        <v>293</v>
      </c>
      <c r="J90" t="s">
        <v>108</v>
      </c>
      <c r="K90" t="s">
        <v>109</v>
      </c>
      <c r="L90">
        <v>194</v>
      </c>
      <c r="M90">
        <v>1.69</v>
      </c>
      <c r="N90">
        <v>15.8</v>
      </c>
      <c r="O90">
        <v>5.0999999999999996</v>
      </c>
      <c r="P90">
        <v>-20</v>
      </c>
      <c r="Q90">
        <v>78.8</v>
      </c>
      <c r="R90">
        <v>0.5</v>
      </c>
      <c r="S90">
        <v>1.99</v>
      </c>
      <c r="T90">
        <v>0.31</v>
      </c>
      <c r="U90">
        <v>0.22</v>
      </c>
      <c r="V90">
        <v>45.1</v>
      </c>
      <c r="W90">
        <v>12.7</v>
      </c>
      <c r="X90">
        <v>24.5</v>
      </c>
      <c r="Y90">
        <v>0.52</v>
      </c>
      <c r="Z90">
        <v>45.77</v>
      </c>
      <c r="AA90">
        <v>3.13</v>
      </c>
      <c r="AB90">
        <v>5.6</v>
      </c>
      <c r="AC90">
        <v>-0.1</v>
      </c>
      <c r="AD90">
        <v>-0.02</v>
      </c>
      <c r="AE90">
        <v>128</v>
      </c>
      <c r="AF90">
        <v>0.05</v>
      </c>
      <c r="AG90">
        <v>0.05</v>
      </c>
      <c r="AH90">
        <v>17.100000000000001</v>
      </c>
      <c r="AI90">
        <v>10.1</v>
      </c>
      <c r="AJ90">
        <v>0.54</v>
      </c>
      <c r="AK90">
        <v>1078</v>
      </c>
      <c r="AL90">
        <v>0.6</v>
      </c>
      <c r="AM90">
        <v>2.3E-2</v>
      </c>
      <c r="AN90">
        <v>1.02</v>
      </c>
      <c r="AO90">
        <v>16.100000000000001</v>
      </c>
      <c r="AP90">
        <v>0.08</v>
      </c>
      <c r="AQ90">
        <v>13.96</v>
      </c>
      <c r="AR90">
        <v>-10</v>
      </c>
      <c r="AS90">
        <v>-2</v>
      </c>
      <c r="AT90">
        <v>5.6</v>
      </c>
      <c r="AU90">
        <v>-1</v>
      </c>
      <c r="AV90">
        <v>-0.02</v>
      </c>
      <c r="AW90">
        <v>4.8899999999999997</v>
      </c>
      <c r="AX90">
        <v>4.0999999999999996</v>
      </c>
      <c r="AY90">
        <v>0.3</v>
      </c>
      <c r="AZ90">
        <v>1</v>
      </c>
      <c r="BA90">
        <v>10.199999999999999</v>
      </c>
      <c r="BB90">
        <v>-0.05</v>
      </c>
      <c r="BC90">
        <v>0.03</v>
      </c>
      <c r="BD90">
        <v>2.4</v>
      </c>
      <c r="BE90">
        <v>750</v>
      </c>
      <c r="BF90">
        <v>0.11</v>
      </c>
      <c r="BG90">
        <v>0.8</v>
      </c>
      <c r="BH90">
        <v>54</v>
      </c>
      <c r="BI90">
        <v>0.1</v>
      </c>
      <c r="BJ90">
        <v>11.04</v>
      </c>
      <c r="BK90">
        <v>65.5</v>
      </c>
      <c r="BL90">
        <v>1</v>
      </c>
      <c r="BM90">
        <v>275</v>
      </c>
      <c r="BN90">
        <v>6.2</v>
      </c>
    </row>
    <row r="91" spans="1:66" x14ac:dyDescent="0.3">
      <c r="A91" t="s">
        <v>404</v>
      </c>
      <c r="B91" t="s">
        <v>405</v>
      </c>
      <c r="C91" s="1" t="str">
        <f t="shared" si="15"/>
        <v>27:0007</v>
      </c>
      <c r="D91" s="1" t="str">
        <f t="shared" ref="D91:D100" si="20">HYPERLINK("http://geochem.nrcan.gc.ca/cdogs/content/svy/svy270004_e.htm", "27:0004")</f>
        <v>27:0004</v>
      </c>
      <c r="E91" t="s">
        <v>406</v>
      </c>
      <c r="F91" t="s">
        <v>407</v>
      </c>
      <c r="H91">
        <v>60.744639999999997</v>
      </c>
      <c r="I91">
        <v>-118.48967</v>
      </c>
      <c r="J91" s="1" t="str">
        <f>HYPERLINK("http://geochem.nrcan.gc.ca/cdogs/content/kwd/kwd020044_e.htm", "Till")</f>
        <v>Till</v>
      </c>
      <c r="K91" s="1" t="str">
        <f t="shared" ref="K91:K100" si="21">HYPERLINK("http://geochem.nrcan.gc.ca/cdogs/content/kwd/kwd080088_e.htm", "Dry sieving to -230 mesh (63 µm) (Acme S230)")</f>
        <v>Dry sieving to -230 mesh (63 µm) (Acme S230)</v>
      </c>
      <c r="L91">
        <v>87</v>
      </c>
      <c r="M91">
        <v>1.56</v>
      </c>
      <c r="N91">
        <v>7.9</v>
      </c>
      <c r="O91">
        <v>2</v>
      </c>
      <c r="P91">
        <v>-20</v>
      </c>
      <c r="Q91">
        <v>251.7</v>
      </c>
      <c r="R91">
        <v>0.5</v>
      </c>
      <c r="S91">
        <v>0.21</v>
      </c>
      <c r="T91">
        <v>1.4</v>
      </c>
      <c r="U91">
        <v>0.1</v>
      </c>
      <c r="V91">
        <v>30.7</v>
      </c>
      <c r="W91">
        <v>8.1999999999999993</v>
      </c>
      <c r="X91">
        <v>22.3</v>
      </c>
      <c r="Y91">
        <v>0.56999999999999995</v>
      </c>
      <c r="Z91">
        <v>15.86</v>
      </c>
      <c r="AA91">
        <v>2.41</v>
      </c>
      <c r="AB91">
        <v>4.3</v>
      </c>
      <c r="AC91">
        <v>-0.1</v>
      </c>
      <c r="AD91">
        <v>0.1</v>
      </c>
      <c r="AE91">
        <v>15</v>
      </c>
      <c r="AF91">
        <v>-0.02</v>
      </c>
      <c r="AG91">
        <v>0.14000000000000001</v>
      </c>
      <c r="AH91">
        <v>17</v>
      </c>
      <c r="AI91">
        <v>17.100000000000001</v>
      </c>
      <c r="AJ91">
        <v>0.36</v>
      </c>
      <c r="AK91">
        <v>201</v>
      </c>
      <c r="AL91">
        <v>1.34</v>
      </c>
      <c r="AM91">
        <v>7.0000000000000001E-3</v>
      </c>
      <c r="AN91">
        <v>0.26</v>
      </c>
      <c r="AO91">
        <v>19.5</v>
      </c>
      <c r="AP91">
        <v>1.2E-2</v>
      </c>
      <c r="AQ91">
        <v>12.53</v>
      </c>
      <c r="AR91">
        <v>-10</v>
      </c>
      <c r="AS91">
        <v>-2</v>
      </c>
      <c r="AT91">
        <v>14.6</v>
      </c>
      <c r="AU91">
        <v>-1</v>
      </c>
      <c r="AV91">
        <v>-0.02</v>
      </c>
      <c r="AW91">
        <v>0.19</v>
      </c>
      <c r="AX91">
        <v>3.6</v>
      </c>
      <c r="AY91">
        <v>0.3</v>
      </c>
      <c r="AZ91">
        <v>0.5</v>
      </c>
      <c r="BA91">
        <v>23.3</v>
      </c>
      <c r="BB91">
        <v>-0.05</v>
      </c>
      <c r="BC91">
        <v>0.03</v>
      </c>
      <c r="BD91">
        <v>5.5</v>
      </c>
      <c r="BE91">
        <v>60</v>
      </c>
      <c r="BF91">
        <v>0.14000000000000001</v>
      </c>
      <c r="BG91">
        <v>0.6</v>
      </c>
      <c r="BH91">
        <v>44</v>
      </c>
      <c r="BI91">
        <v>-0.1</v>
      </c>
      <c r="BJ91">
        <v>8.81</v>
      </c>
      <c r="BK91">
        <v>60</v>
      </c>
      <c r="BL91">
        <v>4.5999999999999996</v>
      </c>
      <c r="BM91">
        <v>245</v>
      </c>
      <c r="BN91">
        <v>6.8</v>
      </c>
    </row>
    <row r="92" spans="1:66" x14ac:dyDescent="0.3">
      <c r="A92" t="s">
        <v>408</v>
      </c>
      <c r="B92" t="s">
        <v>409</v>
      </c>
      <c r="C92" s="1" t="str">
        <f t="shared" si="15"/>
        <v>27:0007</v>
      </c>
      <c r="D92" s="1" t="str">
        <f t="shared" si="20"/>
        <v>27:0004</v>
      </c>
      <c r="E92" t="s">
        <v>410</v>
      </c>
      <c r="F92" t="s">
        <v>411</v>
      </c>
      <c r="H92">
        <v>60.755020000000002</v>
      </c>
      <c r="I92">
        <v>-117.81528</v>
      </c>
      <c r="J92" s="1" t="str">
        <f>HYPERLINK("http://geochem.nrcan.gc.ca/cdogs/content/kwd/kwd020044_e.htm", "Till")</f>
        <v>Till</v>
      </c>
      <c r="K92" s="1" t="str">
        <f t="shared" si="21"/>
        <v>Dry sieving to -230 mesh (63 µm) (Acme S230)</v>
      </c>
      <c r="L92">
        <v>195</v>
      </c>
      <c r="M92">
        <v>1.93</v>
      </c>
      <c r="N92">
        <v>11.7</v>
      </c>
      <c r="O92">
        <v>2.7</v>
      </c>
      <c r="P92">
        <v>-20</v>
      </c>
      <c r="Q92">
        <v>230.1</v>
      </c>
      <c r="R92">
        <v>1.2</v>
      </c>
      <c r="S92">
        <v>0.25</v>
      </c>
      <c r="T92">
        <v>0.59</v>
      </c>
      <c r="U92">
        <v>0.12</v>
      </c>
      <c r="V92">
        <v>36.6</v>
      </c>
      <c r="W92">
        <v>10.199999999999999</v>
      </c>
      <c r="X92">
        <v>27.4</v>
      </c>
      <c r="Y92">
        <v>0.9</v>
      </c>
      <c r="Z92">
        <v>25.27</v>
      </c>
      <c r="AA92">
        <v>3.07</v>
      </c>
      <c r="AB92">
        <v>5.5</v>
      </c>
      <c r="AC92">
        <v>-0.1</v>
      </c>
      <c r="AD92">
        <v>0.12</v>
      </c>
      <c r="AE92">
        <v>33</v>
      </c>
      <c r="AF92">
        <v>0.03</v>
      </c>
      <c r="AG92">
        <v>0.16</v>
      </c>
      <c r="AH92">
        <v>17.7</v>
      </c>
      <c r="AI92">
        <v>18.100000000000001</v>
      </c>
      <c r="AJ92">
        <v>0.38</v>
      </c>
      <c r="AK92">
        <v>97</v>
      </c>
      <c r="AL92">
        <v>1.37</v>
      </c>
      <c r="AM92">
        <v>7.0000000000000001E-3</v>
      </c>
      <c r="AN92">
        <v>0.26</v>
      </c>
      <c r="AO92">
        <v>26.9</v>
      </c>
      <c r="AP92">
        <v>4.1000000000000002E-2</v>
      </c>
      <c r="AQ92">
        <v>15.04</v>
      </c>
      <c r="AR92">
        <v>-10</v>
      </c>
      <c r="AS92">
        <v>2</v>
      </c>
      <c r="AT92">
        <v>16.899999999999999</v>
      </c>
      <c r="AU92">
        <v>-1</v>
      </c>
      <c r="AV92">
        <v>-0.02</v>
      </c>
      <c r="AW92">
        <v>0.21</v>
      </c>
      <c r="AX92">
        <v>5.4</v>
      </c>
      <c r="AY92">
        <v>0.7</v>
      </c>
      <c r="AZ92">
        <v>0.6</v>
      </c>
      <c r="BA92">
        <v>35.200000000000003</v>
      </c>
      <c r="BB92">
        <v>-0.05</v>
      </c>
      <c r="BC92">
        <v>0.04</v>
      </c>
      <c r="BD92">
        <v>7.2</v>
      </c>
      <c r="BE92">
        <v>30</v>
      </c>
      <c r="BF92">
        <v>0.21</v>
      </c>
      <c r="BG92">
        <v>1.4</v>
      </c>
      <c r="BH92">
        <v>58</v>
      </c>
      <c r="BI92">
        <v>-0.1</v>
      </c>
      <c r="BJ92">
        <v>11.66</v>
      </c>
      <c r="BK92">
        <v>62.2</v>
      </c>
      <c r="BL92">
        <v>7.3</v>
      </c>
      <c r="BM92">
        <v>418</v>
      </c>
      <c r="BN92">
        <v>10.7</v>
      </c>
    </row>
    <row r="93" spans="1:66" x14ac:dyDescent="0.3">
      <c r="A93" t="s">
        <v>412</v>
      </c>
      <c r="B93" t="s">
        <v>413</v>
      </c>
      <c r="C93" s="1" t="str">
        <f t="shared" si="15"/>
        <v>27:0007</v>
      </c>
      <c r="D93" s="1" t="str">
        <f t="shared" si="20"/>
        <v>27:0004</v>
      </c>
      <c r="E93" t="s">
        <v>414</v>
      </c>
      <c r="F93" t="s">
        <v>415</v>
      </c>
      <c r="H93">
        <v>60.883110000000002</v>
      </c>
      <c r="I93">
        <v>-117.75542</v>
      </c>
      <c r="J93" s="1" t="str">
        <f>HYPERLINK("http://geochem.nrcan.gc.ca/cdogs/content/kwd/kwd020044_e.htm", "Till")</f>
        <v>Till</v>
      </c>
      <c r="K93" s="1" t="str">
        <f t="shared" si="21"/>
        <v>Dry sieving to -230 mesh (63 µm) (Acme S230)</v>
      </c>
      <c r="L93">
        <v>108</v>
      </c>
      <c r="M93">
        <v>0.66</v>
      </c>
      <c r="N93">
        <v>2.2000000000000002</v>
      </c>
      <c r="O93">
        <v>1.3</v>
      </c>
      <c r="P93">
        <v>-20</v>
      </c>
      <c r="Q93">
        <v>200.5</v>
      </c>
      <c r="R93">
        <v>0.5</v>
      </c>
      <c r="S93">
        <v>0.08</v>
      </c>
      <c r="T93">
        <v>3.12</v>
      </c>
      <c r="U93">
        <v>0.85</v>
      </c>
      <c r="V93">
        <v>34</v>
      </c>
      <c r="W93">
        <v>5.0999999999999996</v>
      </c>
      <c r="X93">
        <v>10.9</v>
      </c>
      <c r="Y93">
        <v>0.28999999999999998</v>
      </c>
      <c r="Z93">
        <v>40.619999999999997</v>
      </c>
      <c r="AA93">
        <v>1.37</v>
      </c>
      <c r="AB93">
        <v>2.2999999999999998</v>
      </c>
      <c r="AC93">
        <v>-0.1</v>
      </c>
      <c r="AD93">
        <v>0.08</v>
      </c>
      <c r="AE93">
        <v>22</v>
      </c>
      <c r="AF93">
        <v>-0.02</v>
      </c>
      <c r="AG93">
        <v>7.0000000000000007E-2</v>
      </c>
      <c r="AH93">
        <v>15.6</v>
      </c>
      <c r="AI93">
        <v>16.100000000000001</v>
      </c>
      <c r="AJ93">
        <v>0.69</v>
      </c>
      <c r="AK93">
        <v>540</v>
      </c>
      <c r="AL93">
        <v>0.78</v>
      </c>
      <c r="AM93">
        <v>0.01</v>
      </c>
      <c r="AN93">
        <v>0.39</v>
      </c>
      <c r="AO93">
        <v>23.8</v>
      </c>
      <c r="AP93">
        <v>0.185</v>
      </c>
      <c r="AQ93">
        <v>9.0399999999999991</v>
      </c>
      <c r="AR93">
        <v>-10</v>
      </c>
      <c r="AS93">
        <v>3</v>
      </c>
      <c r="AT93">
        <v>4.4000000000000004</v>
      </c>
      <c r="AU93">
        <v>-1</v>
      </c>
      <c r="AV93">
        <v>0.16</v>
      </c>
      <c r="AW93">
        <v>0.16</v>
      </c>
      <c r="AX93">
        <v>2.6</v>
      </c>
      <c r="AY93">
        <v>1.6</v>
      </c>
      <c r="AZ93">
        <v>0.3</v>
      </c>
      <c r="BA93">
        <v>63.4</v>
      </c>
      <c r="BB93">
        <v>-0.05</v>
      </c>
      <c r="BC93">
        <v>-0.02</v>
      </c>
      <c r="BD93">
        <v>3.4</v>
      </c>
      <c r="BE93">
        <v>70</v>
      </c>
      <c r="BF93">
        <v>0.06</v>
      </c>
      <c r="BG93">
        <v>1.6</v>
      </c>
      <c r="BH93">
        <v>17</v>
      </c>
      <c r="BI93">
        <v>-0.1</v>
      </c>
      <c r="BJ93">
        <v>11.83</v>
      </c>
      <c r="BK93">
        <v>20.7</v>
      </c>
      <c r="BL93">
        <v>2.5</v>
      </c>
      <c r="BM93">
        <v>418</v>
      </c>
      <c r="BN93">
        <v>16.3</v>
      </c>
    </row>
    <row r="94" spans="1:66" x14ac:dyDescent="0.3">
      <c r="A94" t="s">
        <v>416</v>
      </c>
      <c r="B94" t="s">
        <v>417</v>
      </c>
      <c r="C94" s="1" t="str">
        <f t="shared" si="15"/>
        <v>27:0007</v>
      </c>
      <c r="D94" s="1" t="str">
        <f t="shared" si="20"/>
        <v>27:0004</v>
      </c>
      <c r="E94" t="s">
        <v>418</v>
      </c>
      <c r="F94" t="s">
        <v>419</v>
      </c>
      <c r="H94">
        <v>60.831699999999998</v>
      </c>
      <c r="I94">
        <v>-117.67219</v>
      </c>
      <c r="J94" s="1" t="str">
        <f>HYPERLINK("http://geochem.nrcan.gc.ca/cdogs/content/kwd/kwd020044_e.htm", "Till")</f>
        <v>Till</v>
      </c>
      <c r="K94" s="1" t="str">
        <f t="shared" si="21"/>
        <v>Dry sieving to -230 mesh (63 µm) (Acme S230)</v>
      </c>
      <c r="L94">
        <v>86</v>
      </c>
      <c r="M94">
        <v>0.75</v>
      </c>
      <c r="N94">
        <v>5</v>
      </c>
      <c r="O94">
        <v>1.1000000000000001</v>
      </c>
      <c r="P94">
        <v>-20</v>
      </c>
      <c r="Q94">
        <v>175.2</v>
      </c>
      <c r="R94">
        <v>0.3</v>
      </c>
      <c r="S94">
        <v>0.14000000000000001</v>
      </c>
      <c r="T94">
        <v>13.27</v>
      </c>
      <c r="U94">
        <v>0.39</v>
      </c>
      <c r="V94">
        <v>19.8</v>
      </c>
      <c r="W94">
        <v>7.7</v>
      </c>
      <c r="X94">
        <v>13.6</v>
      </c>
      <c r="Y94">
        <v>0.83</v>
      </c>
      <c r="Z94">
        <v>18.27</v>
      </c>
      <c r="AA94">
        <v>1.56</v>
      </c>
      <c r="AB94">
        <v>2.4</v>
      </c>
      <c r="AC94">
        <v>-0.1</v>
      </c>
      <c r="AD94">
        <v>0.09</v>
      </c>
      <c r="AE94">
        <v>20</v>
      </c>
      <c r="AF94">
        <v>0.02</v>
      </c>
      <c r="AG94">
        <v>0.17</v>
      </c>
      <c r="AH94">
        <v>9.5</v>
      </c>
      <c r="AI94">
        <v>14.3</v>
      </c>
      <c r="AJ94">
        <v>1.45</v>
      </c>
      <c r="AK94">
        <v>304</v>
      </c>
      <c r="AL94">
        <v>2.15</v>
      </c>
      <c r="AM94">
        <v>1.0999999999999999E-2</v>
      </c>
      <c r="AN94">
        <v>7.0000000000000007E-2</v>
      </c>
      <c r="AO94">
        <v>23.9</v>
      </c>
      <c r="AP94">
        <v>4.4999999999999998E-2</v>
      </c>
      <c r="AQ94">
        <v>9.02</v>
      </c>
      <c r="AR94">
        <v>-10</v>
      </c>
      <c r="AS94">
        <v>-2</v>
      </c>
      <c r="AT94">
        <v>14</v>
      </c>
      <c r="AU94">
        <v>7</v>
      </c>
      <c r="AV94">
        <v>0.18</v>
      </c>
      <c r="AW94">
        <v>0.18</v>
      </c>
      <c r="AX94">
        <v>2.7</v>
      </c>
      <c r="AY94">
        <v>0.5</v>
      </c>
      <c r="AZ94">
        <v>0.3</v>
      </c>
      <c r="BA94">
        <v>129.9</v>
      </c>
      <c r="BB94">
        <v>-0.05</v>
      </c>
      <c r="BC94">
        <v>-0.02</v>
      </c>
      <c r="BD94">
        <v>4</v>
      </c>
      <c r="BE94">
        <v>60</v>
      </c>
      <c r="BF94">
        <v>0.13</v>
      </c>
      <c r="BG94">
        <v>1.4</v>
      </c>
      <c r="BH94">
        <v>20</v>
      </c>
      <c r="BI94">
        <v>-0.1</v>
      </c>
      <c r="BJ94">
        <v>7.88</v>
      </c>
      <c r="BK94">
        <v>59</v>
      </c>
      <c r="BL94">
        <v>3.8</v>
      </c>
      <c r="BM94">
        <v>459</v>
      </c>
      <c r="BN94">
        <v>4</v>
      </c>
    </row>
    <row r="95" spans="1:66" x14ac:dyDescent="0.3">
      <c r="A95" t="s">
        <v>420</v>
      </c>
      <c r="B95" t="s">
        <v>421</v>
      </c>
      <c r="C95" s="1" t="str">
        <f t="shared" si="15"/>
        <v>27:0007</v>
      </c>
      <c r="D95" s="1" t="str">
        <f t="shared" si="20"/>
        <v>27:0004</v>
      </c>
      <c r="E95" t="s">
        <v>422</v>
      </c>
      <c r="F95" t="s">
        <v>423</v>
      </c>
      <c r="H95">
        <v>60.758119999999998</v>
      </c>
      <c r="I95">
        <v>-117.66423</v>
      </c>
      <c r="J95" s="1" t="str">
        <f>HYPERLINK("http://geochem.nrcan.gc.ca/cdogs/content/kwd/kwd020044_e.htm", "Till")</f>
        <v>Till</v>
      </c>
      <c r="K95" s="1" t="str">
        <f t="shared" si="21"/>
        <v>Dry sieving to -230 mesh (63 µm) (Acme S230)</v>
      </c>
      <c r="L95">
        <v>100</v>
      </c>
      <c r="M95">
        <v>1.25</v>
      </c>
      <c r="N95">
        <v>6.4</v>
      </c>
      <c r="O95">
        <v>1</v>
      </c>
      <c r="P95">
        <v>-20</v>
      </c>
      <c r="Q95">
        <v>123.5</v>
      </c>
      <c r="R95">
        <v>0.6</v>
      </c>
      <c r="S95">
        <v>0.19</v>
      </c>
      <c r="T95">
        <v>0.23</v>
      </c>
      <c r="U95">
        <v>7.0000000000000007E-2</v>
      </c>
      <c r="V95">
        <v>28</v>
      </c>
      <c r="W95">
        <v>7.2</v>
      </c>
      <c r="X95">
        <v>20.8</v>
      </c>
      <c r="Y95">
        <v>0.74</v>
      </c>
      <c r="Z95">
        <v>13.66</v>
      </c>
      <c r="AA95">
        <v>1.96</v>
      </c>
      <c r="AB95">
        <v>3.6</v>
      </c>
      <c r="AC95">
        <v>-0.1</v>
      </c>
      <c r="AD95">
        <v>0.04</v>
      </c>
      <c r="AE95">
        <v>21</v>
      </c>
      <c r="AF95">
        <v>-0.02</v>
      </c>
      <c r="AG95">
        <v>0.14000000000000001</v>
      </c>
      <c r="AH95">
        <v>12.7</v>
      </c>
      <c r="AI95">
        <v>16.7</v>
      </c>
      <c r="AJ95">
        <v>0.31</v>
      </c>
      <c r="AK95">
        <v>151</v>
      </c>
      <c r="AL95">
        <v>1.44</v>
      </c>
      <c r="AM95">
        <v>5.0000000000000001E-3</v>
      </c>
      <c r="AN95">
        <v>0.23</v>
      </c>
      <c r="AO95">
        <v>19.7</v>
      </c>
      <c r="AP95">
        <v>1.7000000000000001E-2</v>
      </c>
      <c r="AQ95">
        <v>10.09</v>
      </c>
      <c r="AR95">
        <v>-10</v>
      </c>
      <c r="AS95">
        <v>-2</v>
      </c>
      <c r="AT95">
        <v>19.5</v>
      </c>
      <c r="AU95">
        <v>-1</v>
      </c>
      <c r="AV95">
        <v>-0.02</v>
      </c>
      <c r="AW95">
        <v>0.17</v>
      </c>
      <c r="AX95">
        <v>2.8</v>
      </c>
      <c r="AY95">
        <v>0.3</v>
      </c>
      <c r="AZ95">
        <v>0.5</v>
      </c>
      <c r="BA95">
        <v>16.100000000000001</v>
      </c>
      <c r="BB95">
        <v>-0.05</v>
      </c>
      <c r="BC95">
        <v>-0.02</v>
      </c>
      <c r="BD95">
        <v>4.9000000000000004</v>
      </c>
      <c r="BE95">
        <v>60</v>
      </c>
      <c r="BF95">
        <v>0.16</v>
      </c>
      <c r="BG95">
        <v>0.8</v>
      </c>
      <c r="BH95">
        <v>36</v>
      </c>
      <c r="BI95">
        <v>-0.1</v>
      </c>
      <c r="BJ95">
        <v>3.86</v>
      </c>
      <c r="BK95">
        <v>52.9</v>
      </c>
      <c r="BL95">
        <v>2.2000000000000002</v>
      </c>
      <c r="BM95">
        <v>357</v>
      </c>
      <c r="BN95">
        <v>5.5</v>
      </c>
    </row>
    <row r="96" spans="1:66" x14ac:dyDescent="0.3">
      <c r="A96" t="s">
        <v>424</v>
      </c>
      <c r="B96" t="s">
        <v>425</v>
      </c>
      <c r="C96" s="1" t="str">
        <f t="shared" si="15"/>
        <v>27:0007</v>
      </c>
      <c r="D96" s="1" t="str">
        <f t="shared" si="20"/>
        <v>27:0004</v>
      </c>
      <c r="E96" t="s">
        <v>426</v>
      </c>
      <c r="F96" t="s">
        <v>427</v>
      </c>
      <c r="H96">
        <v>60.841909999999999</v>
      </c>
      <c r="I96">
        <v>-117.48417000000001</v>
      </c>
      <c r="J96" s="1" t="str">
        <f>HYPERLINK("http://geochem.nrcan.gc.ca/cdogs/content/kwd/kwd020024_e.htm", "Stream sediments")</f>
        <v>Stream sediments</v>
      </c>
      <c r="K96" s="1" t="str">
        <f t="shared" si="21"/>
        <v>Dry sieving to -230 mesh (63 µm) (Acme S230)</v>
      </c>
      <c r="L96">
        <v>45</v>
      </c>
      <c r="M96">
        <v>0.32</v>
      </c>
      <c r="N96">
        <v>6.6</v>
      </c>
      <c r="O96">
        <v>0.3</v>
      </c>
      <c r="P96">
        <v>-20</v>
      </c>
      <c r="Q96">
        <v>137.6</v>
      </c>
      <c r="R96">
        <v>0.2</v>
      </c>
      <c r="S96">
        <v>7.0000000000000007E-2</v>
      </c>
      <c r="T96">
        <v>2.23</v>
      </c>
      <c r="U96">
        <v>0.83</v>
      </c>
      <c r="V96">
        <v>19.5</v>
      </c>
      <c r="W96">
        <v>5.0999999999999996</v>
      </c>
      <c r="X96">
        <v>7.1</v>
      </c>
      <c r="Y96">
        <v>0.23</v>
      </c>
      <c r="Z96">
        <v>7.18</v>
      </c>
      <c r="AA96">
        <v>1.49</v>
      </c>
      <c r="AB96">
        <v>1.1000000000000001</v>
      </c>
      <c r="AC96">
        <v>-0.1</v>
      </c>
      <c r="AD96">
        <v>-0.02</v>
      </c>
      <c r="AE96">
        <v>36</v>
      </c>
      <c r="AF96">
        <v>-0.02</v>
      </c>
      <c r="AG96">
        <v>0.06</v>
      </c>
      <c r="AH96">
        <v>11</v>
      </c>
      <c r="AI96">
        <v>4.0999999999999996</v>
      </c>
      <c r="AJ96">
        <v>0.31</v>
      </c>
      <c r="AK96">
        <v>494</v>
      </c>
      <c r="AL96">
        <v>0.85</v>
      </c>
      <c r="AM96">
        <v>1.4E-2</v>
      </c>
      <c r="AN96">
        <v>0.4</v>
      </c>
      <c r="AO96">
        <v>8.9</v>
      </c>
      <c r="AP96">
        <v>7.0999999999999994E-2</v>
      </c>
      <c r="AQ96">
        <v>4.8499999999999996</v>
      </c>
      <c r="AR96">
        <v>-10</v>
      </c>
      <c r="AS96">
        <v>-2</v>
      </c>
      <c r="AT96">
        <v>7.9</v>
      </c>
      <c r="AU96">
        <v>3</v>
      </c>
      <c r="AV96">
        <v>0.1</v>
      </c>
      <c r="AW96">
        <v>0.15</v>
      </c>
      <c r="AX96">
        <v>1.2</v>
      </c>
      <c r="AY96">
        <v>0.8</v>
      </c>
      <c r="AZ96">
        <v>0.1</v>
      </c>
      <c r="BA96">
        <v>64.599999999999994</v>
      </c>
      <c r="BB96">
        <v>-0.05</v>
      </c>
      <c r="BC96">
        <v>-0.02</v>
      </c>
      <c r="BD96">
        <v>1.5</v>
      </c>
      <c r="BE96">
        <v>100</v>
      </c>
      <c r="BF96">
        <v>0.04</v>
      </c>
      <c r="BG96">
        <v>2.8</v>
      </c>
      <c r="BH96">
        <v>17</v>
      </c>
      <c r="BI96">
        <v>-0.1</v>
      </c>
      <c r="BJ96">
        <v>6.56</v>
      </c>
      <c r="BK96">
        <v>60.6</v>
      </c>
      <c r="BL96">
        <v>1.4</v>
      </c>
      <c r="BM96">
        <v>163</v>
      </c>
      <c r="BN96">
        <v>33.299999999999997</v>
      </c>
    </row>
    <row r="97" spans="1:66" x14ac:dyDescent="0.3">
      <c r="A97" t="s">
        <v>428</v>
      </c>
      <c r="B97" t="s">
        <v>429</v>
      </c>
      <c r="C97" s="1" t="str">
        <f t="shared" si="15"/>
        <v>27:0007</v>
      </c>
      <c r="D97" s="1" t="str">
        <f t="shared" si="20"/>
        <v>27:0004</v>
      </c>
      <c r="E97" t="s">
        <v>430</v>
      </c>
      <c r="F97" t="s">
        <v>431</v>
      </c>
      <c r="H97">
        <v>60.666289999999996</v>
      </c>
      <c r="I97">
        <v>-117.12151</v>
      </c>
      <c r="J97" s="1" t="str">
        <f>HYPERLINK("http://geochem.nrcan.gc.ca/cdogs/content/kwd/kwd020044_e.htm", "Till")</f>
        <v>Till</v>
      </c>
      <c r="K97" s="1" t="str">
        <f t="shared" si="21"/>
        <v>Dry sieving to -230 mesh (63 µm) (Acme S230)</v>
      </c>
      <c r="L97">
        <v>123</v>
      </c>
      <c r="M97">
        <v>1.1499999999999999</v>
      </c>
      <c r="N97">
        <v>5.4</v>
      </c>
      <c r="O97">
        <v>0.9</v>
      </c>
      <c r="P97">
        <v>-20</v>
      </c>
      <c r="Q97">
        <v>223.3</v>
      </c>
      <c r="R97">
        <v>0.6</v>
      </c>
      <c r="S97">
        <v>0.26</v>
      </c>
      <c r="T97">
        <v>3.3</v>
      </c>
      <c r="U97">
        <v>0.32</v>
      </c>
      <c r="V97">
        <v>31.9</v>
      </c>
      <c r="W97">
        <v>8.4</v>
      </c>
      <c r="X97">
        <v>19.399999999999999</v>
      </c>
      <c r="Y97">
        <v>0.52</v>
      </c>
      <c r="Z97">
        <v>20.12</v>
      </c>
      <c r="AA97">
        <v>1.78</v>
      </c>
      <c r="AB97">
        <v>3.7</v>
      </c>
      <c r="AC97">
        <v>-0.1</v>
      </c>
      <c r="AD97">
        <v>0.22</v>
      </c>
      <c r="AE97">
        <v>20</v>
      </c>
      <c r="AF97">
        <v>-0.02</v>
      </c>
      <c r="AG97">
        <v>0.16</v>
      </c>
      <c r="AH97">
        <v>15.2</v>
      </c>
      <c r="AI97">
        <v>17.899999999999999</v>
      </c>
      <c r="AJ97">
        <v>0.73</v>
      </c>
      <c r="AK97">
        <v>176</v>
      </c>
      <c r="AL97">
        <v>1.4</v>
      </c>
      <c r="AM97">
        <v>0.01</v>
      </c>
      <c r="AN97">
        <v>0.84</v>
      </c>
      <c r="AO97">
        <v>24.2</v>
      </c>
      <c r="AP97">
        <v>3.6999999999999998E-2</v>
      </c>
      <c r="AQ97">
        <v>15.19</v>
      </c>
      <c r="AR97">
        <v>-10</v>
      </c>
      <c r="AS97">
        <v>-2</v>
      </c>
      <c r="AT97">
        <v>14.2</v>
      </c>
      <c r="AU97">
        <v>4</v>
      </c>
      <c r="AV97">
        <v>0.18</v>
      </c>
      <c r="AW97">
        <v>0.26</v>
      </c>
      <c r="AX97">
        <v>3.6</v>
      </c>
      <c r="AY97">
        <v>1.2</v>
      </c>
      <c r="AZ97">
        <v>0.5</v>
      </c>
      <c r="BA97">
        <v>58.6</v>
      </c>
      <c r="BB97">
        <v>-0.05</v>
      </c>
      <c r="BC97">
        <v>-0.02</v>
      </c>
      <c r="BD97">
        <v>5.4</v>
      </c>
      <c r="BE97">
        <v>70</v>
      </c>
      <c r="BF97">
        <v>0.14000000000000001</v>
      </c>
      <c r="BG97">
        <v>4.3</v>
      </c>
      <c r="BH97">
        <v>30</v>
      </c>
      <c r="BI97">
        <v>0.1</v>
      </c>
      <c r="BJ97">
        <v>8.98</v>
      </c>
      <c r="BK97">
        <v>55.7</v>
      </c>
      <c r="BL97">
        <v>7.8</v>
      </c>
      <c r="BM97">
        <v>490</v>
      </c>
      <c r="BN97">
        <v>25.3</v>
      </c>
    </row>
    <row r="98" spans="1:66" x14ac:dyDescent="0.3">
      <c r="A98" t="s">
        <v>432</v>
      </c>
      <c r="B98" t="s">
        <v>433</v>
      </c>
      <c r="C98" s="1" t="str">
        <f t="shared" ref="C98:C132" si="22">HYPERLINK("http://geochem.nrcan.gc.ca/cdogs/content/bdl/bdl270007_e.htm", "27:0007")</f>
        <v>27:0007</v>
      </c>
      <c r="D98" s="1" t="str">
        <f t="shared" si="20"/>
        <v>27:0004</v>
      </c>
      <c r="E98" t="s">
        <v>434</v>
      </c>
      <c r="F98" t="s">
        <v>435</v>
      </c>
      <c r="H98">
        <v>60.655740000000002</v>
      </c>
      <c r="I98">
        <v>-117.27612000000001</v>
      </c>
      <c r="J98" s="1" t="str">
        <f>HYPERLINK("http://geochem.nrcan.gc.ca/cdogs/content/kwd/kwd020044_e.htm", "Till")</f>
        <v>Till</v>
      </c>
      <c r="K98" s="1" t="str">
        <f t="shared" si="21"/>
        <v>Dry sieving to -230 mesh (63 µm) (Acme S230)</v>
      </c>
      <c r="L98">
        <v>99</v>
      </c>
      <c r="M98">
        <v>1.51</v>
      </c>
      <c r="N98">
        <v>7.1</v>
      </c>
      <c r="O98">
        <v>0.7</v>
      </c>
      <c r="P98">
        <v>-20</v>
      </c>
      <c r="Q98">
        <v>178.5</v>
      </c>
      <c r="R98">
        <v>0.7</v>
      </c>
      <c r="S98">
        <v>0.21</v>
      </c>
      <c r="T98">
        <v>0.85</v>
      </c>
      <c r="U98">
        <v>0.09</v>
      </c>
      <c r="V98">
        <v>37.200000000000003</v>
      </c>
      <c r="W98">
        <v>10.1</v>
      </c>
      <c r="X98">
        <v>18.600000000000001</v>
      </c>
      <c r="Y98">
        <v>0.67</v>
      </c>
      <c r="Z98">
        <v>16.899999999999999</v>
      </c>
      <c r="AA98">
        <v>2.2799999999999998</v>
      </c>
      <c r="AB98">
        <v>4.4000000000000004</v>
      </c>
      <c r="AC98">
        <v>-0.1</v>
      </c>
      <c r="AD98">
        <v>0.16</v>
      </c>
      <c r="AE98">
        <v>19</v>
      </c>
      <c r="AF98">
        <v>0.03</v>
      </c>
      <c r="AG98">
        <v>0.12</v>
      </c>
      <c r="AH98">
        <v>16.399999999999999</v>
      </c>
      <c r="AI98">
        <v>24.6</v>
      </c>
      <c r="AJ98">
        <v>0.51</v>
      </c>
      <c r="AK98">
        <v>215</v>
      </c>
      <c r="AL98">
        <v>1.32</v>
      </c>
      <c r="AM98">
        <v>6.0000000000000001E-3</v>
      </c>
      <c r="AN98">
        <v>0.26</v>
      </c>
      <c r="AO98">
        <v>21</v>
      </c>
      <c r="AP98">
        <v>1.6E-2</v>
      </c>
      <c r="AQ98">
        <v>12.8</v>
      </c>
      <c r="AR98">
        <v>-10</v>
      </c>
      <c r="AS98">
        <v>-2</v>
      </c>
      <c r="AT98">
        <v>13.6</v>
      </c>
      <c r="AU98">
        <v>2</v>
      </c>
      <c r="AV98">
        <v>0.03</v>
      </c>
      <c r="AW98">
        <v>0.13</v>
      </c>
      <c r="AX98">
        <v>4</v>
      </c>
      <c r="AY98">
        <v>0.7</v>
      </c>
      <c r="AZ98">
        <v>0.5</v>
      </c>
      <c r="BA98">
        <v>32.1</v>
      </c>
      <c r="BB98">
        <v>-0.05</v>
      </c>
      <c r="BC98">
        <v>-0.02</v>
      </c>
      <c r="BD98">
        <v>5.5</v>
      </c>
      <c r="BE98">
        <v>40</v>
      </c>
      <c r="BF98">
        <v>0.16</v>
      </c>
      <c r="BG98">
        <v>1.3</v>
      </c>
      <c r="BH98">
        <v>40</v>
      </c>
      <c r="BI98">
        <v>-0.1</v>
      </c>
      <c r="BJ98">
        <v>10.25</v>
      </c>
      <c r="BK98">
        <v>59.6</v>
      </c>
      <c r="BL98">
        <v>6.4</v>
      </c>
      <c r="BM98">
        <v>316</v>
      </c>
      <c r="BN98">
        <v>8.1</v>
      </c>
    </row>
    <row r="99" spans="1:66" x14ac:dyDescent="0.3">
      <c r="A99" t="s">
        <v>436</v>
      </c>
      <c r="B99" t="s">
        <v>437</v>
      </c>
      <c r="C99" s="1" t="str">
        <f t="shared" si="22"/>
        <v>27:0007</v>
      </c>
      <c r="D99" s="1" t="str">
        <f t="shared" si="20"/>
        <v>27:0004</v>
      </c>
      <c r="E99" t="s">
        <v>438</v>
      </c>
      <c r="F99" t="s">
        <v>439</v>
      </c>
      <c r="H99">
        <v>60.737609999999997</v>
      </c>
      <c r="I99">
        <v>-117.28614</v>
      </c>
      <c r="J99" s="1" t="str">
        <f>HYPERLINK("http://geochem.nrcan.gc.ca/cdogs/content/kwd/kwd020000_e.htm", "Null")</f>
        <v>Null</v>
      </c>
      <c r="K99" s="1" t="str">
        <f t="shared" si="21"/>
        <v>Dry sieving to -230 mesh (63 µm) (Acme S230)</v>
      </c>
      <c r="L99">
        <v>138</v>
      </c>
      <c r="M99">
        <v>0.99</v>
      </c>
      <c r="N99">
        <v>6.8</v>
      </c>
      <c r="O99">
        <v>1.4</v>
      </c>
      <c r="P99">
        <v>-20</v>
      </c>
      <c r="Q99">
        <v>512.70000000000005</v>
      </c>
      <c r="R99">
        <v>0.5</v>
      </c>
      <c r="S99">
        <v>0.19</v>
      </c>
      <c r="T99">
        <v>2.35</v>
      </c>
      <c r="U99">
        <v>0.33</v>
      </c>
      <c r="V99">
        <v>32.700000000000003</v>
      </c>
      <c r="W99">
        <v>6.5</v>
      </c>
      <c r="X99">
        <v>17.100000000000001</v>
      </c>
      <c r="Y99">
        <v>0.34</v>
      </c>
      <c r="Z99">
        <v>18.25</v>
      </c>
      <c r="AA99">
        <v>2.17</v>
      </c>
      <c r="AB99">
        <v>3.2</v>
      </c>
      <c r="AC99">
        <v>-0.1</v>
      </c>
      <c r="AD99">
        <v>0.15</v>
      </c>
      <c r="AE99">
        <v>49</v>
      </c>
      <c r="AF99">
        <v>0.03</v>
      </c>
      <c r="AG99">
        <v>0.11</v>
      </c>
      <c r="AH99">
        <v>16</v>
      </c>
      <c r="AI99">
        <v>14.3</v>
      </c>
      <c r="AJ99">
        <v>0.55000000000000004</v>
      </c>
      <c r="AK99">
        <v>177</v>
      </c>
      <c r="AL99">
        <v>1.36</v>
      </c>
      <c r="AM99">
        <v>8.0000000000000002E-3</v>
      </c>
      <c r="AN99">
        <v>0.62</v>
      </c>
      <c r="AO99">
        <v>17.5</v>
      </c>
      <c r="AP99">
        <v>5.8999999999999997E-2</v>
      </c>
      <c r="AQ99">
        <v>10.77</v>
      </c>
      <c r="AR99">
        <v>-10</v>
      </c>
      <c r="AS99">
        <v>-2</v>
      </c>
      <c r="AT99">
        <v>7.5</v>
      </c>
      <c r="AU99">
        <v>1</v>
      </c>
      <c r="AV99">
        <v>0.16</v>
      </c>
      <c r="AW99">
        <v>0.15</v>
      </c>
      <c r="AX99">
        <v>3.4</v>
      </c>
      <c r="AY99">
        <v>1.3</v>
      </c>
      <c r="AZ99">
        <v>0.5</v>
      </c>
      <c r="BA99">
        <v>47.9</v>
      </c>
      <c r="BB99">
        <v>-0.05</v>
      </c>
      <c r="BC99">
        <v>0.05</v>
      </c>
      <c r="BD99">
        <v>5</v>
      </c>
      <c r="BE99">
        <v>70</v>
      </c>
      <c r="BF99">
        <v>0.12</v>
      </c>
      <c r="BG99">
        <v>1.3</v>
      </c>
      <c r="BH99">
        <v>34</v>
      </c>
      <c r="BI99">
        <v>-0.1</v>
      </c>
      <c r="BJ99">
        <v>11.16</v>
      </c>
      <c r="BK99">
        <v>47</v>
      </c>
      <c r="BL99">
        <v>6</v>
      </c>
      <c r="BM99">
        <v>255</v>
      </c>
      <c r="BN99">
        <v>19</v>
      </c>
    </row>
    <row r="100" spans="1:66" x14ac:dyDescent="0.3">
      <c r="A100" t="s">
        <v>440</v>
      </c>
      <c r="B100" t="s">
        <v>441</v>
      </c>
      <c r="C100" s="1" t="str">
        <f t="shared" si="22"/>
        <v>27:0007</v>
      </c>
      <c r="D100" s="1" t="str">
        <f t="shared" si="20"/>
        <v>27:0004</v>
      </c>
      <c r="E100" t="s">
        <v>442</v>
      </c>
      <c r="F100" t="s">
        <v>443</v>
      </c>
      <c r="H100">
        <v>60.751939999999998</v>
      </c>
      <c r="I100">
        <v>-117.44651</v>
      </c>
      <c r="J100" s="1" t="str">
        <f>HYPERLINK("http://geochem.nrcan.gc.ca/cdogs/content/kwd/kwd020044_e.htm", "Till")</f>
        <v>Till</v>
      </c>
      <c r="K100" s="1" t="str">
        <f t="shared" si="21"/>
        <v>Dry sieving to -230 mesh (63 µm) (Acme S230)</v>
      </c>
      <c r="L100">
        <v>163</v>
      </c>
      <c r="M100">
        <v>0.89</v>
      </c>
      <c r="N100">
        <v>6.8</v>
      </c>
      <c r="O100">
        <v>3.3</v>
      </c>
      <c r="P100">
        <v>-20</v>
      </c>
      <c r="Q100">
        <v>152.6</v>
      </c>
      <c r="R100">
        <v>0.2</v>
      </c>
      <c r="S100">
        <v>0.16</v>
      </c>
      <c r="T100">
        <v>2.97</v>
      </c>
      <c r="U100">
        <v>0.27</v>
      </c>
      <c r="V100">
        <v>29.3</v>
      </c>
      <c r="W100">
        <v>7.3</v>
      </c>
      <c r="X100">
        <v>15.8</v>
      </c>
      <c r="Y100">
        <v>0.52</v>
      </c>
      <c r="Z100">
        <v>17.63</v>
      </c>
      <c r="AA100">
        <v>1.87</v>
      </c>
      <c r="AB100">
        <v>2.8</v>
      </c>
      <c r="AC100">
        <v>-0.1</v>
      </c>
      <c r="AD100">
        <v>0.18</v>
      </c>
      <c r="AE100">
        <v>32</v>
      </c>
      <c r="AF100">
        <v>0.02</v>
      </c>
      <c r="AG100">
        <v>0.13</v>
      </c>
      <c r="AH100">
        <v>14.5</v>
      </c>
      <c r="AI100">
        <v>10</v>
      </c>
      <c r="AJ100">
        <v>0.62</v>
      </c>
      <c r="AK100">
        <v>197</v>
      </c>
      <c r="AL100">
        <v>0.74</v>
      </c>
      <c r="AM100">
        <v>8.0000000000000002E-3</v>
      </c>
      <c r="AN100">
        <v>0.54</v>
      </c>
      <c r="AO100">
        <v>18.899999999999999</v>
      </c>
      <c r="AP100">
        <v>5.2999999999999999E-2</v>
      </c>
      <c r="AQ100">
        <v>9.86</v>
      </c>
      <c r="AR100">
        <v>-10</v>
      </c>
      <c r="AS100">
        <v>-2</v>
      </c>
      <c r="AT100">
        <v>12.6</v>
      </c>
      <c r="AU100">
        <v>-1</v>
      </c>
      <c r="AV100">
        <v>0.03</v>
      </c>
      <c r="AW100">
        <v>0.24</v>
      </c>
      <c r="AX100">
        <v>3.1</v>
      </c>
      <c r="AY100">
        <v>0.1</v>
      </c>
      <c r="AZ100">
        <v>0.4</v>
      </c>
      <c r="BA100">
        <v>42.5</v>
      </c>
      <c r="BB100">
        <v>-0.05</v>
      </c>
      <c r="BC100">
        <v>0.04</v>
      </c>
      <c r="BD100">
        <v>4.9000000000000004</v>
      </c>
      <c r="BE100">
        <v>60</v>
      </c>
      <c r="BF100">
        <v>0.17</v>
      </c>
      <c r="BG100">
        <v>1.2</v>
      </c>
      <c r="BH100">
        <v>30</v>
      </c>
      <c r="BI100">
        <v>-0.1</v>
      </c>
      <c r="BJ100">
        <v>10.16</v>
      </c>
      <c r="BK100">
        <v>58.5</v>
      </c>
      <c r="BL100">
        <v>6.7</v>
      </c>
      <c r="BM100">
        <v>316</v>
      </c>
      <c r="BN100">
        <v>11.2</v>
      </c>
    </row>
    <row r="101" spans="1:66" hidden="1" x14ac:dyDescent="0.3">
      <c r="A101" t="s">
        <v>444</v>
      </c>
      <c r="B101" t="s">
        <v>445</v>
      </c>
      <c r="C101" s="1" t="str">
        <f t="shared" si="22"/>
        <v>27:0007</v>
      </c>
      <c r="D101" s="1" t="str">
        <f>HYPERLINK("http://geochem.nrcan.gc.ca/cdogs/content/svy/svy_e.htm", "")</f>
        <v/>
      </c>
      <c r="G101" s="1" t="str">
        <f>HYPERLINK("http://geochem.nrcan.gc.ca/cdogs/content/cr_/cr_00293_e.htm", "293")</f>
        <v>293</v>
      </c>
      <c r="J101" t="s">
        <v>108</v>
      </c>
      <c r="K101" t="s">
        <v>109</v>
      </c>
      <c r="L101">
        <v>198</v>
      </c>
      <c r="M101">
        <v>1.75</v>
      </c>
      <c r="N101">
        <v>15.7</v>
      </c>
      <c r="O101">
        <v>34.9</v>
      </c>
      <c r="P101">
        <v>-20</v>
      </c>
      <c r="Q101">
        <v>75.5</v>
      </c>
      <c r="R101">
        <v>0.4</v>
      </c>
      <c r="S101">
        <v>2.0299999999999998</v>
      </c>
      <c r="T101">
        <v>0.31</v>
      </c>
      <c r="U101">
        <v>0.21</v>
      </c>
      <c r="V101">
        <v>49.3</v>
      </c>
      <c r="W101">
        <v>12.2</v>
      </c>
      <c r="X101">
        <v>26.3</v>
      </c>
      <c r="Y101">
        <v>0.55000000000000004</v>
      </c>
      <c r="Z101">
        <v>45.81</v>
      </c>
      <c r="AA101">
        <v>3.15</v>
      </c>
      <c r="AB101">
        <v>5.9</v>
      </c>
      <c r="AC101">
        <v>-0.1</v>
      </c>
      <c r="AD101">
        <v>0.02</v>
      </c>
      <c r="AE101">
        <v>141</v>
      </c>
      <c r="AF101">
        <v>0.04</v>
      </c>
      <c r="AG101">
        <v>0.05</v>
      </c>
      <c r="AH101">
        <v>17.899999999999999</v>
      </c>
      <c r="AI101">
        <v>9.9</v>
      </c>
      <c r="AJ101">
        <v>0.55000000000000004</v>
      </c>
      <c r="AK101">
        <v>1095</v>
      </c>
      <c r="AL101">
        <v>0.59</v>
      </c>
      <c r="AM101">
        <v>2.7E-2</v>
      </c>
      <c r="AN101">
        <v>1.06</v>
      </c>
      <c r="AO101">
        <v>17.2</v>
      </c>
      <c r="AP101">
        <v>7.9000000000000001E-2</v>
      </c>
      <c r="AQ101">
        <v>14.15</v>
      </c>
      <c r="AR101">
        <v>-10</v>
      </c>
      <c r="AS101">
        <v>-2</v>
      </c>
      <c r="AT101">
        <v>6.2</v>
      </c>
      <c r="AU101">
        <v>-1</v>
      </c>
      <c r="AV101">
        <v>-0.02</v>
      </c>
      <c r="AW101">
        <v>5.01</v>
      </c>
      <c r="AX101">
        <v>4.2</v>
      </c>
      <c r="AY101">
        <v>0.2</v>
      </c>
      <c r="AZ101">
        <v>1</v>
      </c>
      <c r="BA101">
        <v>10.4</v>
      </c>
      <c r="BB101">
        <v>-0.05</v>
      </c>
      <c r="BC101">
        <v>0.03</v>
      </c>
      <c r="BD101">
        <v>2.8</v>
      </c>
      <c r="BE101">
        <v>820</v>
      </c>
      <c r="BF101">
        <v>0.11</v>
      </c>
      <c r="BG101">
        <v>0.8</v>
      </c>
      <c r="BH101">
        <v>55</v>
      </c>
      <c r="BI101">
        <v>0.1</v>
      </c>
      <c r="BJ101">
        <v>11.41</v>
      </c>
      <c r="BK101">
        <v>68.3</v>
      </c>
      <c r="BL101">
        <v>1.1000000000000001</v>
      </c>
      <c r="BM101">
        <v>306</v>
      </c>
      <c r="BN101">
        <v>6.4</v>
      </c>
    </row>
    <row r="102" spans="1:66" x14ac:dyDescent="0.3">
      <c r="A102" t="s">
        <v>446</v>
      </c>
      <c r="B102" t="s">
        <v>447</v>
      </c>
      <c r="C102" s="1" t="str">
        <f t="shared" si="22"/>
        <v>27:0007</v>
      </c>
      <c r="D102" s="1" t="str">
        <f>HYPERLINK("http://geochem.nrcan.gc.ca/cdogs/content/svy/svy270004_e.htm", "27:0004")</f>
        <v>27:0004</v>
      </c>
      <c r="E102" t="s">
        <v>448</v>
      </c>
      <c r="F102" t="s">
        <v>449</v>
      </c>
      <c r="H102">
        <v>60.949959999999997</v>
      </c>
      <c r="I102">
        <v>-117.49336</v>
      </c>
      <c r="J102" s="1" t="str">
        <f>HYPERLINK("http://geochem.nrcan.gc.ca/cdogs/content/kwd/kwd020024_e.htm", "Stream sediments")</f>
        <v>Stream sediments</v>
      </c>
      <c r="K102" s="1" t="str">
        <f>HYPERLINK("http://geochem.nrcan.gc.ca/cdogs/content/kwd/kwd080088_e.htm", "Dry sieving to -230 mesh (63 µm) (Acme S230)")</f>
        <v>Dry sieving to -230 mesh (63 µm) (Acme S230)</v>
      </c>
      <c r="L102">
        <v>16</v>
      </c>
      <c r="M102">
        <v>0.56999999999999995</v>
      </c>
      <c r="N102">
        <v>4.7</v>
      </c>
      <c r="O102">
        <v>-0.2</v>
      </c>
      <c r="P102">
        <v>-20</v>
      </c>
      <c r="Q102">
        <v>87.2</v>
      </c>
      <c r="R102">
        <v>0.2</v>
      </c>
      <c r="S102">
        <v>0.12</v>
      </c>
      <c r="T102">
        <v>0.56999999999999995</v>
      </c>
      <c r="U102">
        <v>0.57999999999999996</v>
      </c>
      <c r="V102">
        <v>40.9</v>
      </c>
      <c r="W102">
        <v>4.8</v>
      </c>
      <c r="X102">
        <v>10.5</v>
      </c>
      <c r="Y102">
        <v>0.24</v>
      </c>
      <c r="Z102">
        <v>3.71</v>
      </c>
      <c r="AA102">
        <v>1.84</v>
      </c>
      <c r="AB102">
        <v>2.2999999999999998</v>
      </c>
      <c r="AC102">
        <v>-0.1</v>
      </c>
      <c r="AD102">
        <v>0.04</v>
      </c>
      <c r="AE102">
        <v>70</v>
      </c>
      <c r="AF102">
        <v>-0.02</v>
      </c>
      <c r="AG102">
        <v>0.05</v>
      </c>
      <c r="AH102">
        <v>19.899999999999999</v>
      </c>
      <c r="AI102">
        <v>7.4</v>
      </c>
      <c r="AJ102">
        <v>0.27</v>
      </c>
      <c r="AK102">
        <v>168</v>
      </c>
      <c r="AL102">
        <v>0.83</v>
      </c>
      <c r="AM102">
        <v>1.4999999999999999E-2</v>
      </c>
      <c r="AN102">
        <v>0.71</v>
      </c>
      <c r="AO102">
        <v>6.6</v>
      </c>
      <c r="AP102">
        <v>5.8000000000000003E-2</v>
      </c>
      <c r="AQ102">
        <v>7.35</v>
      </c>
      <c r="AR102">
        <v>-10</v>
      </c>
      <c r="AS102">
        <v>-2</v>
      </c>
      <c r="AT102">
        <v>5.4</v>
      </c>
      <c r="AU102">
        <v>-1</v>
      </c>
      <c r="AV102">
        <v>0.05</v>
      </c>
      <c r="AW102">
        <v>0.14000000000000001</v>
      </c>
      <c r="AX102">
        <v>1.4</v>
      </c>
      <c r="AY102">
        <v>0.3</v>
      </c>
      <c r="AZ102">
        <v>0.2</v>
      </c>
      <c r="BA102">
        <v>16.5</v>
      </c>
      <c r="BB102">
        <v>-0.05</v>
      </c>
      <c r="BC102">
        <v>0.02</v>
      </c>
      <c r="BD102">
        <v>4.9000000000000004</v>
      </c>
      <c r="BE102">
        <v>180</v>
      </c>
      <c r="BF102">
        <v>0.05</v>
      </c>
      <c r="BG102">
        <v>1.4</v>
      </c>
      <c r="BH102">
        <v>25</v>
      </c>
      <c r="BI102">
        <v>-0.1</v>
      </c>
      <c r="BJ102">
        <v>6.29</v>
      </c>
      <c r="BK102">
        <v>62.5</v>
      </c>
      <c r="BL102">
        <v>2.1</v>
      </c>
      <c r="BM102">
        <v>173</v>
      </c>
      <c r="BN102">
        <v>36.799999999999997</v>
      </c>
    </row>
    <row r="103" spans="1:66" x14ac:dyDescent="0.3">
      <c r="A103" t="s">
        <v>450</v>
      </c>
      <c r="B103" t="s">
        <v>451</v>
      </c>
      <c r="C103" s="1" t="str">
        <f t="shared" si="22"/>
        <v>27:0007</v>
      </c>
      <c r="D103" s="1" t="str">
        <f>HYPERLINK("http://geochem.nrcan.gc.ca/cdogs/content/svy/svy270004_e.htm", "27:0004")</f>
        <v>27:0004</v>
      </c>
      <c r="E103" t="s">
        <v>180</v>
      </c>
      <c r="F103" t="s">
        <v>452</v>
      </c>
      <c r="H103">
        <v>61.042639999999999</v>
      </c>
      <c r="I103">
        <v>-116.87624</v>
      </c>
      <c r="J103" s="1" t="str">
        <f>HYPERLINK("http://geochem.nrcan.gc.ca/cdogs/content/kwd/kwd020044_e.htm", "Till")</f>
        <v>Till</v>
      </c>
      <c r="K103" s="1" t="str">
        <f>HYPERLINK("http://geochem.nrcan.gc.ca/cdogs/content/kwd/kwd080088_e.htm", "Dry sieving to -230 mesh (63 µm) (Acme S230)")</f>
        <v>Dry sieving to -230 mesh (63 µm) (Acme S230)</v>
      </c>
      <c r="BN103">
        <v>10.4</v>
      </c>
    </row>
    <row r="104" spans="1:66" hidden="1" x14ac:dyDescent="0.3">
      <c r="A104" t="s">
        <v>453</v>
      </c>
      <c r="B104" t="s">
        <v>454</v>
      </c>
      <c r="C104" s="1" t="str">
        <f t="shared" si="22"/>
        <v>27:0007</v>
      </c>
      <c r="D104" s="1" t="str">
        <f>HYPERLINK("http://geochem.nrcan.gc.ca/cdogs/content/svy/svy_e.htm", "")</f>
        <v/>
      </c>
      <c r="G104" s="1" t="str">
        <f>HYPERLINK("http://geochem.nrcan.gc.ca/cdogs/content/cr_/cr_00293_e.htm", "293")</f>
        <v>293</v>
      </c>
      <c r="J104" t="s">
        <v>108</v>
      </c>
      <c r="K104" t="s">
        <v>109</v>
      </c>
      <c r="BN104">
        <v>7.2</v>
      </c>
    </row>
    <row r="105" spans="1:66" x14ac:dyDescent="0.3">
      <c r="A105" t="s">
        <v>455</v>
      </c>
      <c r="B105" t="s">
        <v>456</v>
      </c>
      <c r="C105" s="1" t="str">
        <f t="shared" si="22"/>
        <v>27:0007</v>
      </c>
      <c r="D105" s="1" t="str">
        <f t="shared" ref="D105:D111" si="23">HYPERLINK("http://geochem.nrcan.gc.ca/cdogs/content/svy/svy270004_e.htm", "27:0004")</f>
        <v>27:0004</v>
      </c>
      <c r="E105" t="s">
        <v>376</v>
      </c>
      <c r="F105" t="s">
        <v>457</v>
      </c>
      <c r="H105">
        <v>60.369909999999997</v>
      </c>
      <c r="I105">
        <v>-118.55588</v>
      </c>
      <c r="J105" s="1" t="str">
        <f>HYPERLINK("http://geochem.nrcan.gc.ca/cdogs/content/kwd/kwd020044_e.htm", "Till")</f>
        <v>Till</v>
      </c>
      <c r="K105" s="1" t="str">
        <f t="shared" ref="K105:K111" si="24">HYPERLINK("http://geochem.nrcan.gc.ca/cdogs/content/kwd/kwd080088_e.htm", "Dry sieving to -230 mesh (63 µm) (Acme S230)")</f>
        <v>Dry sieving to -230 mesh (63 µm) (Acme S230)</v>
      </c>
      <c r="BN105">
        <v>16.7</v>
      </c>
    </row>
    <row r="106" spans="1:66" x14ac:dyDescent="0.3">
      <c r="A106" t="s">
        <v>458</v>
      </c>
      <c r="B106" t="s">
        <v>459</v>
      </c>
      <c r="C106" s="1" t="str">
        <f t="shared" si="22"/>
        <v>27:0007</v>
      </c>
      <c r="D106" s="1" t="str">
        <f t="shared" si="23"/>
        <v>27:0004</v>
      </c>
      <c r="E106" t="s">
        <v>76</v>
      </c>
      <c r="F106" t="s">
        <v>460</v>
      </c>
      <c r="H106">
        <v>61.133090000000003</v>
      </c>
      <c r="I106">
        <v>-117.825</v>
      </c>
      <c r="J106" s="1" t="str">
        <f>HYPERLINK("http://geochem.nrcan.gc.ca/cdogs/content/kwd/kwd020044_e.htm", "Till")</f>
        <v>Till</v>
      </c>
      <c r="K106" s="1" t="str">
        <f t="shared" si="24"/>
        <v>Dry sieving to -230 mesh (63 µm) (Acme S230)</v>
      </c>
      <c r="L106">
        <v>83</v>
      </c>
      <c r="M106">
        <v>1.77</v>
      </c>
      <c r="N106">
        <v>6.2</v>
      </c>
      <c r="O106">
        <v>0.9</v>
      </c>
      <c r="P106">
        <v>-20</v>
      </c>
      <c r="Q106">
        <v>211</v>
      </c>
      <c r="R106">
        <v>1</v>
      </c>
      <c r="S106">
        <v>0.25</v>
      </c>
      <c r="T106">
        <v>4.8899999999999997</v>
      </c>
      <c r="U106">
        <v>0.26</v>
      </c>
      <c r="V106">
        <v>32.9</v>
      </c>
      <c r="W106">
        <v>13</v>
      </c>
      <c r="X106">
        <v>24.7</v>
      </c>
      <c r="Y106">
        <v>0.55000000000000004</v>
      </c>
      <c r="Z106">
        <v>20.18</v>
      </c>
      <c r="AA106">
        <v>2.82</v>
      </c>
      <c r="AB106">
        <v>5</v>
      </c>
      <c r="AC106">
        <v>-0.1</v>
      </c>
      <c r="AD106">
        <v>0.12</v>
      </c>
      <c r="AE106">
        <v>32</v>
      </c>
      <c r="AF106">
        <v>0.04</v>
      </c>
      <c r="AG106">
        <v>0.11</v>
      </c>
      <c r="AH106">
        <v>13.7</v>
      </c>
      <c r="AI106">
        <v>23.1</v>
      </c>
      <c r="AJ106">
        <v>0.76</v>
      </c>
      <c r="AK106">
        <v>368</v>
      </c>
      <c r="AL106">
        <v>0.91</v>
      </c>
      <c r="AM106">
        <v>0.01</v>
      </c>
      <c r="AN106">
        <v>0.52</v>
      </c>
      <c r="AO106">
        <v>28.4</v>
      </c>
      <c r="AP106">
        <v>5.2999999999999999E-2</v>
      </c>
      <c r="AQ106">
        <v>12.71</v>
      </c>
      <c r="AR106">
        <v>-10</v>
      </c>
      <c r="AS106">
        <v>-2</v>
      </c>
      <c r="AT106">
        <v>14.7</v>
      </c>
      <c r="AU106">
        <v>1</v>
      </c>
      <c r="AV106">
        <v>0.09</v>
      </c>
      <c r="AW106">
        <v>0.08</v>
      </c>
      <c r="AX106">
        <v>4.4000000000000004</v>
      </c>
      <c r="AY106">
        <v>0.8</v>
      </c>
      <c r="AZ106">
        <v>0.5</v>
      </c>
      <c r="BA106">
        <v>114.9</v>
      </c>
      <c r="BB106">
        <v>-0.05</v>
      </c>
      <c r="BC106">
        <v>-0.02</v>
      </c>
      <c r="BD106">
        <v>5.2</v>
      </c>
      <c r="BE106">
        <v>50</v>
      </c>
      <c r="BF106">
        <v>0.13</v>
      </c>
      <c r="BG106">
        <v>1.4</v>
      </c>
      <c r="BH106">
        <v>39</v>
      </c>
      <c r="BI106">
        <v>-0.1</v>
      </c>
      <c r="BJ106">
        <v>10.94</v>
      </c>
      <c r="BK106">
        <v>46.7</v>
      </c>
      <c r="BL106">
        <v>4</v>
      </c>
    </row>
    <row r="107" spans="1:66" x14ac:dyDescent="0.3">
      <c r="A107" t="s">
        <v>461</v>
      </c>
      <c r="B107" t="s">
        <v>462</v>
      </c>
      <c r="C107" s="1" t="str">
        <f t="shared" si="22"/>
        <v>27:0007</v>
      </c>
      <c r="D107" s="1" t="str">
        <f t="shared" si="23"/>
        <v>27:0004</v>
      </c>
      <c r="E107" t="s">
        <v>236</v>
      </c>
      <c r="F107" t="s">
        <v>463</v>
      </c>
      <c r="H107">
        <v>60.351579999999998</v>
      </c>
      <c r="I107">
        <v>-116.93437</v>
      </c>
      <c r="J107" s="1" t="str">
        <f>HYPERLINK("http://geochem.nrcan.gc.ca/cdogs/content/kwd/kwd020050_e.htm", "Glaciofluvial")</f>
        <v>Glaciofluvial</v>
      </c>
      <c r="K107" s="1" t="str">
        <f t="shared" si="24"/>
        <v>Dry sieving to -230 mesh (63 µm) (Acme S230)</v>
      </c>
      <c r="L107">
        <v>47</v>
      </c>
      <c r="M107">
        <v>0.34</v>
      </c>
      <c r="N107">
        <v>2.1</v>
      </c>
      <c r="O107">
        <v>0.4</v>
      </c>
      <c r="P107">
        <v>-20</v>
      </c>
      <c r="Q107">
        <v>155.4</v>
      </c>
      <c r="R107">
        <v>0.5</v>
      </c>
      <c r="S107">
        <v>0.11</v>
      </c>
      <c r="T107">
        <v>11.84</v>
      </c>
      <c r="U107">
        <v>0.21</v>
      </c>
      <c r="V107">
        <v>19.5</v>
      </c>
      <c r="W107">
        <v>5.5</v>
      </c>
      <c r="X107">
        <v>8.9</v>
      </c>
      <c r="Y107">
        <v>0.23</v>
      </c>
      <c r="Z107">
        <v>11.37</v>
      </c>
      <c r="AA107">
        <v>1.08</v>
      </c>
      <c r="AB107">
        <v>1.3</v>
      </c>
      <c r="AC107">
        <v>-0.1</v>
      </c>
      <c r="AD107">
        <v>0.02</v>
      </c>
      <c r="AE107">
        <v>23</v>
      </c>
      <c r="AF107">
        <v>-0.02</v>
      </c>
      <c r="AG107">
        <v>0.05</v>
      </c>
      <c r="AH107">
        <v>9.5</v>
      </c>
      <c r="AI107">
        <v>6.3</v>
      </c>
      <c r="AJ107">
        <v>2.66</v>
      </c>
      <c r="AK107">
        <v>428</v>
      </c>
      <c r="AL107">
        <v>0.57999999999999996</v>
      </c>
      <c r="AM107">
        <v>1.4999999999999999E-2</v>
      </c>
      <c r="AN107">
        <v>0.27</v>
      </c>
      <c r="AO107">
        <v>13.7</v>
      </c>
      <c r="AP107">
        <v>0.16600000000000001</v>
      </c>
      <c r="AQ107">
        <v>5.28</v>
      </c>
      <c r="AR107">
        <v>-10</v>
      </c>
      <c r="AS107">
        <v>-2</v>
      </c>
      <c r="AT107">
        <v>7.7</v>
      </c>
      <c r="AU107">
        <v>-1</v>
      </c>
      <c r="AV107">
        <v>0.08</v>
      </c>
      <c r="AW107">
        <v>0.16</v>
      </c>
      <c r="AX107">
        <v>1.2</v>
      </c>
      <c r="AY107">
        <v>0.5</v>
      </c>
      <c r="AZ107">
        <v>0.2</v>
      </c>
      <c r="BA107">
        <v>90.2</v>
      </c>
      <c r="BB107">
        <v>-0.05</v>
      </c>
      <c r="BC107">
        <v>-0.02</v>
      </c>
      <c r="BD107">
        <v>1</v>
      </c>
      <c r="BE107">
        <v>50</v>
      </c>
      <c r="BF107">
        <v>0.06</v>
      </c>
      <c r="BG107">
        <v>1</v>
      </c>
      <c r="BH107">
        <v>15</v>
      </c>
      <c r="BI107">
        <v>-0.1</v>
      </c>
      <c r="BJ107">
        <v>6.68</v>
      </c>
      <c r="BK107">
        <v>36</v>
      </c>
      <c r="BL107">
        <v>1.1000000000000001</v>
      </c>
    </row>
    <row r="108" spans="1:66" x14ac:dyDescent="0.3">
      <c r="A108" t="s">
        <v>464</v>
      </c>
      <c r="B108" t="s">
        <v>465</v>
      </c>
      <c r="C108" s="1" t="str">
        <f t="shared" si="22"/>
        <v>27:0007</v>
      </c>
      <c r="D108" s="1" t="str">
        <f t="shared" si="23"/>
        <v>27:0004</v>
      </c>
      <c r="E108" t="s">
        <v>354</v>
      </c>
      <c r="F108" t="s">
        <v>466</v>
      </c>
      <c r="H108">
        <v>60.432510000000001</v>
      </c>
      <c r="I108">
        <v>-117.50095</v>
      </c>
      <c r="J108" s="1" t="str">
        <f>HYPERLINK("http://geochem.nrcan.gc.ca/cdogs/content/kwd/kwd020044_e.htm", "Till")</f>
        <v>Till</v>
      </c>
      <c r="K108" s="1" t="str">
        <f t="shared" si="24"/>
        <v>Dry sieving to -230 mesh (63 µm) (Acme S230)</v>
      </c>
      <c r="L108">
        <v>43</v>
      </c>
      <c r="M108">
        <v>0.23</v>
      </c>
      <c r="N108">
        <v>4.4000000000000004</v>
      </c>
      <c r="O108">
        <v>0.6</v>
      </c>
      <c r="P108">
        <v>-20</v>
      </c>
      <c r="Q108">
        <v>204.3</v>
      </c>
      <c r="R108">
        <v>0.2</v>
      </c>
      <c r="S108">
        <v>0.06</v>
      </c>
      <c r="T108">
        <v>0.93</v>
      </c>
      <c r="U108">
        <v>0.16</v>
      </c>
      <c r="V108">
        <v>24.8</v>
      </c>
      <c r="W108">
        <v>3.5</v>
      </c>
      <c r="X108">
        <v>6.1</v>
      </c>
      <c r="Y108">
        <v>0.33</v>
      </c>
      <c r="Z108">
        <v>5.41</v>
      </c>
      <c r="AA108">
        <v>1.48</v>
      </c>
      <c r="AB108">
        <v>1.1000000000000001</v>
      </c>
      <c r="AC108">
        <v>-0.1</v>
      </c>
      <c r="AD108">
        <v>0.09</v>
      </c>
      <c r="AE108">
        <v>10</v>
      </c>
      <c r="AF108">
        <v>-0.02</v>
      </c>
      <c r="AG108">
        <v>0.04</v>
      </c>
      <c r="AH108">
        <v>13.2</v>
      </c>
      <c r="AI108">
        <v>3.7</v>
      </c>
      <c r="AJ108">
        <v>0.44</v>
      </c>
      <c r="AK108">
        <v>282</v>
      </c>
      <c r="AL108">
        <v>0.77</v>
      </c>
      <c r="AM108">
        <v>5.0000000000000001E-3</v>
      </c>
      <c r="AN108">
        <v>0.12</v>
      </c>
      <c r="AO108">
        <v>7.2</v>
      </c>
      <c r="AP108">
        <v>6.3E-2</v>
      </c>
      <c r="AQ108">
        <v>4.7300000000000004</v>
      </c>
      <c r="AR108">
        <v>-10</v>
      </c>
      <c r="AS108">
        <v>-2</v>
      </c>
      <c r="AT108">
        <v>4.0999999999999996</v>
      </c>
      <c r="AU108">
        <v>-1</v>
      </c>
      <c r="AV108">
        <v>0.13</v>
      </c>
      <c r="AW108">
        <v>0.15</v>
      </c>
      <c r="AX108">
        <v>1.1000000000000001</v>
      </c>
      <c r="AY108">
        <v>0.3</v>
      </c>
      <c r="AZ108">
        <v>0.2</v>
      </c>
      <c r="BA108">
        <v>17.600000000000001</v>
      </c>
      <c r="BB108">
        <v>-0.05</v>
      </c>
      <c r="BC108">
        <v>-0.02</v>
      </c>
      <c r="BD108">
        <v>4.5999999999999996</v>
      </c>
      <c r="BE108">
        <v>130</v>
      </c>
      <c r="BF108">
        <v>7.0000000000000007E-2</v>
      </c>
      <c r="BG108">
        <v>0.9</v>
      </c>
      <c r="BH108">
        <v>15</v>
      </c>
      <c r="BI108">
        <v>-0.1</v>
      </c>
      <c r="BJ108">
        <v>6.42</v>
      </c>
      <c r="BK108">
        <v>35.299999999999997</v>
      </c>
      <c r="BL108">
        <v>3.4</v>
      </c>
    </row>
    <row r="109" spans="1:66" x14ac:dyDescent="0.3">
      <c r="A109" t="s">
        <v>467</v>
      </c>
      <c r="B109" t="s">
        <v>468</v>
      </c>
      <c r="C109" s="1" t="str">
        <f t="shared" si="22"/>
        <v>27:0007</v>
      </c>
      <c r="D109" s="1" t="str">
        <f t="shared" si="23"/>
        <v>27:0004</v>
      </c>
      <c r="E109" t="s">
        <v>124</v>
      </c>
      <c r="F109" t="s">
        <v>469</v>
      </c>
      <c r="H109">
        <v>61.119790000000002</v>
      </c>
      <c r="I109">
        <v>-117.2962</v>
      </c>
      <c r="J109" s="1" t="str">
        <f>HYPERLINK("http://geochem.nrcan.gc.ca/cdogs/content/kwd/kwd020044_e.htm", "Till")</f>
        <v>Till</v>
      </c>
      <c r="K109" s="1" t="str">
        <f t="shared" si="24"/>
        <v>Dry sieving to -230 mesh (63 µm) (Acme S230)</v>
      </c>
      <c r="BM109">
        <v>685</v>
      </c>
    </row>
    <row r="110" spans="1:66" x14ac:dyDescent="0.3">
      <c r="A110" t="s">
        <v>470</v>
      </c>
      <c r="B110" t="s">
        <v>471</v>
      </c>
      <c r="C110" s="1" t="str">
        <f t="shared" si="22"/>
        <v>27:0007</v>
      </c>
      <c r="D110" s="1" t="str">
        <f t="shared" si="23"/>
        <v>27:0004</v>
      </c>
      <c r="E110" t="s">
        <v>372</v>
      </c>
      <c r="F110" t="s">
        <v>472</v>
      </c>
      <c r="H110">
        <v>60.359699999999997</v>
      </c>
      <c r="I110">
        <v>-118.74534</v>
      </c>
      <c r="J110" s="1" t="str">
        <f>HYPERLINK("http://geochem.nrcan.gc.ca/cdogs/content/kwd/kwd020044_e.htm", "Till")</f>
        <v>Till</v>
      </c>
      <c r="K110" s="1" t="str">
        <f t="shared" si="24"/>
        <v>Dry sieving to -230 mesh (63 µm) (Acme S230)</v>
      </c>
      <c r="BM110">
        <v>367</v>
      </c>
    </row>
    <row r="111" spans="1:66" x14ac:dyDescent="0.3">
      <c r="A111" t="s">
        <v>473</v>
      </c>
      <c r="B111" t="s">
        <v>474</v>
      </c>
      <c r="C111" s="1" t="str">
        <f t="shared" si="22"/>
        <v>27:0007</v>
      </c>
      <c r="D111" s="1" t="str">
        <f t="shared" si="23"/>
        <v>27:0004</v>
      </c>
      <c r="E111" t="s">
        <v>301</v>
      </c>
      <c r="F111" t="s">
        <v>475</v>
      </c>
      <c r="H111">
        <v>60.356769999999997</v>
      </c>
      <c r="I111">
        <v>-118.14627</v>
      </c>
      <c r="J111" s="1" t="str">
        <f>HYPERLINK("http://geochem.nrcan.gc.ca/cdogs/content/kwd/kwd020050_e.htm", "Glaciofluvial")</f>
        <v>Glaciofluvial</v>
      </c>
      <c r="K111" s="1" t="str">
        <f t="shared" si="24"/>
        <v>Dry sieving to -230 mesh (63 µm) (Acme S230)</v>
      </c>
      <c r="BM111">
        <v>295</v>
      </c>
    </row>
    <row r="112" spans="1:66" hidden="1" x14ac:dyDescent="0.3">
      <c r="A112" t="s">
        <v>476</v>
      </c>
      <c r="B112" t="s">
        <v>477</v>
      </c>
      <c r="C112" s="1" t="str">
        <f t="shared" si="22"/>
        <v>27:0007</v>
      </c>
      <c r="D112" s="1" t="str">
        <f t="shared" ref="D112:D132" si="25">HYPERLINK("http://geochem.nrcan.gc.ca/cdogs/content/svy/svy_e.htm", "")</f>
        <v/>
      </c>
      <c r="G112" s="1" t="str">
        <f>HYPERLINK("http://geochem.nrcan.gc.ca/cdogs/content/cr_/cr_00294_e.htm", "294")</f>
        <v>294</v>
      </c>
      <c r="J112" t="s">
        <v>108</v>
      </c>
      <c r="K112" t="s">
        <v>109</v>
      </c>
      <c r="BN112">
        <v>0.4</v>
      </c>
    </row>
    <row r="113" spans="1:66" hidden="1" x14ac:dyDescent="0.3">
      <c r="A113" t="s">
        <v>478</v>
      </c>
      <c r="B113" t="s">
        <v>479</v>
      </c>
      <c r="C113" s="1" t="str">
        <f t="shared" si="22"/>
        <v>27:0007</v>
      </c>
      <c r="D113" s="1" t="str">
        <f t="shared" si="25"/>
        <v/>
      </c>
      <c r="G113" s="1" t="str">
        <f>HYPERLINK("http://geochem.nrcan.gc.ca/cdogs/content/cr_/cr_00294_e.htm", "294")</f>
        <v>294</v>
      </c>
      <c r="J113" t="s">
        <v>108</v>
      </c>
      <c r="K113" t="s">
        <v>109</v>
      </c>
      <c r="BN113">
        <v>0.1</v>
      </c>
    </row>
    <row r="114" spans="1:66" hidden="1" x14ac:dyDescent="0.3">
      <c r="A114" t="s">
        <v>480</v>
      </c>
      <c r="B114" t="s">
        <v>481</v>
      </c>
      <c r="C114" s="1" t="str">
        <f t="shared" si="22"/>
        <v>27:0007</v>
      </c>
      <c r="D114" s="1" t="str">
        <f t="shared" si="25"/>
        <v/>
      </c>
      <c r="G114" s="1" t="str">
        <f>HYPERLINK("http://geochem.nrcan.gc.ca/cdogs/content/cr_/cr_00294_e.htm", "294")</f>
        <v>294</v>
      </c>
      <c r="J114" t="s">
        <v>108</v>
      </c>
      <c r="K114" t="s">
        <v>109</v>
      </c>
      <c r="BN114">
        <v>0.3</v>
      </c>
    </row>
    <row r="115" spans="1:66" hidden="1" x14ac:dyDescent="0.3">
      <c r="A115" t="s">
        <v>482</v>
      </c>
      <c r="B115" t="s">
        <v>483</v>
      </c>
      <c r="C115" s="1" t="str">
        <f t="shared" si="22"/>
        <v>27:0007</v>
      </c>
      <c r="D115" s="1" t="str">
        <f t="shared" si="25"/>
        <v/>
      </c>
      <c r="G115" s="1" t="str">
        <f>HYPERLINK("http://geochem.nrcan.gc.ca/cdogs/content/cr_/cr_00165_e.htm", "165")</f>
        <v>165</v>
      </c>
      <c r="J115" t="s">
        <v>108</v>
      </c>
      <c r="K115" t="s">
        <v>109</v>
      </c>
      <c r="L115">
        <v>772</v>
      </c>
      <c r="M115">
        <v>1.02</v>
      </c>
      <c r="N115">
        <v>51.9</v>
      </c>
      <c r="O115">
        <v>54.2</v>
      </c>
      <c r="P115">
        <v>33</v>
      </c>
      <c r="Q115">
        <v>395.9</v>
      </c>
      <c r="R115">
        <v>1.8</v>
      </c>
      <c r="S115">
        <v>4.63</v>
      </c>
      <c r="T115">
        <v>0.95</v>
      </c>
      <c r="U115">
        <v>6.03</v>
      </c>
      <c r="V115">
        <v>35.1</v>
      </c>
      <c r="W115">
        <v>10.3</v>
      </c>
      <c r="X115">
        <v>183.8</v>
      </c>
      <c r="Y115">
        <v>5.86</v>
      </c>
      <c r="Z115">
        <v>105.5</v>
      </c>
      <c r="AA115">
        <v>2.4</v>
      </c>
      <c r="AB115">
        <v>4.8</v>
      </c>
      <c r="AC115">
        <v>-0.1</v>
      </c>
      <c r="AD115">
        <v>0.1</v>
      </c>
      <c r="AE115">
        <v>177</v>
      </c>
      <c r="AF115">
        <v>1.51</v>
      </c>
      <c r="AG115">
        <v>0.46</v>
      </c>
      <c r="AH115">
        <v>11.5</v>
      </c>
      <c r="AI115">
        <v>29.7</v>
      </c>
      <c r="AJ115">
        <v>1.04</v>
      </c>
      <c r="AK115">
        <v>610</v>
      </c>
      <c r="AL115">
        <v>20.23</v>
      </c>
      <c r="AM115">
        <v>9.4E-2</v>
      </c>
      <c r="AN115">
        <v>0.41</v>
      </c>
      <c r="AO115">
        <v>54.2</v>
      </c>
      <c r="AP115">
        <v>7.8E-2</v>
      </c>
      <c r="AQ115">
        <v>68.56</v>
      </c>
      <c r="AR115">
        <v>72</v>
      </c>
      <c r="AS115">
        <v>28</v>
      </c>
      <c r="AT115">
        <v>35.5</v>
      </c>
      <c r="AU115">
        <v>3</v>
      </c>
      <c r="AV115">
        <v>0.2</v>
      </c>
      <c r="AW115">
        <v>4.79</v>
      </c>
      <c r="AX115">
        <v>2.8</v>
      </c>
      <c r="AY115">
        <v>3.6</v>
      </c>
      <c r="AZ115">
        <v>4.8</v>
      </c>
      <c r="BA115">
        <v>71.2</v>
      </c>
      <c r="BB115">
        <v>-0.05</v>
      </c>
      <c r="BC115">
        <v>1.17</v>
      </c>
      <c r="BD115">
        <v>4</v>
      </c>
      <c r="BE115">
        <v>1260</v>
      </c>
      <c r="BF115">
        <v>4.21</v>
      </c>
      <c r="BG115">
        <v>4.5</v>
      </c>
      <c r="BH115">
        <v>84</v>
      </c>
      <c r="BI115">
        <v>3.5</v>
      </c>
      <c r="BJ115">
        <v>5</v>
      </c>
      <c r="BK115">
        <v>396.2</v>
      </c>
      <c r="BL115">
        <v>4.7</v>
      </c>
    </row>
    <row r="116" spans="1:66" hidden="1" x14ac:dyDescent="0.3">
      <c r="A116" t="s">
        <v>484</v>
      </c>
      <c r="B116" t="s">
        <v>485</v>
      </c>
      <c r="C116" s="1" t="str">
        <f t="shared" si="22"/>
        <v>27:0007</v>
      </c>
      <c r="D116" s="1" t="str">
        <f t="shared" si="25"/>
        <v/>
      </c>
      <c r="G116" s="1" t="str">
        <f>HYPERLINK("http://geochem.nrcan.gc.ca/cdogs/content/cr_/cr_00164_e.htm", "164")</f>
        <v>164</v>
      </c>
      <c r="J116" t="s">
        <v>108</v>
      </c>
      <c r="K116" t="s">
        <v>109</v>
      </c>
      <c r="L116">
        <v>256</v>
      </c>
      <c r="M116">
        <v>3.52</v>
      </c>
      <c r="N116">
        <v>4.2</v>
      </c>
      <c r="O116">
        <v>42</v>
      </c>
      <c r="P116">
        <v>-20</v>
      </c>
      <c r="Q116">
        <v>186.9</v>
      </c>
      <c r="R116">
        <v>0.7</v>
      </c>
      <c r="S116">
        <v>0.19</v>
      </c>
      <c r="T116">
        <v>0.22</v>
      </c>
      <c r="U116">
        <v>0.09</v>
      </c>
      <c r="V116">
        <v>32.1</v>
      </c>
      <c r="W116">
        <v>109.5</v>
      </c>
      <c r="X116">
        <v>776.1</v>
      </c>
      <c r="Y116">
        <v>0.99</v>
      </c>
      <c r="Z116">
        <v>620.54</v>
      </c>
      <c r="AA116">
        <v>16.3</v>
      </c>
      <c r="AB116">
        <v>16.399999999999999</v>
      </c>
      <c r="AC116">
        <v>-0.1</v>
      </c>
      <c r="AD116">
        <v>0.5</v>
      </c>
      <c r="AE116">
        <v>16</v>
      </c>
      <c r="AF116">
        <v>0.09</v>
      </c>
      <c r="AG116">
        <v>7.0000000000000007E-2</v>
      </c>
      <c r="AH116">
        <v>15.3</v>
      </c>
      <c r="AI116">
        <v>6</v>
      </c>
      <c r="AJ116">
        <v>0.1</v>
      </c>
      <c r="AK116">
        <v>1156</v>
      </c>
      <c r="AL116">
        <v>1</v>
      </c>
      <c r="AM116">
        <v>1.0999999999999999E-2</v>
      </c>
      <c r="AN116">
        <v>0.17</v>
      </c>
      <c r="AO116">
        <v>308.7</v>
      </c>
      <c r="AP116">
        <v>3.3000000000000002E-2</v>
      </c>
      <c r="AQ116">
        <v>18.84</v>
      </c>
      <c r="AR116">
        <v>42</v>
      </c>
      <c r="AS116">
        <v>69</v>
      </c>
      <c r="AT116">
        <v>8.6</v>
      </c>
      <c r="AU116">
        <v>-1</v>
      </c>
      <c r="AV116">
        <v>-0.02</v>
      </c>
      <c r="AW116">
        <v>0.18</v>
      </c>
      <c r="AX116">
        <v>45.6</v>
      </c>
      <c r="AY116">
        <v>0.5</v>
      </c>
      <c r="AZ116">
        <v>1.7</v>
      </c>
      <c r="BA116">
        <v>13.9</v>
      </c>
      <c r="BB116">
        <v>-0.05</v>
      </c>
      <c r="BC116">
        <v>0.06</v>
      </c>
      <c r="BD116">
        <v>6.5</v>
      </c>
      <c r="BE116">
        <v>1360</v>
      </c>
      <c r="BF116">
        <v>7.0000000000000007E-2</v>
      </c>
      <c r="BG116">
        <v>1.1000000000000001</v>
      </c>
      <c r="BH116">
        <v>232</v>
      </c>
      <c r="BI116">
        <v>-0.1</v>
      </c>
      <c r="BJ116">
        <v>7.99</v>
      </c>
      <c r="BK116">
        <v>116</v>
      </c>
      <c r="BL116">
        <v>20.2</v>
      </c>
    </row>
    <row r="117" spans="1:66" hidden="1" x14ac:dyDescent="0.3">
      <c r="A117" t="s">
        <v>486</v>
      </c>
      <c r="B117" t="s">
        <v>487</v>
      </c>
      <c r="C117" s="1" t="str">
        <f t="shared" si="22"/>
        <v>27:0007</v>
      </c>
      <c r="D117" s="1" t="str">
        <f t="shared" si="25"/>
        <v/>
      </c>
      <c r="G117" s="1" t="str">
        <f>HYPERLINK("http://geochem.nrcan.gc.ca/cdogs/content/cr_/cr_00165_e.htm", "165")</f>
        <v>165</v>
      </c>
      <c r="J117" t="s">
        <v>108</v>
      </c>
      <c r="K117" t="s">
        <v>109</v>
      </c>
      <c r="L117">
        <v>826</v>
      </c>
      <c r="M117">
        <v>1.02</v>
      </c>
      <c r="N117">
        <v>50.9</v>
      </c>
      <c r="O117">
        <v>54.9</v>
      </c>
      <c r="P117">
        <v>30</v>
      </c>
      <c r="Q117">
        <v>434.5</v>
      </c>
      <c r="R117">
        <v>1.5</v>
      </c>
      <c r="S117">
        <v>4.79</v>
      </c>
      <c r="T117">
        <v>0.96</v>
      </c>
      <c r="U117">
        <v>6.43</v>
      </c>
      <c r="V117">
        <v>35.299999999999997</v>
      </c>
      <c r="W117">
        <v>9.1999999999999993</v>
      </c>
      <c r="X117">
        <v>191.2</v>
      </c>
      <c r="Y117">
        <v>6.3</v>
      </c>
      <c r="Z117">
        <v>104</v>
      </c>
      <c r="AA117">
        <v>2.38</v>
      </c>
      <c r="AB117">
        <v>4.8</v>
      </c>
      <c r="AC117">
        <v>0.1</v>
      </c>
      <c r="AD117">
        <v>0.09</v>
      </c>
      <c r="AE117">
        <v>208</v>
      </c>
      <c r="AF117">
        <v>1.58</v>
      </c>
      <c r="AG117">
        <v>0.47</v>
      </c>
      <c r="AH117">
        <v>12.3</v>
      </c>
      <c r="AI117">
        <v>29.9</v>
      </c>
      <c r="AJ117">
        <v>1.05</v>
      </c>
      <c r="AK117">
        <v>639</v>
      </c>
      <c r="AL117">
        <v>22.67</v>
      </c>
      <c r="AM117">
        <v>9.9000000000000005E-2</v>
      </c>
      <c r="AN117">
        <v>0.41</v>
      </c>
      <c r="AO117">
        <v>55</v>
      </c>
      <c r="AP117">
        <v>7.9000000000000001E-2</v>
      </c>
      <c r="AQ117">
        <v>71.87</v>
      </c>
      <c r="AR117">
        <v>81</v>
      </c>
      <c r="AS117">
        <v>35</v>
      </c>
      <c r="AT117">
        <v>35.9</v>
      </c>
      <c r="AU117">
        <v>5</v>
      </c>
      <c r="AV117">
        <v>0.2</v>
      </c>
      <c r="AW117">
        <v>5.09</v>
      </c>
      <c r="AX117">
        <v>2.7</v>
      </c>
      <c r="AY117">
        <v>3.1</v>
      </c>
      <c r="AZ117">
        <v>4.7</v>
      </c>
      <c r="BA117">
        <v>71.7</v>
      </c>
      <c r="BB117">
        <v>-0.05</v>
      </c>
      <c r="BC117">
        <v>1.1599999999999999</v>
      </c>
      <c r="BD117">
        <v>4.3</v>
      </c>
      <c r="BE117">
        <v>1280</v>
      </c>
      <c r="BF117">
        <v>4.29</v>
      </c>
      <c r="BG117">
        <v>4.9000000000000004</v>
      </c>
      <c r="BH117">
        <v>83</v>
      </c>
      <c r="BI117">
        <v>3.7</v>
      </c>
      <c r="BJ117">
        <v>4.93</v>
      </c>
      <c r="BK117">
        <v>419.6</v>
      </c>
      <c r="BL117">
        <v>4.5999999999999996</v>
      </c>
    </row>
    <row r="118" spans="1:66" hidden="1" x14ac:dyDescent="0.3">
      <c r="A118" t="s">
        <v>488</v>
      </c>
      <c r="B118" t="s">
        <v>489</v>
      </c>
      <c r="C118" s="1" t="str">
        <f t="shared" si="22"/>
        <v>27:0007</v>
      </c>
      <c r="D118" s="1" t="str">
        <f t="shared" si="25"/>
        <v/>
      </c>
      <c r="G118" s="1" t="str">
        <f>HYPERLINK("http://geochem.nrcan.gc.ca/cdogs/content/cr_/cr_00164_e.htm", "164")</f>
        <v>164</v>
      </c>
      <c r="J118" t="s">
        <v>108</v>
      </c>
      <c r="K118" t="s">
        <v>109</v>
      </c>
      <c r="L118">
        <v>262</v>
      </c>
      <c r="M118">
        <v>3.63</v>
      </c>
      <c r="N118">
        <v>4.3</v>
      </c>
      <c r="O118">
        <v>44.7</v>
      </c>
      <c r="P118">
        <v>-20</v>
      </c>
      <c r="Q118">
        <v>179.2</v>
      </c>
      <c r="R118">
        <v>0.5</v>
      </c>
      <c r="S118">
        <v>0.19</v>
      </c>
      <c r="T118">
        <v>0.22</v>
      </c>
      <c r="U118">
        <v>0.08</v>
      </c>
      <c r="V118">
        <v>34.299999999999997</v>
      </c>
      <c r="W118">
        <v>104.1</v>
      </c>
      <c r="X118">
        <v>821.1</v>
      </c>
      <c r="Y118">
        <v>1.01</v>
      </c>
      <c r="Z118">
        <v>650.86</v>
      </c>
      <c r="AA118">
        <v>16.579999999999998</v>
      </c>
      <c r="AB118">
        <v>16</v>
      </c>
      <c r="AC118">
        <v>-0.1</v>
      </c>
      <c r="AD118">
        <v>0.45</v>
      </c>
      <c r="AE118">
        <v>28</v>
      </c>
      <c r="AF118">
        <v>0.08</v>
      </c>
      <c r="AG118">
        <v>7.0000000000000007E-2</v>
      </c>
      <c r="AH118">
        <v>15.8</v>
      </c>
      <c r="AI118">
        <v>6.3</v>
      </c>
      <c r="AJ118">
        <v>0.1</v>
      </c>
      <c r="AK118">
        <v>1173</v>
      </c>
      <c r="AL118">
        <v>0.96</v>
      </c>
      <c r="AM118">
        <v>0.01</v>
      </c>
      <c r="AN118">
        <v>0.17</v>
      </c>
      <c r="AO118">
        <v>324.89999999999998</v>
      </c>
      <c r="AP118">
        <v>3.5000000000000003E-2</v>
      </c>
      <c r="AQ118">
        <v>19.57</v>
      </c>
      <c r="AR118">
        <v>57</v>
      </c>
      <c r="AS118">
        <v>74</v>
      </c>
      <c r="AT118">
        <v>9.1999999999999993</v>
      </c>
      <c r="AU118">
        <v>-1</v>
      </c>
      <c r="AV118">
        <v>-0.02</v>
      </c>
      <c r="AW118">
        <v>0.16</v>
      </c>
      <c r="AX118">
        <v>44</v>
      </c>
      <c r="AY118">
        <v>0.8</v>
      </c>
      <c r="AZ118">
        <v>1.6</v>
      </c>
      <c r="BA118">
        <v>14.3</v>
      </c>
      <c r="BB118">
        <v>-0.05</v>
      </c>
      <c r="BC118">
        <v>0.02</v>
      </c>
      <c r="BD118">
        <v>6.5</v>
      </c>
      <c r="BE118">
        <v>1370</v>
      </c>
      <c r="BF118">
        <v>7.0000000000000007E-2</v>
      </c>
      <c r="BG118">
        <v>1.2</v>
      </c>
      <c r="BH118">
        <v>241</v>
      </c>
      <c r="BI118">
        <v>-0.1</v>
      </c>
      <c r="BJ118">
        <v>7.65</v>
      </c>
      <c r="BK118">
        <v>112.5</v>
      </c>
      <c r="BL118">
        <v>19.7</v>
      </c>
    </row>
    <row r="119" spans="1:66" hidden="1" x14ac:dyDescent="0.3">
      <c r="A119" t="s">
        <v>490</v>
      </c>
      <c r="B119" t="s">
        <v>491</v>
      </c>
      <c r="C119" s="1" t="str">
        <f t="shared" si="22"/>
        <v>27:0007</v>
      </c>
      <c r="D119" s="1" t="str">
        <f t="shared" si="25"/>
        <v/>
      </c>
      <c r="G119" s="1" t="str">
        <f>HYPERLINK("http://geochem.nrcan.gc.ca/cdogs/content/cr_/cr_00165_e.htm", "165")</f>
        <v>165</v>
      </c>
      <c r="J119" t="s">
        <v>108</v>
      </c>
      <c r="K119" t="s">
        <v>109</v>
      </c>
      <c r="L119">
        <v>769</v>
      </c>
      <c r="M119">
        <v>1.07</v>
      </c>
      <c r="N119">
        <v>54</v>
      </c>
      <c r="O119">
        <v>61.9</v>
      </c>
      <c r="P119">
        <v>44</v>
      </c>
      <c r="Q119">
        <v>436.7</v>
      </c>
      <c r="R119">
        <v>1.9</v>
      </c>
      <c r="S119">
        <v>4.75</v>
      </c>
      <c r="T119">
        <v>0.99</v>
      </c>
      <c r="U119">
        <v>6.07</v>
      </c>
      <c r="V119">
        <v>35.200000000000003</v>
      </c>
      <c r="W119">
        <v>9.1</v>
      </c>
      <c r="X119">
        <v>192.3</v>
      </c>
      <c r="Y119">
        <v>6.19</v>
      </c>
      <c r="Z119">
        <v>104.08</v>
      </c>
      <c r="AA119">
        <v>2.4500000000000002</v>
      </c>
      <c r="AB119">
        <v>4.7</v>
      </c>
      <c r="AC119">
        <v>-0.1</v>
      </c>
      <c r="AD119">
        <v>0.11</v>
      </c>
      <c r="AE119">
        <v>198</v>
      </c>
      <c r="AF119">
        <v>1.52</v>
      </c>
      <c r="AG119">
        <v>0.47</v>
      </c>
      <c r="AH119">
        <v>12.9</v>
      </c>
      <c r="AI119">
        <v>32.1</v>
      </c>
      <c r="AJ119">
        <v>1.08</v>
      </c>
      <c r="AK119">
        <v>646</v>
      </c>
      <c r="AL119">
        <v>20.59</v>
      </c>
      <c r="AM119">
        <v>0.10199999999999999</v>
      </c>
      <c r="AN119">
        <v>0.49</v>
      </c>
      <c r="AO119">
        <v>54.7</v>
      </c>
      <c r="AP119">
        <v>7.8E-2</v>
      </c>
      <c r="AQ119">
        <v>70.39</v>
      </c>
      <c r="AR119">
        <v>70</v>
      </c>
      <c r="AS119">
        <v>36</v>
      </c>
      <c r="AT119">
        <v>38.1</v>
      </c>
      <c r="AU119">
        <v>4</v>
      </c>
      <c r="AV119">
        <v>0.2</v>
      </c>
      <c r="AW119">
        <v>4.9400000000000004</v>
      </c>
      <c r="AX119">
        <v>2.8</v>
      </c>
      <c r="AY119">
        <v>3.5</v>
      </c>
      <c r="AZ119">
        <v>4.8</v>
      </c>
      <c r="BA119">
        <v>70.7</v>
      </c>
      <c r="BB119">
        <v>-0.05</v>
      </c>
      <c r="BC119">
        <v>1.1499999999999999</v>
      </c>
      <c r="BD119">
        <v>4.2</v>
      </c>
      <c r="BE119">
        <v>1310</v>
      </c>
      <c r="BF119">
        <v>4.26</v>
      </c>
      <c r="BG119">
        <v>4.7</v>
      </c>
      <c r="BH119">
        <v>87</v>
      </c>
      <c r="BI119">
        <v>3.6</v>
      </c>
      <c r="BJ119">
        <v>5.31</v>
      </c>
      <c r="BK119">
        <v>421.2</v>
      </c>
      <c r="BL119">
        <v>5.2</v>
      </c>
    </row>
    <row r="120" spans="1:66" hidden="1" x14ac:dyDescent="0.3">
      <c r="A120" t="s">
        <v>492</v>
      </c>
      <c r="B120" t="s">
        <v>493</v>
      </c>
      <c r="C120" s="1" t="str">
        <f t="shared" si="22"/>
        <v>27:0007</v>
      </c>
      <c r="D120" s="1" t="str">
        <f t="shared" si="25"/>
        <v/>
      </c>
      <c r="G120" s="1" t="str">
        <f>HYPERLINK("http://geochem.nrcan.gc.ca/cdogs/content/cr_/cr_00164_e.htm", "164")</f>
        <v>164</v>
      </c>
      <c r="J120" t="s">
        <v>108</v>
      </c>
      <c r="K120" t="s">
        <v>109</v>
      </c>
      <c r="L120">
        <v>245</v>
      </c>
      <c r="M120">
        <v>3.37</v>
      </c>
      <c r="N120">
        <v>3.5</v>
      </c>
      <c r="O120">
        <v>36.200000000000003</v>
      </c>
      <c r="P120">
        <v>-20</v>
      </c>
      <c r="Q120">
        <v>175</v>
      </c>
      <c r="R120">
        <v>0.5</v>
      </c>
      <c r="S120">
        <v>0.19</v>
      </c>
      <c r="T120">
        <v>0.21</v>
      </c>
      <c r="U120">
        <v>0.09</v>
      </c>
      <c r="V120">
        <v>31.9</v>
      </c>
      <c r="W120">
        <v>106.6</v>
      </c>
      <c r="X120">
        <v>738.2</v>
      </c>
      <c r="Y120">
        <v>0.87</v>
      </c>
      <c r="Z120">
        <v>617.72</v>
      </c>
      <c r="AA120">
        <v>16.09</v>
      </c>
      <c r="AB120">
        <v>15</v>
      </c>
      <c r="AC120">
        <v>-0.1</v>
      </c>
      <c r="AD120">
        <v>0.49</v>
      </c>
      <c r="AE120">
        <v>19</v>
      </c>
      <c r="AF120">
        <v>7.0000000000000007E-2</v>
      </c>
      <c r="AG120">
        <v>7.0000000000000007E-2</v>
      </c>
      <c r="AH120">
        <v>14.8</v>
      </c>
      <c r="AI120">
        <v>5.4</v>
      </c>
      <c r="AJ120">
        <v>0.1</v>
      </c>
      <c r="AK120">
        <v>1160</v>
      </c>
      <c r="AL120">
        <v>0.97</v>
      </c>
      <c r="AM120">
        <v>0.01</v>
      </c>
      <c r="AN120">
        <v>0.19</v>
      </c>
      <c r="AO120">
        <v>304.3</v>
      </c>
      <c r="AP120">
        <v>3.1E-2</v>
      </c>
      <c r="AQ120">
        <v>18.34</v>
      </c>
      <c r="AR120">
        <v>43</v>
      </c>
      <c r="AS120">
        <v>65</v>
      </c>
      <c r="AT120">
        <v>7.9</v>
      </c>
      <c r="AU120">
        <v>1</v>
      </c>
      <c r="AV120">
        <v>-0.02</v>
      </c>
      <c r="AW120">
        <v>0.18</v>
      </c>
      <c r="AX120">
        <v>42.8</v>
      </c>
      <c r="AY120">
        <v>0.5</v>
      </c>
      <c r="AZ120">
        <v>1.5</v>
      </c>
      <c r="BA120">
        <v>13.1</v>
      </c>
      <c r="BB120">
        <v>-0.05</v>
      </c>
      <c r="BC120">
        <v>0.03</v>
      </c>
      <c r="BD120">
        <v>6</v>
      </c>
      <c r="BE120">
        <v>1210</v>
      </c>
      <c r="BF120">
        <v>7.0000000000000007E-2</v>
      </c>
      <c r="BG120">
        <v>1.1000000000000001</v>
      </c>
      <c r="BH120">
        <v>231</v>
      </c>
      <c r="BI120">
        <v>-0.1</v>
      </c>
      <c r="BJ120">
        <v>7.69</v>
      </c>
      <c r="BK120">
        <v>110.9</v>
      </c>
      <c r="BL120">
        <v>19.7</v>
      </c>
    </row>
    <row r="121" spans="1:66" hidden="1" x14ac:dyDescent="0.3">
      <c r="A121" t="s">
        <v>494</v>
      </c>
      <c r="B121" t="s">
        <v>495</v>
      </c>
      <c r="C121" s="1" t="str">
        <f t="shared" si="22"/>
        <v>27:0007</v>
      </c>
      <c r="D121" s="1" t="str">
        <f t="shared" si="25"/>
        <v/>
      </c>
      <c r="G121" s="1" t="str">
        <f t="shared" ref="G121:G126" si="26">HYPERLINK("http://geochem.nrcan.gc.ca/cdogs/content/cr_/cr_00091_e.htm", "91")</f>
        <v>91</v>
      </c>
      <c r="J121" t="s">
        <v>108</v>
      </c>
      <c r="K121" t="s">
        <v>109</v>
      </c>
      <c r="BM121">
        <v>935</v>
      </c>
    </row>
    <row r="122" spans="1:66" hidden="1" x14ac:dyDescent="0.3">
      <c r="A122" t="s">
        <v>496</v>
      </c>
      <c r="B122" t="s">
        <v>497</v>
      </c>
      <c r="C122" s="1" t="str">
        <f t="shared" si="22"/>
        <v>27:0007</v>
      </c>
      <c r="D122" s="1" t="str">
        <f t="shared" si="25"/>
        <v/>
      </c>
      <c r="G122" s="1" t="str">
        <f t="shared" si="26"/>
        <v>91</v>
      </c>
      <c r="J122" t="s">
        <v>108</v>
      </c>
      <c r="K122" t="s">
        <v>109</v>
      </c>
      <c r="BM122">
        <v>955</v>
      </c>
    </row>
    <row r="123" spans="1:66" hidden="1" x14ac:dyDescent="0.3">
      <c r="A123" t="s">
        <v>498</v>
      </c>
      <c r="B123" t="s">
        <v>499</v>
      </c>
      <c r="C123" s="1" t="str">
        <f t="shared" si="22"/>
        <v>27:0007</v>
      </c>
      <c r="D123" s="1" t="str">
        <f t="shared" si="25"/>
        <v/>
      </c>
      <c r="G123" s="1" t="str">
        <f t="shared" si="26"/>
        <v>91</v>
      </c>
      <c r="J123" t="s">
        <v>108</v>
      </c>
      <c r="K123" t="s">
        <v>109</v>
      </c>
      <c r="BM123">
        <v>857</v>
      </c>
    </row>
    <row r="124" spans="1:66" hidden="1" x14ac:dyDescent="0.3">
      <c r="A124" t="s">
        <v>500</v>
      </c>
      <c r="B124" t="s">
        <v>501</v>
      </c>
      <c r="C124" s="1" t="str">
        <f t="shared" si="22"/>
        <v>27:0007</v>
      </c>
      <c r="D124" s="1" t="str">
        <f t="shared" si="25"/>
        <v/>
      </c>
      <c r="G124" s="1" t="str">
        <f t="shared" si="26"/>
        <v>91</v>
      </c>
      <c r="J124" t="s">
        <v>108</v>
      </c>
      <c r="K124" t="s">
        <v>109</v>
      </c>
      <c r="BM124">
        <v>806</v>
      </c>
    </row>
    <row r="125" spans="1:66" hidden="1" x14ac:dyDescent="0.3">
      <c r="A125" t="s">
        <v>502</v>
      </c>
      <c r="B125" t="s">
        <v>503</v>
      </c>
      <c r="C125" s="1" t="str">
        <f t="shared" si="22"/>
        <v>27:0007</v>
      </c>
      <c r="D125" s="1" t="str">
        <f t="shared" si="25"/>
        <v/>
      </c>
      <c r="G125" s="1" t="str">
        <f t="shared" si="26"/>
        <v>91</v>
      </c>
      <c r="J125" t="s">
        <v>108</v>
      </c>
      <c r="K125" t="s">
        <v>109</v>
      </c>
      <c r="BM125">
        <v>965</v>
      </c>
    </row>
    <row r="126" spans="1:66" hidden="1" x14ac:dyDescent="0.3">
      <c r="A126" t="s">
        <v>504</v>
      </c>
      <c r="B126" t="s">
        <v>505</v>
      </c>
      <c r="C126" s="1" t="str">
        <f t="shared" si="22"/>
        <v>27:0007</v>
      </c>
      <c r="D126" s="1" t="str">
        <f t="shared" si="25"/>
        <v/>
      </c>
      <c r="G126" s="1" t="str">
        <f t="shared" si="26"/>
        <v>91</v>
      </c>
      <c r="J126" t="s">
        <v>108</v>
      </c>
      <c r="K126" t="s">
        <v>109</v>
      </c>
      <c r="BM126">
        <v>885</v>
      </c>
    </row>
    <row r="127" spans="1:66" hidden="1" x14ac:dyDescent="0.3">
      <c r="A127" t="s">
        <v>506</v>
      </c>
      <c r="B127" t="s">
        <v>507</v>
      </c>
      <c r="C127" s="1" t="str">
        <f t="shared" si="22"/>
        <v>27:0007</v>
      </c>
      <c r="D127" s="1" t="str">
        <f t="shared" si="25"/>
        <v/>
      </c>
      <c r="G127" s="1" t="str">
        <f t="shared" ref="G127:G132" si="27">HYPERLINK("http://geochem.nrcan.gc.ca/cdogs/content/cr_/cr_00166_e.htm", "166")</f>
        <v>166</v>
      </c>
      <c r="J127" t="s">
        <v>108</v>
      </c>
      <c r="K127" t="s">
        <v>109</v>
      </c>
      <c r="L127">
        <v>-2</v>
      </c>
      <c r="M127">
        <v>-0.01</v>
      </c>
      <c r="N127">
        <v>-0.1</v>
      </c>
      <c r="O127">
        <v>-0.2</v>
      </c>
      <c r="P127">
        <v>-20</v>
      </c>
      <c r="Q127">
        <v>-0.5</v>
      </c>
      <c r="R127">
        <v>-0.1</v>
      </c>
      <c r="S127">
        <v>-0.02</v>
      </c>
      <c r="T127">
        <v>-0.01</v>
      </c>
      <c r="U127">
        <v>-0.01</v>
      </c>
      <c r="V127">
        <v>-0.1</v>
      </c>
      <c r="W127">
        <v>-0.1</v>
      </c>
      <c r="X127">
        <v>-0.5</v>
      </c>
      <c r="Y127">
        <v>-0.02</v>
      </c>
      <c r="Z127">
        <v>-0.01</v>
      </c>
      <c r="AA127">
        <v>-0.01</v>
      </c>
      <c r="AB127">
        <v>-0.1</v>
      </c>
      <c r="AC127">
        <v>-0.1</v>
      </c>
      <c r="AD127">
        <v>-0.02</v>
      </c>
      <c r="AE127">
        <v>-5</v>
      </c>
      <c r="AF127">
        <v>-0.02</v>
      </c>
      <c r="AG127">
        <v>-0.01</v>
      </c>
      <c r="AH127">
        <v>-0.5</v>
      </c>
      <c r="AI127">
        <v>-0.1</v>
      </c>
      <c r="AJ127">
        <v>-0.01</v>
      </c>
      <c r="AK127">
        <v>-1</v>
      </c>
      <c r="AL127">
        <v>-0.01</v>
      </c>
      <c r="AM127">
        <v>-1E-3</v>
      </c>
      <c r="AN127">
        <v>-0.02</v>
      </c>
      <c r="AO127">
        <v>-0.1</v>
      </c>
      <c r="AP127">
        <v>-1E-3</v>
      </c>
      <c r="AQ127">
        <v>-0.01</v>
      </c>
      <c r="AR127">
        <v>-10</v>
      </c>
      <c r="AS127">
        <v>-2</v>
      </c>
      <c r="AT127">
        <v>-0.1</v>
      </c>
      <c r="AU127">
        <v>-1</v>
      </c>
      <c r="AV127">
        <v>-0.02</v>
      </c>
      <c r="AW127">
        <v>-0.02</v>
      </c>
      <c r="AX127">
        <v>-0.1</v>
      </c>
      <c r="AY127">
        <v>-0.1</v>
      </c>
      <c r="AZ127">
        <v>-0.1</v>
      </c>
      <c r="BA127">
        <v>-0.5</v>
      </c>
      <c r="BB127">
        <v>-0.05</v>
      </c>
      <c r="BC127">
        <v>-0.02</v>
      </c>
      <c r="BD127">
        <v>-0.1</v>
      </c>
      <c r="BE127">
        <v>-10</v>
      </c>
      <c r="BF127">
        <v>-0.02</v>
      </c>
      <c r="BG127">
        <v>-0.1</v>
      </c>
      <c r="BH127">
        <v>-2</v>
      </c>
      <c r="BI127">
        <v>-0.1</v>
      </c>
      <c r="BJ127">
        <v>-0.01</v>
      </c>
      <c r="BK127">
        <v>-0.1</v>
      </c>
      <c r="BL127">
        <v>-0.1</v>
      </c>
    </row>
    <row r="128" spans="1:66" hidden="1" x14ac:dyDescent="0.3">
      <c r="A128" t="s">
        <v>508</v>
      </c>
      <c r="B128" t="s">
        <v>509</v>
      </c>
      <c r="C128" s="1" t="str">
        <f t="shared" si="22"/>
        <v>27:0007</v>
      </c>
      <c r="D128" s="1" t="str">
        <f t="shared" si="25"/>
        <v/>
      </c>
      <c r="G128" s="1" t="str">
        <f t="shared" si="27"/>
        <v>166</v>
      </c>
      <c r="J128" t="s">
        <v>108</v>
      </c>
      <c r="K128" t="s">
        <v>109</v>
      </c>
      <c r="L128">
        <v>-2</v>
      </c>
      <c r="M128">
        <v>-0.01</v>
      </c>
      <c r="N128">
        <v>-0.1</v>
      </c>
      <c r="O128">
        <v>-0.2</v>
      </c>
      <c r="P128">
        <v>-20</v>
      </c>
      <c r="Q128">
        <v>-0.5</v>
      </c>
      <c r="R128">
        <v>-0.1</v>
      </c>
      <c r="S128">
        <v>-0.02</v>
      </c>
      <c r="T128">
        <v>-0.01</v>
      </c>
      <c r="U128">
        <v>-0.01</v>
      </c>
      <c r="V128">
        <v>-0.1</v>
      </c>
      <c r="W128">
        <v>-0.1</v>
      </c>
      <c r="X128">
        <v>-0.5</v>
      </c>
      <c r="Y128">
        <v>-0.02</v>
      </c>
      <c r="Z128">
        <v>-0.01</v>
      </c>
      <c r="AA128">
        <v>-0.01</v>
      </c>
      <c r="AB128">
        <v>-0.1</v>
      </c>
      <c r="AC128">
        <v>-0.1</v>
      </c>
      <c r="AD128">
        <v>-0.02</v>
      </c>
      <c r="AE128">
        <v>-5</v>
      </c>
      <c r="AF128">
        <v>-0.02</v>
      </c>
      <c r="AG128">
        <v>-0.01</v>
      </c>
      <c r="AH128">
        <v>-0.5</v>
      </c>
      <c r="AI128">
        <v>-0.1</v>
      </c>
      <c r="AJ128">
        <v>-0.01</v>
      </c>
      <c r="AK128">
        <v>-1</v>
      </c>
      <c r="AL128">
        <v>-0.01</v>
      </c>
      <c r="AM128">
        <v>-1E-3</v>
      </c>
      <c r="AN128">
        <v>-0.02</v>
      </c>
      <c r="AO128">
        <v>-0.1</v>
      </c>
      <c r="AP128">
        <v>-1E-3</v>
      </c>
      <c r="AQ128">
        <v>-0.01</v>
      </c>
      <c r="AR128">
        <v>-10</v>
      </c>
      <c r="AS128">
        <v>-2</v>
      </c>
      <c r="AT128">
        <v>-0.1</v>
      </c>
      <c r="AU128">
        <v>-1</v>
      </c>
      <c r="AV128">
        <v>-0.02</v>
      </c>
      <c r="AW128">
        <v>-0.02</v>
      </c>
      <c r="AX128">
        <v>-0.1</v>
      </c>
      <c r="AY128">
        <v>-0.1</v>
      </c>
      <c r="AZ128">
        <v>-0.1</v>
      </c>
      <c r="BA128">
        <v>-0.5</v>
      </c>
      <c r="BB128">
        <v>-0.05</v>
      </c>
      <c r="BC128">
        <v>-0.02</v>
      </c>
      <c r="BD128">
        <v>-0.1</v>
      </c>
      <c r="BE128">
        <v>-10</v>
      </c>
      <c r="BF128">
        <v>-0.02</v>
      </c>
      <c r="BG128">
        <v>-0.1</v>
      </c>
      <c r="BH128">
        <v>-2</v>
      </c>
      <c r="BI128">
        <v>-0.1</v>
      </c>
      <c r="BJ128">
        <v>-0.01</v>
      </c>
      <c r="BK128">
        <v>-0.1</v>
      </c>
      <c r="BL128">
        <v>0.1</v>
      </c>
    </row>
    <row r="129" spans="1:65" hidden="1" x14ac:dyDescent="0.3">
      <c r="A129" t="s">
        <v>510</v>
      </c>
      <c r="B129" t="s">
        <v>511</v>
      </c>
      <c r="C129" s="1" t="str">
        <f t="shared" si="22"/>
        <v>27:0007</v>
      </c>
      <c r="D129" s="1" t="str">
        <f t="shared" si="25"/>
        <v/>
      </c>
      <c r="G129" s="1" t="str">
        <f t="shared" si="27"/>
        <v>166</v>
      </c>
      <c r="J129" t="s">
        <v>108</v>
      </c>
      <c r="K129" t="s">
        <v>109</v>
      </c>
      <c r="L129">
        <v>-2</v>
      </c>
      <c r="M129">
        <v>-0.01</v>
      </c>
      <c r="N129">
        <v>-0.1</v>
      </c>
      <c r="O129">
        <v>-0.2</v>
      </c>
      <c r="P129">
        <v>-20</v>
      </c>
      <c r="Q129">
        <v>-0.5</v>
      </c>
      <c r="R129">
        <v>-0.1</v>
      </c>
      <c r="S129">
        <v>-0.02</v>
      </c>
      <c r="T129">
        <v>-0.01</v>
      </c>
      <c r="U129">
        <v>-0.01</v>
      </c>
      <c r="V129">
        <v>-0.1</v>
      </c>
      <c r="W129">
        <v>-0.1</v>
      </c>
      <c r="X129">
        <v>-0.5</v>
      </c>
      <c r="Y129">
        <v>-0.02</v>
      </c>
      <c r="Z129">
        <v>-0.01</v>
      </c>
      <c r="AA129">
        <v>-0.01</v>
      </c>
      <c r="AB129">
        <v>-0.1</v>
      </c>
      <c r="AC129">
        <v>-0.1</v>
      </c>
      <c r="AD129">
        <v>-0.02</v>
      </c>
      <c r="AE129">
        <v>-5</v>
      </c>
      <c r="AF129">
        <v>-0.02</v>
      </c>
      <c r="AG129">
        <v>-0.01</v>
      </c>
      <c r="AH129">
        <v>-0.5</v>
      </c>
      <c r="AI129">
        <v>-0.1</v>
      </c>
      <c r="AJ129">
        <v>-0.01</v>
      </c>
      <c r="AK129">
        <v>-1</v>
      </c>
      <c r="AL129">
        <v>-0.01</v>
      </c>
      <c r="AM129">
        <v>-1E-3</v>
      </c>
      <c r="AN129">
        <v>-0.02</v>
      </c>
      <c r="AO129">
        <v>-0.1</v>
      </c>
      <c r="AP129">
        <v>-1E-3</v>
      </c>
      <c r="AQ129">
        <v>-0.01</v>
      </c>
      <c r="AR129">
        <v>-10</v>
      </c>
      <c r="AS129">
        <v>-2</v>
      </c>
      <c r="AT129">
        <v>-0.1</v>
      </c>
      <c r="AU129">
        <v>-1</v>
      </c>
      <c r="AV129">
        <v>-0.02</v>
      </c>
      <c r="AW129">
        <v>-0.02</v>
      </c>
      <c r="AX129">
        <v>-0.1</v>
      </c>
      <c r="AY129">
        <v>-0.1</v>
      </c>
      <c r="AZ129">
        <v>-0.1</v>
      </c>
      <c r="BA129">
        <v>-0.5</v>
      </c>
      <c r="BB129">
        <v>-0.05</v>
      </c>
      <c r="BC129">
        <v>-0.02</v>
      </c>
      <c r="BD129">
        <v>-0.1</v>
      </c>
      <c r="BE129">
        <v>-10</v>
      </c>
      <c r="BF129">
        <v>-0.02</v>
      </c>
      <c r="BG129">
        <v>-0.1</v>
      </c>
      <c r="BH129">
        <v>-2</v>
      </c>
      <c r="BI129">
        <v>-0.1</v>
      </c>
      <c r="BJ129">
        <v>-0.01</v>
      </c>
      <c r="BK129">
        <v>-0.1</v>
      </c>
      <c r="BL129">
        <v>-0.1</v>
      </c>
    </row>
    <row r="130" spans="1:65" hidden="1" x14ac:dyDescent="0.3">
      <c r="A130" t="s">
        <v>512</v>
      </c>
      <c r="B130" t="s">
        <v>513</v>
      </c>
      <c r="C130" s="1" t="str">
        <f t="shared" si="22"/>
        <v>27:0007</v>
      </c>
      <c r="D130" s="1" t="str">
        <f t="shared" si="25"/>
        <v/>
      </c>
      <c r="G130" s="1" t="str">
        <f t="shared" si="27"/>
        <v>166</v>
      </c>
      <c r="J130" t="s">
        <v>108</v>
      </c>
      <c r="K130" t="s">
        <v>109</v>
      </c>
      <c r="BM130">
        <v>-10</v>
      </c>
    </row>
    <row r="131" spans="1:65" hidden="1" x14ac:dyDescent="0.3">
      <c r="A131" t="s">
        <v>514</v>
      </c>
      <c r="B131" t="s">
        <v>515</v>
      </c>
      <c r="C131" s="1" t="str">
        <f t="shared" si="22"/>
        <v>27:0007</v>
      </c>
      <c r="D131" s="1" t="str">
        <f t="shared" si="25"/>
        <v/>
      </c>
      <c r="G131" s="1" t="str">
        <f t="shared" si="27"/>
        <v>166</v>
      </c>
      <c r="J131" t="s">
        <v>108</v>
      </c>
      <c r="K131" t="s">
        <v>109</v>
      </c>
      <c r="BM131">
        <v>-10</v>
      </c>
    </row>
    <row r="132" spans="1:65" hidden="1" x14ac:dyDescent="0.3">
      <c r="A132" t="s">
        <v>516</v>
      </c>
      <c r="B132" t="s">
        <v>517</v>
      </c>
      <c r="C132" s="1" t="str">
        <f t="shared" si="22"/>
        <v>27:0007</v>
      </c>
      <c r="D132" s="1" t="str">
        <f t="shared" si="25"/>
        <v/>
      </c>
      <c r="G132" s="1" t="str">
        <f t="shared" si="27"/>
        <v>166</v>
      </c>
      <c r="J132" t="s">
        <v>108</v>
      </c>
      <c r="K132" t="s">
        <v>109</v>
      </c>
      <c r="BM132">
        <v>-10</v>
      </c>
    </row>
  </sheetData>
  <autoFilter ref="A1:K132">
    <filterColumn colId="0" hiddenButton="1"/>
    <filterColumn colId="1" hiddenButton="1"/>
    <filterColumn colId="3">
      <filters>
        <filter val="27:000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svy270004_pkg_0355a.xlsx</vt:lpstr>
      <vt:lpstr>pkg_0355a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2024-11-22T08:16:54Z</dcterms:created>
  <dcterms:modified xsi:type="dcterms:W3CDTF">2024-11-22T23:57:12Z</dcterms:modified>
</cp:coreProperties>
</file>