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70004_pkg_0305a.xlsx" sheetId="1" r:id="rId1"/>
  </sheets>
  <definedNames>
    <definedName name="_xlnm._FilterDatabase" localSheetId="0" hidden="1">svy270004_pkg_0305a.xlsx!$A$1:$K$582</definedName>
    <definedName name="pkg_0305a">svy270004_pkg_0305a.xlsx!$A$1:$AE$582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6" i="1"/>
  <c r="K17" i="1"/>
  <c r="K18" i="1"/>
  <c r="K19" i="1"/>
  <c r="K20" i="1"/>
  <c r="K21" i="1"/>
  <c r="K22" i="1"/>
  <c r="K2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9" i="1"/>
  <c r="K60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200" i="1"/>
  <c r="K201" i="1"/>
  <c r="K202" i="1"/>
  <c r="K203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3" i="1"/>
  <c r="K274" i="1"/>
  <c r="K275" i="1"/>
  <c r="K276" i="1"/>
  <c r="K277" i="1"/>
  <c r="K278" i="1"/>
  <c r="K279" i="1"/>
  <c r="K280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6" i="1"/>
  <c r="J17" i="1"/>
  <c r="J18" i="1"/>
  <c r="J19" i="1"/>
  <c r="J20" i="1"/>
  <c r="J21" i="1"/>
  <c r="J22" i="1"/>
  <c r="J23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2" i="1"/>
  <c r="J63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200" i="1"/>
  <c r="J201" i="1"/>
  <c r="J202" i="1"/>
  <c r="J203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3" i="1"/>
  <c r="J274" i="1"/>
  <c r="J275" i="1"/>
  <c r="J276" i="1"/>
  <c r="J277" i="1"/>
  <c r="J278" i="1"/>
  <c r="J279" i="1"/>
  <c r="J280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G15" i="1"/>
  <c r="G24" i="1"/>
  <c r="G61" i="1"/>
  <c r="G64" i="1"/>
  <c r="G135" i="1"/>
  <c r="G199" i="1"/>
  <c r="G204" i="1"/>
  <c r="G205" i="1"/>
  <c r="G206" i="1"/>
  <c r="G207" i="1"/>
  <c r="G208" i="1"/>
  <c r="G209" i="1"/>
  <c r="G210" i="1"/>
  <c r="G272" i="1"/>
  <c r="G281" i="1"/>
  <c r="G299" i="1"/>
  <c r="G300" i="1"/>
  <c r="G30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</calcChain>
</file>

<file path=xl/sharedStrings.xml><?xml version="1.0" encoding="utf-8"?>
<sst xmlns="http://schemas.openxmlformats.org/spreadsheetml/2006/main" count="2352" uniqueCount="2123">
  <si>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</si>
  <si>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</si>
  <si>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</si>
  <si>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</si>
  <si>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</si>
  <si>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</si>
  <si>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</si>
  <si>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</si>
  <si>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</si>
  <si>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</si>
  <si>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</si>
  <si>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Wt_Bulk_Rcvd</t>
  </si>
  <si>
    <t>Wt_Archive</t>
  </si>
  <si>
    <t>Wt_Table_Split</t>
  </si>
  <si>
    <t>Wt_gt200</t>
  </si>
  <si>
    <t>Wt_Table_Feed</t>
  </si>
  <si>
    <t>Wt_lt200_Tot</t>
  </si>
  <si>
    <t>Wt_lt025_Tot</t>
  </si>
  <si>
    <t>Wt_lt025_Light</t>
  </si>
  <si>
    <t>Wt_lt025_Hvy_Tot</t>
  </si>
  <si>
    <t>Wt_lt025_Hvy_Mag</t>
  </si>
  <si>
    <t>Wt_lt025_Hvy_NonMag</t>
  </si>
  <si>
    <t>Wt_025_200_Tot</t>
  </si>
  <si>
    <t>Wt_025_200_Light</t>
  </si>
  <si>
    <t>Wt_025_200_Hvy_Tot</t>
  </si>
  <si>
    <t>Wt_025_200_Hvy_Wash</t>
  </si>
  <si>
    <t>Wt_025_200_Hvy_Mag_HMC</t>
  </si>
  <si>
    <t>Wt_025_200_Hvy_NonMag_Tot</t>
  </si>
  <si>
    <t>Wt_025_050_Hvy_NonMag</t>
  </si>
  <si>
    <t>Wt_050_100_Hvy_NonMag</t>
  </si>
  <si>
    <t>Wt_100_200_Hvy_NonMag</t>
  </si>
  <si>
    <t>14-PTA-B001(HMC)</t>
  </si>
  <si>
    <t>21:1114:000001</t>
  </si>
  <si>
    <t>21:0421:000001</t>
  </si>
  <si>
    <t>21:0421:000001:0003:0002:00</t>
  </si>
  <si>
    <t>14-PTA-B002(HMC)</t>
  </si>
  <si>
    <t>21:1114:000002</t>
  </si>
  <si>
    <t>21:0421:000002</t>
  </si>
  <si>
    <t>21:0421:000002:0003:0002:00</t>
  </si>
  <si>
    <t>14-PTA-B004(HMC)</t>
  </si>
  <si>
    <t>21:1114:000003</t>
  </si>
  <si>
    <t>21:0421:000003</t>
  </si>
  <si>
    <t>21:0421:000003:0003:0002:00</t>
  </si>
  <si>
    <t>14-PTA-B005(HMC)</t>
  </si>
  <si>
    <t>21:1114:000004</t>
  </si>
  <si>
    <t>21:0421:000004</t>
  </si>
  <si>
    <t>21:0421:000004:0003:0002:00</t>
  </si>
  <si>
    <t>14-PTA-B006(HMC)</t>
  </si>
  <si>
    <t>21:1114:000005</t>
  </si>
  <si>
    <t>21:0421:000005</t>
  </si>
  <si>
    <t>21:0421:000005:0003:0002:00</t>
  </si>
  <si>
    <t>14-PTA-B012(HMC)</t>
  </si>
  <si>
    <t>21:1114:000006</t>
  </si>
  <si>
    <t>21:0421:000006</t>
  </si>
  <si>
    <t>21:0421:000006:0003:0002:00</t>
  </si>
  <si>
    <t>14-PTA-B020(HMC)</t>
  </si>
  <si>
    <t>21:1114:000007</t>
  </si>
  <si>
    <t>21:0421:000007</t>
  </si>
  <si>
    <t>21:0421:000007:0003:0002:00</t>
  </si>
  <si>
    <t>14-PTA-B021(HMC)</t>
  </si>
  <si>
    <t>21:1114:000008</t>
  </si>
  <si>
    <t>21:0421:000008</t>
  </si>
  <si>
    <t>21:0421:000008:0003:0002:00</t>
  </si>
  <si>
    <t>14-PTA-B024(HMC)</t>
  </si>
  <si>
    <t>21:1114:000009</t>
  </si>
  <si>
    <t>21:0421:000009</t>
  </si>
  <si>
    <t>21:0421:000009:0003:0002:00</t>
  </si>
  <si>
    <t>14-PTA-B026(HMC)</t>
  </si>
  <si>
    <t>21:1114:000010</t>
  </si>
  <si>
    <t>21:0421:000010</t>
  </si>
  <si>
    <t>21:0421:000010:0003:0002:00</t>
  </si>
  <si>
    <t>14-PTA-B030(HMC)</t>
  </si>
  <si>
    <t>21:1114:000011</t>
  </si>
  <si>
    <t>21:0421:000011</t>
  </si>
  <si>
    <t>21:0421:000011:0003:0002:00</t>
  </si>
  <si>
    <t>14-PTA-B031(HMC)</t>
  </si>
  <si>
    <t>21:1114:000012</t>
  </si>
  <si>
    <t>21:0421:000012</t>
  </si>
  <si>
    <t>21:0421:000012:0003:0002:00</t>
  </si>
  <si>
    <t>14-PTA-B032(HMC)</t>
  </si>
  <si>
    <t>21:1114:000013</t>
  </si>
  <si>
    <t>21:0421:000013</t>
  </si>
  <si>
    <t>21:0421:000013:0003:0002:00</t>
  </si>
  <si>
    <t>14-PTA-R001</t>
  </si>
  <si>
    <t>21:1114:000014</t>
  </si>
  <si>
    <t>Control Reference</t>
  </si>
  <si>
    <t>Unspecified</t>
  </si>
  <si>
    <t>14-PTA-R002(HMC)</t>
  </si>
  <si>
    <t>21:1114:000015</t>
  </si>
  <si>
    <t>21:0421:000014</t>
  </si>
  <si>
    <t>21:0421:000014:0003:0002:00</t>
  </si>
  <si>
    <t>14-PTA-R003(HMC)</t>
  </si>
  <si>
    <t>21:1114:000016</t>
  </si>
  <si>
    <t>21:0421:000015</t>
  </si>
  <si>
    <t>21:0421:000015:0003:0002:00</t>
  </si>
  <si>
    <t>14-PTA-R004(HMC)</t>
  </si>
  <si>
    <t>21:1114:000017</t>
  </si>
  <si>
    <t>21:0421:000016</t>
  </si>
  <si>
    <t>21:0421:000016:0003:0002:00</t>
  </si>
  <si>
    <t>14-PTA-R005(HMC)</t>
  </si>
  <si>
    <t>21:1114:000018</t>
  </si>
  <si>
    <t>21:0421:000017</t>
  </si>
  <si>
    <t>21:0421:000017:0003:0002:00</t>
  </si>
  <si>
    <t>14-PTA-R006(HMC)</t>
  </si>
  <si>
    <t>21:1114:000019</t>
  </si>
  <si>
    <t>21:0421:000018</t>
  </si>
  <si>
    <t>21:0421:000018:0003:0002:00</t>
  </si>
  <si>
    <t>14-PTA-R008(HMC)</t>
  </si>
  <si>
    <t>21:1114:000020</t>
  </si>
  <si>
    <t>21:0421:000019</t>
  </si>
  <si>
    <t>21:0421:000019:0003:0002:00</t>
  </si>
  <si>
    <t>14-PTA-R010(HMC)</t>
  </si>
  <si>
    <t>21:1114:000021</t>
  </si>
  <si>
    <t>21:0421:000020</t>
  </si>
  <si>
    <t>21:0421:000020:0003:0002:00</t>
  </si>
  <si>
    <t>14-PTA-R011(HMC)</t>
  </si>
  <si>
    <t>21:1114:000022</t>
  </si>
  <si>
    <t>21:0421:000021</t>
  </si>
  <si>
    <t>21:0421:000021:0003:0002:00</t>
  </si>
  <si>
    <t>14-PTA-R012</t>
  </si>
  <si>
    <t>21:1114:000023</t>
  </si>
  <si>
    <t>14-PTA-R014(HMC)</t>
  </si>
  <si>
    <t>21:1114:000024</t>
  </si>
  <si>
    <t>21:0421:000022</t>
  </si>
  <si>
    <t>21:0421:000022:0003:0002:00</t>
  </si>
  <si>
    <t>14-PTA-R015(HMC)</t>
  </si>
  <si>
    <t>21:1114:000025</t>
  </si>
  <si>
    <t>21:0421:000023</t>
  </si>
  <si>
    <t>21:0421:000023:0003:0002:00</t>
  </si>
  <si>
    <t>14-PTA-R018(HMC)</t>
  </si>
  <si>
    <t>21:1114:000026</t>
  </si>
  <si>
    <t>21:0421:000024</t>
  </si>
  <si>
    <t>21:0421:000024:0003:0002:00</t>
  </si>
  <si>
    <t>14-PTA-R020(HMC)</t>
  </si>
  <si>
    <t>21:1114:000027</t>
  </si>
  <si>
    <t>21:0421:000025</t>
  </si>
  <si>
    <t>21:0421:000025:0003:0002:00</t>
  </si>
  <si>
    <t>14-PTA-R023(HMC)</t>
  </si>
  <si>
    <t>21:1114:000028</t>
  </si>
  <si>
    <t>21:0421:000026</t>
  </si>
  <si>
    <t>21:0421:000026:0003:0002:00</t>
  </si>
  <si>
    <t>14-PTA-R024(HMC)</t>
  </si>
  <si>
    <t>21:1114:000029</t>
  </si>
  <si>
    <t>21:0421:000027</t>
  </si>
  <si>
    <t>21:0421:000027:0003:0002:00</t>
  </si>
  <si>
    <t>14-PTA-R029(HMC)</t>
  </si>
  <si>
    <t>21:1114:000030</t>
  </si>
  <si>
    <t>21:0421:000028</t>
  </si>
  <si>
    <t>21:0421:000028:0003:0002:00</t>
  </si>
  <si>
    <t>14-PTA-R031(HMC)</t>
  </si>
  <si>
    <t>21:1114:000031</t>
  </si>
  <si>
    <t>21:0421:000029</t>
  </si>
  <si>
    <t>21:0421:000029:0003:0002:00</t>
  </si>
  <si>
    <t>14-PTA-R033(HMC)</t>
  </si>
  <si>
    <t>21:1114:000032</t>
  </si>
  <si>
    <t>21:0421:000030</t>
  </si>
  <si>
    <t>21:0421:000030:0003:0002:00</t>
  </si>
  <si>
    <t>14-PTA-R036(HMC)</t>
  </si>
  <si>
    <t>21:1114:000033</t>
  </si>
  <si>
    <t>21:0421:000031</t>
  </si>
  <si>
    <t>21:0421:000031:0003:0002:00</t>
  </si>
  <si>
    <t>14-PTA-R037(HMC)</t>
  </si>
  <si>
    <t>21:1114:000034</t>
  </si>
  <si>
    <t>21:0421:000032</t>
  </si>
  <si>
    <t>21:0421:000032:0003:0002:00</t>
  </si>
  <si>
    <t>14-PTA-R039(HMC)</t>
  </si>
  <si>
    <t>21:1114:000035</t>
  </si>
  <si>
    <t>21:0421:000033</t>
  </si>
  <si>
    <t>21:0421:000033:0003:0002:00</t>
  </si>
  <si>
    <t>14-PTA-R040(HMC)</t>
  </si>
  <si>
    <t>21:1114:000036</t>
  </si>
  <si>
    <t>21:0421:000034</t>
  </si>
  <si>
    <t>21:0421:000034:0003:0002:00</t>
  </si>
  <si>
    <t>14-PTA-R043(HMC)</t>
  </si>
  <si>
    <t>21:1114:000037</t>
  </si>
  <si>
    <t>21:0421:000035</t>
  </si>
  <si>
    <t>21:0421:000035:0003:0002:00</t>
  </si>
  <si>
    <t>14-PTA-R046(HMC)</t>
  </si>
  <si>
    <t>21:1114:000038</t>
  </si>
  <si>
    <t>21:0421:000036</t>
  </si>
  <si>
    <t>21:0421:000036:0003:0002:00</t>
  </si>
  <si>
    <t>14-PTA-R055(HMC)</t>
  </si>
  <si>
    <t>21:1114:000039</t>
  </si>
  <si>
    <t>21:0421:000037</t>
  </si>
  <si>
    <t>21:0421:000037:0003:0002:00</t>
  </si>
  <si>
    <t>14-MPB-003(HMC)</t>
  </si>
  <si>
    <t>21:1115:000001</t>
  </si>
  <si>
    <t>22:0012:000001</t>
  </si>
  <si>
    <t>22:0012:000001:0003:0002:00</t>
  </si>
  <si>
    <t>14-MPB-004(HMC)</t>
  </si>
  <si>
    <t>21:1115:000002</t>
  </si>
  <si>
    <t>22:0012:000002</t>
  </si>
  <si>
    <t>22:0012:000002:0003:0002:00</t>
  </si>
  <si>
    <t>14-MPB-007(HMC)</t>
  </si>
  <si>
    <t>21:1115:000003</t>
  </si>
  <si>
    <t>22:0012:000003</t>
  </si>
  <si>
    <t>22:0012:000003:0003:0002:00</t>
  </si>
  <si>
    <t>14-MPB-008(HMC)</t>
  </si>
  <si>
    <t>21:1115:000004</t>
  </si>
  <si>
    <t>22:0012:000004</t>
  </si>
  <si>
    <t>22:0012:000004:0003:0002:00</t>
  </si>
  <si>
    <t>14-MPB-010(HMC)</t>
  </si>
  <si>
    <t>21:1115:000005</t>
  </si>
  <si>
    <t>22:0012:000005</t>
  </si>
  <si>
    <t>22:0012:000005:0003:0002:00</t>
  </si>
  <si>
    <t>14-MPB-012(HMC)</t>
  </si>
  <si>
    <t>21:1115:000006</t>
  </si>
  <si>
    <t>22:0012:000006</t>
  </si>
  <si>
    <t>22:0012:000006:0003:0002:00</t>
  </si>
  <si>
    <t>14-MPB-013(HMC)</t>
  </si>
  <si>
    <t>21:1115:000007</t>
  </si>
  <si>
    <t>22:0012:000007</t>
  </si>
  <si>
    <t>22:0012:000007:0003:0002:00</t>
  </si>
  <si>
    <t>14-MPB-014(HMC)</t>
  </si>
  <si>
    <t>21:1115:000008</t>
  </si>
  <si>
    <t>22:0012:000008</t>
  </si>
  <si>
    <t>22:0012:000008:0003:0002:00</t>
  </si>
  <si>
    <t>14-MPB-015(HMC)</t>
  </si>
  <si>
    <t>21:1115:000009</t>
  </si>
  <si>
    <t>22:0012:000009</t>
  </si>
  <si>
    <t>22:0012:000009:0003:0002:00</t>
  </si>
  <si>
    <t>14-MPB-016(HMC)</t>
  </si>
  <si>
    <t>21:1115:000010</t>
  </si>
  <si>
    <t>22:0012:000010</t>
  </si>
  <si>
    <t>22:0012:000010:0003:0002:00</t>
  </si>
  <si>
    <t>14-MPB-017(HMC)</t>
  </si>
  <si>
    <t>21:1115:000011</t>
  </si>
  <si>
    <t>22:0012:000011</t>
  </si>
  <si>
    <t>22:0012:000011:0003:0002:00</t>
  </si>
  <si>
    <t>14-MPB-018(HMC)</t>
  </si>
  <si>
    <t>21:1115:000012</t>
  </si>
  <si>
    <t>22:0012:000012</t>
  </si>
  <si>
    <t>22:0012:000012:0003:0002:00</t>
  </si>
  <si>
    <t>14-MPB-019</t>
  </si>
  <si>
    <t>21:1115:000013</t>
  </si>
  <si>
    <t>22:0012:000013</t>
  </si>
  <si>
    <t>22:0012:000013:0003:0002:00</t>
  </si>
  <si>
    <t>14-MPB-019**</t>
  </si>
  <si>
    <t>21:1115:000014</t>
  </si>
  <si>
    <t>14-MPB-020(HMC)</t>
  </si>
  <si>
    <t>21:1115:000015</t>
  </si>
  <si>
    <t>22:0012:000014</t>
  </si>
  <si>
    <t>22:0012:000014:0003:0002:00</t>
  </si>
  <si>
    <t>14-MPB-021(HMC)</t>
  </si>
  <si>
    <t>21:1115:000016</t>
  </si>
  <si>
    <t>22:0012:000015</t>
  </si>
  <si>
    <t>22:0012:000015:0003:0002:00</t>
  </si>
  <si>
    <t>14-MPB-022(HMC)</t>
  </si>
  <si>
    <t>21:1115:000017</t>
  </si>
  <si>
    <t>22:0012:000016</t>
  </si>
  <si>
    <t>22:0012:000016:0003:0002:00</t>
  </si>
  <si>
    <t>14-MPB-022+019</t>
  </si>
  <si>
    <t>21:1115:000018</t>
  </si>
  <si>
    <t>14-MPB-024(HMC)</t>
  </si>
  <si>
    <t>21:1115:000019</t>
  </si>
  <si>
    <t>22:0012:000017</t>
  </si>
  <si>
    <t>22:0012:000017:0003:0002:00</t>
  </si>
  <si>
    <t>14-MPB-027(HMC)</t>
  </si>
  <si>
    <t>21:1115:000020</t>
  </si>
  <si>
    <t>22:0012:000018</t>
  </si>
  <si>
    <t>22:0012:000018:0003:0002:00</t>
  </si>
  <si>
    <t>14-PTA-B043</t>
  </si>
  <si>
    <t>21:1115:000021</t>
  </si>
  <si>
    <t>15Ni-449-1</t>
  </si>
  <si>
    <t>21:1142:000001</t>
  </si>
  <si>
    <t>15Ni-451-1</t>
  </si>
  <si>
    <t>21:1142:000002</t>
  </si>
  <si>
    <t>15-PTA-001</t>
  </si>
  <si>
    <t>21:1142:000003</t>
  </si>
  <si>
    <t>2015-PTA-002(HMC)</t>
  </si>
  <si>
    <t>21:1142:000004</t>
  </si>
  <si>
    <t>21:0421:000044</t>
  </si>
  <si>
    <t>21:0421:000044:0003:0002:00</t>
  </si>
  <si>
    <t>2015-PTA-003(HMC)</t>
  </si>
  <si>
    <t>21:1142:000005</t>
  </si>
  <si>
    <t>21:0421:000045</t>
  </si>
  <si>
    <t>21:0421:000045:0003:0002:00</t>
  </si>
  <si>
    <t>2015-PTA-004(HMC)</t>
  </si>
  <si>
    <t>21:1142:000006</t>
  </si>
  <si>
    <t>21:0421:000046</t>
  </si>
  <si>
    <t>21:0421:000046:0003:0002:00</t>
  </si>
  <si>
    <t>2015-PTA-005(HMC)</t>
  </si>
  <si>
    <t>21:1142:000007</t>
  </si>
  <si>
    <t>21:0421:000047</t>
  </si>
  <si>
    <t>21:0421:000047:0003:0002:00</t>
  </si>
  <si>
    <t>2015-PTA-007(HMC)</t>
  </si>
  <si>
    <t>21:1142:000008</t>
  </si>
  <si>
    <t>21:0421:000048</t>
  </si>
  <si>
    <t>21:0421:000048:0003:0002:00</t>
  </si>
  <si>
    <t>2015-PTA-008(HMC)</t>
  </si>
  <si>
    <t>21:1142:000009</t>
  </si>
  <si>
    <t>21:0421:000049</t>
  </si>
  <si>
    <t>21:0421:000049:0003:0002:00</t>
  </si>
  <si>
    <t>2015-PTA-010(HMC)</t>
  </si>
  <si>
    <t>21:1142:000010</t>
  </si>
  <si>
    <t>21:0421:000050</t>
  </si>
  <si>
    <t>21:0421:000050:0003:0002:00</t>
  </si>
  <si>
    <t>2015-PTA-011(HMC)</t>
  </si>
  <si>
    <t>21:1142:000011</t>
  </si>
  <si>
    <t>21:0421:000051</t>
  </si>
  <si>
    <t>21:0421:000051:0003:0002:00</t>
  </si>
  <si>
    <t>2015-PTA-012(HMC)</t>
  </si>
  <si>
    <t>21:1142:000012</t>
  </si>
  <si>
    <t>21:0421:000052</t>
  </si>
  <si>
    <t>21:0421:000052:0003:0002:00</t>
  </si>
  <si>
    <t>2015-PTA-013(HMC)</t>
  </si>
  <si>
    <t>21:1142:000013</t>
  </si>
  <si>
    <t>21:0421:000053</t>
  </si>
  <si>
    <t>21:0421:000053:0003:0002:00</t>
  </si>
  <si>
    <t>2015-PTA-014(HMC)</t>
  </si>
  <si>
    <t>21:1142:000014</t>
  </si>
  <si>
    <t>21:0421:000054</t>
  </si>
  <si>
    <t>21:0421:000054:0003:0002:00</t>
  </si>
  <si>
    <t>2015-PTA-015(HMC)</t>
  </si>
  <si>
    <t>21:1142:000015</t>
  </si>
  <si>
    <t>21:0421:000055</t>
  </si>
  <si>
    <t>21:0421:000055:0003:0002:00</t>
  </si>
  <si>
    <t>2015-PTA-016(HMC)</t>
  </si>
  <si>
    <t>21:1142:000016</t>
  </si>
  <si>
    <t>21:0421:000056</t>
  </si>
  <si>
    <t>21:0421:000056:0003:0002:00</t>
  </si>
  <si>
    <t>2015-PTA-017(HMC)</t>
  </si>
  <si>
    <t>21:1142:000017</t>
  </si>
  <si>
    <t>21:0421:000057</t>
  </si>
  <si>
    <t>21:0421:000057:0003:0002:00</t>
  </si>
  <si>
    <t>2015-PTA-018(HMC)</t>
  </si>
  <si>
    <t>21:1142:000018</t>
  </si>
  <si>
    <t>21:0421:000058</t>
  </si>
  <si>
    <t>21:0421:000058:0003:0002:00</t>
  </si>
  <si>
    <t>2015-PTA-019(HMC)</t>
  </si>
  <si>
    <t>21:1142:000019</t>
  </si>
  <si>
    <t>21:0421:000059</t>
  </si>
  <si>
    <t>21:0421:000059:0003:0002:00</t>
  </si>
  <si>
    <t>2015-PTA-020(HMC)</t>
  </si>
  <si>
    <t>21:1142:000020</t>
  </si>
  <si>
    <t>21:0421:000060</t>
  </si>
  <si>
    <t>21:0421:000060:0003:0002:00</t>
  </si>
  <si>
    <t>2015-PTA-022(HMC)</t>
  </si>
  <si>
    <t>21:1142:000021</t>
  </si>
  <si>
    <t>21:0421:000061</t>
  </si>
  <si>
    <t>21:0421:000061:0003:0002:00</t>
  </si>
  <si>
    <t>2015-PTA-024(HMC)</t>
  </si>
  <si>
    <t>21:1142:000022</t>
  </si>
  <si>
    <t>21:0421:000062</t>
  </si>
  <si>
    <t>21:0421:000062:0003:0002:00</t>
  </si>
  <si>
    <t>2015-PTA-025(HMC)</t>
  </si>
  <si>
    <t>21:1142:000023</t>
  </si>
  <si>
    <t>21:0421:000063</t>
  </si>
  <si>
    <t>21:0421:000063:0003:0002:00</t>
  </si>
  <si>
    <t>2015-PTA-027(HMC)</t>
  </si>
  <si>
    <t>21:1142:000024</t>
  </si>
  <si>
    <t>21:0421:000064</t>
  </si>
  <si>
    <t>21:0421:000064:0003:0002:00</t>
  </si>
  <si>
    <t>2015-PTA-028(HMC)</t>
  </si>
  <si>
    <t>21:1142:000025</t>
  </si>
  <si>
    <t>21:0421:000065</t>
  </si>
  <si>
    <t>21:0421:000065:0003:0002:00</t>
  </si>
  <si>
    <t>2015-PTA-029(HMC)</t>
  </si>
  <si>
    <t>21:1142:000026</t>
  </si>
  <si>
    <t>21:0421:000066</t>
  </si>
  <si>
    <t>21:0421:000066:0003:0002:00</t>
  </si>
  <si>
    <t>2015-PTA-034(HMC)</t>
  </si>
  <si>
    <t>21:1142:000027</t>
  </si>
  <si>
    <t>21:0421:000067</t>
  </si>
  <si>
    <t>21:0421:000067:0003:0002:00</t>
  </si>
  <si>
    <t>2015-PTA-036(HMC)</t>
  </si>
  <si>
    <t>21:1142:000028</t>
  </si>
  <si>
    <t>21:0421:000068</t>
  </si>
  <si>
    <t>21:0421:000068:0003:0002:00</t>
  </si>
  <si>
    <t>2015-PTA-037(HMC)</t>
  </si>
  <si>
    <t>21:1142:000029</t>
  </si>
  <si>
    <t>21:0421:000069</t>
  </si>
  <si>
    <t>21:0421:000069:0003:0002:00</t>
  </si>
  <si>
    <t>2015-PTA-039(HMC)</t>
  </si>
  <si>
    <t>21:1142:000030</t>
  </si>
  <si>
    <t>21:0421:000070</t>
  </si>
  <si>
    <t>21:0421:000070:0003:0002:00</t>
  </si>
  <si>
    <t>2015-PTA-042(HMC)</t>
  </si>
  <si>
    <t>21:1142:000031</t>
  </si>
  <si>
    <t>21:0421:000071</t>
  </si>
  <si>
    <t>21:0421:000071:0003:0002:00</t>
  </si>
  <si>
    <t>2015-PTA-043(HMC)</t>
  </si>
  <si>
    <t>21:1142:000032</t>
  </si>
  <si>
    <t>21:0421:000072</t>
  </si>
  <si>
    <t>21:0421:000072:0003:0002:00</t>
  </si>
  <si>
    <t>2015-PTA-044(HMC)</t>
  </si>
  <si>
    <t>21:1142:000033</t>
  </si>
  <si>
    <t>21:0421:000073</t>
  </si>
  <si>
    <t>21:0421:000073:0003:0002:00</t>
  </si>
  <si>
    <t>2015-PTA-045(HMC)</t>
  </si>
  <si>
    <t>21:1142:000034</t>
  </si>
  <si>
    <t>21:0421:000074</t>
  </si>
  <si>
    <t>21:0421:000074:0003:0002:00</t>
  </si>
  <si>
    <t>2015-PTA-046(HMC)</t>
  </si>
  <si>
    <t>21:1142:000035</t>
  </si>
  <si>
    <t>21:0421:000075</t>
  </si>
  <si>
    <t>21:0421:000075:0003:0002:00</t>
  </si>
  <si>
    <t>2015-PTA-047(HMC)</t>
  </si>
  <si>
    <t>21:1142:000036</t>
  </si>
  <si>
    <t>21:0421:000076</t>
  </si>
  <si>
    <t>21:0421:000076:0003:0002:00</t>
  </si>
  <si>
    <t>2015-PTA-048(HMC)</t>
  </si>
  <si>
    <t>21:1142:000037</t>
  </si>
  <si>
    <t>21:0421:000077</t>
  </si>
  <si>
    <t>21:0421:000077:0003:0002:00</t>
  </si>
  <si>
    <t>2015-PTA-049(HMC)</t>
  </si>
  <si>
    <t>21:1142:000038</t>
  </si>
  <si>
    <t>21:0421:000078</t>
  </si>
  <si>
    <t>21:0421:000078:0003:0002:00</t>
  </si>
  <si>
    <t>2015-PTA-050(HMC)</t>
  </si>
  <si>
    <t>21:1142:000039</t>
  </si>
  <si>
    <t>21:0421:000079</t>
  </si>
  <si>
    <t>21:0421:000079:0003:0002:00</t>
  </si>
  <si>
    <t>2015-PTA-051(HMC)</t>
  </si>
  <si>
    <t>21:1142:000040</t>
  </si>
  <si>
    <t>21:0421:000080</t>
  </si>
  <si>
    <t>21:0421:000080:0003:0002:00</t>
  </si>
  <si>
    <t>2015-PTA-052(HMC)</t>
  </si>
  <si>
    <t>21:1142:000041</t>
  </si>
  <si>
    <t>21:0421:000081</t>
  </si>
  <si>
    <t>21:0421:000081:0003:0002:00</t>
  </si>
  <si>
    <t>2015-PTA-053(HMC)</t>
  </si>
  <si>
    <t>21:1142:000042</t>
  </si>
  <si>
    <t>21:0421:000082</t>
  </si>
  <si>
    <t>21:0421:000082:0003:0002:00</t>
  </si>
  <si>
    <t>2015-PTA-054(HMC)</t>
  </si>
  <si>
    <t>21:1142:000043</t>
  </si>
  <si>
    <t>21:0421:000083</t>
  </si>
  <si>
    <t>21:0421:000083:0003:0002:00</t>
  </si>
  <si>
    <t>2015-PTA-055(HMC)</t>
  </si>
  <si>
    <t>21:1142:000044</t>
  </si>
  <si>
    <t>21:0421:000084</t>
  </si>
  <si>
    <t>21:0421:000084:0003:0002:00</t>
  </si>
  <si>
    <t>2015-PTA-056(HMC)</t>
  </si>
  <si>
    <t>21:1142:000045</t>
  </si>
  <si>
    <t>21:0421:000085</t>
  </si>
  <si>
    <t>21:0421:000085:0003:0002:00</t>
  </si>
  <si>
    <t>2015-PTA-057(HMC)</t>
  </si>
  <si>
    <t>21:1142:000046</t>
  </si>
  <si>
    <t>21:0421:000086</t>
  </si>
  <si>
    <t>21:0421:000086:0003:0002:00</t>
  </si>
  <si>
    <t>2015-PTA-061(HMC)</t>
  </si>
  <si>
    <t>21:1142:000047</t>
  </si>
  <si>
    <t>21:0421:000087</t>
  </si>
  <si>
    <t>21:0421:000087:0003:0002:00</t>
  </si>
  <si>
    <t>2015-PTA-062(HMC)</t>
  </si>
  <si>
    <t>21:1142:000048</t>
  </si>
  <si>
    <t>21:0421:000088</t>
  </si>
  <si>
    <t>21:0421:000088:0003:0002:00</t>
  </si>
  <si>
    <t>2015-PTA-063(HMC)</t>
  </si>
  <si>
    <t>21:1142:000049</t>
  </si>
  <si>
    <t>21:0421:000089</t>
  </si>
  <si>
    <t>21:0421:000089:0003:0002:00</t>
  </si>
  <si>
    <t>2015-PTA-064(HMC)</t>
  </si>
  <si>
    <t>21:1142:000050</t>
  </si>
  <si>
    <t>21:0421:000090</t>
  </si>
  <si>
    <t>21:0421:000090:0003:0002:00</t>
  </si>
  <si>
    <t>2015-PTA-066(HMC)</t>
  </si>
  <si>
    <t>21:1142:000051</t>
  </si>
  <si>
    <t>21:0421:000091</t>
  </si>
  <si>
    <t>21:0421:000091:0003:0002:00</t>
  </si>
  <si>
    <t>2015-PTA-067(HMC)</t>
  </si>
  <si>
    <t>21:1142:000052</t>
  </si>
  <si>
    <t>21:0421:000092</t>
  </si>
  <si>
    <t>21:0421:000092:0003:0002:00</t>
  </si>
  <si>
    <t>2015-PTA-069(HMC)</t>
  </si>
  <si>
    <t>21:1142:000053</t>
  </si>
  <si>
    <t>21:0421:000093</t>
  </si>
  <si>
    <t>21:0421:000093:0003:0002:00</t>
  </si>
  <si>
    <t>2015-PTA-070(HMC)</t>
  </si>
  <si>
    <t>21:1142:000054</t>
  </si>
  <si>
    <t>21:0421:000094</t>
  </si>
  <si>
    <t>21:0421:000094:0003:0002:00</t>
  </si>
  <si>
    <t>2015-PTA-071(HMC)</t>
  </si>
  <si>
    <t>21:1142:000055</t>
  </si>
  <si>
    <t>21:0421:000095</t>
  </si>
  <si>
    <t>21:0421:000095:0003:0002:00</t>
  </si>
  <si>
    <t>2015-PTA-072(HMC)</t>
  </si>
  <si>
    <t>21:1142:000056</t>
  </si>
  <si>
    <t>21:0421:000096</t>
  </si>
  <si>
    <t>21:0421:000096:0003:0002:00</t>
  </si>
  <si>
    <t>2015-PTA-073(HMC)</t>
  </si>
  <si>
    <t>21:1142:000057</t>
  </si>
  <si>
    <t>21:0421:000097</t>
  </si>
  <si>
    <t>21:0421:000097:0003:0002:00</t>
  </si>
  <si>
    <t>2015-PTA-076(HMC)</t>
  </si>
  <si>
    <t>21:1142:000058</t>
  </si>
  <si>
    <t>21:0421:000098</t>
  </si>
  <si>
    <t>21:0421:000098:0003:0002:00</t>
  </si>
  <si>
    <t>2015-PTA-079(HMC)</t>
  </si>
  <si>
    <t>21:1142:000059</t>
  </si>
  <si>
    <t>21:0421:000099</t>
  </si>
  <si>
    <t>21:0421:000099:0003:0002:00</t>
  </si>
  <si>
    <t>2015-PTA-080(HMC)</t>
  </si>
  <si>
    <t>21:1142:000060</t>
  </si>
  <si>
    <t>21:0421:000100</t>
  </si>
  <si>
    <t>21:0421:000100:0003:0002:00</t>
  </si>
  <si>
    <t>2015-PTA-081(HMC)</t>
  </si>
  <si>
    <t>21:1142:000061</t>
  </si>
  <si>
    <t>21:0421:000101</t>
  </si>
  <si>
    <t>21:0421:000101:0003:0002:00</t>
  </si>
  <si>
    <t>2015-PTA-084(HMC)</t>
  </si>
  <si>
    <t>21:1142:000062</t>
  </si>
  <si>
    <t>21:0421:000103</t>
  </si>
  <si>
    <t>21:0421:000103:0003:0002:00</t>
  </si>
  <si>
    <t>2015-PTA-085(HMC)</t>
  </si>
  <si>
    <t>21:1142:000063</t>
  </si>
  <si>
    <t>21:0421:000104</t>
  </si>
  <si>
    <t>21:0421:000104:0003:0002:00</t>
  </si>
  <si>
    <t>2015-PTA-086(HMC)</t>
  </si>
  <si>
    <t>21:1142:000064</t>
  </si>
  <si>
    <t>21:0421:000105</t>
  </si>
  <si>
    <t>21:0421:000105:0003:0002:00</t>
  </si>
  <si>
    <t>2015-PTA-087(HMC)</t>
  </si>
  <si>
    <t>21:1142:000065</t>
  </si>
  <si>
    <t>21:0421:000106</t>
  </si>
  <si>
    <t>21:0421:000106:0003:0002:00</t>
  </si>
  <si>
    <t>2015-PTA-088(HMC)</t>
  </si>
  <si>
    <t>21:1142:000066</t>
  </si>
  <si>
    <t>21:0421:000107</t>
  </si>
  <si>
    <t>21:0421:000107:0003:0002:00</t>
  </si>
  <si>
    <t>2015-PTA-089(HMC)</t>
  </si>
  <si>
    <t>21:1142:000067</t>
  </si>
  <si>
    <t>21:0421:000108</t>
  </si>
  <si>
    <t>21:0421:000108:0003:0002:00</t>
  </si>
  <si>
    <t>2015-PTA-094(HMC)</t>
  </si>
  <si>
    <t>21:1142:000068</t>
  </si>
  <si>
    <t>21:0421:000112</t>
  </si>
  <si>
    <t>21:0421:000112:0003:0002:00</t>
  </si>
  <si>
    <t>2015-PTA-095(HMC)</t>
  </si>
  <si>
    <t>21:1142:000069</t>
  </si>
  <si>
    <t>21:0421:000113</t>
  </si>
  <si>
    <t>21:0421:000113:0003:0002:00</t>
  </si>
  <si>
    <t>2015-PTA-096(HMC)</t>
  </si>
  <si>
    <t>21:1142:000070</t>
  </si>
  <si>
    <t>21:0421:000114</t>
  </si>
  <si>
    <t>21:0421:000114:0003:0002:00</t>
  </si>
  <si>
    <t>2015-PTA-097(HMC)</t>
  </si>
  <si>
    <t>21:1142:000071</t>
  </si>
  <si>
    <t>21:0421:000115</t>
  </si>
  <si>
    <t>21:0421:000115:0003:0002:00</t>
  </si>
  <si>
    <t>2015-PTA-098(HMC)</t>
  </si>
  <si>
    <t>21:1142:000072</t>
  </si>
  <si>
    <t>21:0421:000116</t>
  </si>
  <si>
    <t>21:0421:000116:0003:0002:00</t>
  </si>
  <si>
    <t>2015-PTA-099(HMC)</t>
  </si>
  <si>
    <t>21:1142:000073</t>
  </si>
  <si>
    <t>21:0421:000117</t>
  </si>
  <si>
    <t>21:0421:000117:0003:0002:00</t>
  </si>
  <si>
    <t>15-PTA-100</t>
  </si>
  <si>
    <t>21:1142:000074</t>
  </si>
  <si>
    <t>2015-PTA-101(HMC)</t>
  </si>
  <si>
    <t>21:1142:000075</t>
  </si>
  <si>
    <t>21:0421:000118</t>
  </si>
  <si>
    <t>21:0421:000118:0003:0002:00</t>
  </si>
  <si>
    <t>2015-PTA-102(HMC)</t>
  </si>
  <si>
    <t>21:1142:000076</t>
  </si>
  <si>
    <t>21:0421:000119</t>
  </si>
  <si>
    <t>21:0421:000119:0003:0002:00</t>
  </si>
  <si>
    <t>2015-PTA-103(HMC)</t>
  </si>
  <si>
    <t>21:1142:000077</t>
  </si>
  <si>
    <t>21:0421:000120</t>
  </si>
  <si>
    <t>21:0421:000120:0003:0002:00</t>
  </si>
  <si>
    <t>2015-PTA-104(HMC)</t>
  </si>
  <si>
    <t>21:1142:000078</t>
  </si>
  <si>
    <t>21:0421:000121</t>
  </si>
  <si>
    <t>21:0421:000121:0003:0002:00</t>
  </si>
  <si>
    <t>2015-PTA-105(HMC)</t>
  </si>
  <si>
    <t>21:1142:000079</t>
  </si>
  <si>
    <t>21:0421:000122</t>
  </si>
  <si>
    <t>21:0421:000122:0003:0002:00</t>
  </si>
  <si>
    <t>2015-PTA-106(HMC)</t>
  </si>
  <si>
    <t>21:1142:000080</t>
  </si>
  <si>
    <t>21:0421:000123</t>
  </si>
  <si>
    <t>21:0421:000123:0003:0002:00</t>
  </si>
  <si>
    <t>2015-PTA-107(HMC)</t>
  </si>
  <si>
    <t>21:1142:000081</t>
  </si>
  <si>
    <t>21:0421:000124</t>
  </si>
  <si>
    <t>21:0421:000124:0003:0002:00</t>
  </si>
  <si>
    <t>2015-PTA-108(HMC)</t>
  </si>
  <si>
    <t>21:1142:000082</t>
  </si>
  <si>
    <t>21:0421:000125</t>
  </si>
  <si>
    <t>21:0421:000125:0003:0002:00</t>
  </si>
  <si>
    <t>2015-PTA-109(HMC)</t>
  </si>
  <si>
    <t>21:1142:000083</t>
  </si>
  <si>
    <t>21:0421:000126</t>
  </si>
  <si>
    <t>21:0421:000126:0003:0002:00</t>
  </si>
  <si>
    <t>2015-PTA-110(HMC)</t>
  </si>
  <si>
    <t>21:1142:000084</t>
  </si>
  <si>
    <t>21:0421:000127</t>
  </si>
  <si>
    <t>21:0421:000127:0003:0002:00</t>
  </si>
  <si>
    <t>2015-PTA-111(HMC)</t>
  </si>
  <si>
    <t>21:1142:000085</t>
  </si>
  <si>
    <t>21:0421:000128</t>
  </si>
  <si>
    <t>21:0421:000128:0003:0002:00</t>
  </si>
  <si>
    <t>2015-PTA-112(HMC)</t>
  </si>
  <si>
    <t>21:1142:000086</t>
  </si>
  <si>
    <t>21:0421:000129</t>
  </si>
  <si>
    <t>21:0421:000129:0003:0002:00</t>
  </si>
  <si>
    <t>2015-PTA-114(HMC)</t>
  </si>
  <si>
    <t>21:1142:000087</t>
  </si>
  <si>
    <t>21:0421:000131</t>
  </si>
  <si>
    <t>21:0421:000131:0003:0002:00</t>
  </si>
  <si>
    <t>2015-PTA-115(HMC)</t>
  </si>
  <si>
    <t>21:1142:000088</t>
  </si>
  <si>
    <t>21:0421:000132</t>
  </si>
  <si>
    <t>21:0421:000132:0003:0002:00</t>
  </si>
  <si>
    <t>2015-PTA-116(HMC)</t>
  </si>
  <si>
    <t>21:1142:000089</t>
  </si>
  <si>
    <t>21:0421:000133</t>
  </si>
  <si>
    <t>21:0421:000133:0003:0002:00</t>
  </si>
  <si>
    <t>2015-PTA-117(HMC)</t>
  </si>
  <si>
    <t>21:1142:000090</t>
  </si>
  <si>
    <t>21:0421:000134</t>
  </si>
  <si>
    <t>21:0421:000134:0003:0002:00</t>
  </si>
  <si>
    <t>2015-PTA-118(HMC)</t>
  </si>
  <si>
    <t>21:1142:000091</t>
  </si>
  <si>
    <t>21:0421:000135</t>
  </si>
  <si>
    <t>21:0421:000135:0003:0002:00</t>
  </si>
  <si>
    <t>2015-PTA-119(HMC)</t>
  </si>
  <si>
    <t>21:1142:000092</t>
  </si>
  <si>
    <t>21:0421:000136</t>
  </si>
  <si>
    <t>21:0421:000136:0003:0002:00</t>
  </si>
  <si>
    <t>2015-PTA-120(HMC)</t>
  </si>
  <si>
    <t>21:1142:000093</t>
  </si>
  <si>
    <t>21:0421:000137</t>
  </si>
  <si>
    <t>21:0421:000137:0003:0002:00</t>
  </si>
  <si>
    <t>2015-PTA-121(HMC)</t>
  </si>
  <si>
    <t>21:1142:000094</t>
  </si>
  <si>
    <t>21:0421:000138</t>
  </si>
  <si>
    <t>21:0421:000138:0003:0002:00</t>
  </si>
  <si>
    <t>2015-PTA-122(HMC)</t>
  </si>
  <si>
    <t>21:1142:000095</t>
  </si>
  <si>
    <t>21:0421:000139</t>
  </si>
  <si>
    <t>21:0421:000139:0003:0002:00</t>
  </si>
  <si>
    <t>2015-PTA-124(HMC)</t>
  </si>
  <si>
    <t>21:1142:000096</t>
  </si>
  <si>
    <t>21:0421:000141</t>
  </si>
  <si>
    <t>21:0421:000141:0003:0002:00</t>
  </si>
  <si>
    <t>2015-PTA-125(HMC)</t>
  </si>
  <si>
    <t>21:1142:000097</t>
  </si>
  <si>
    <t>21:0421:000142</t>
  </si>
  <si>
    <t>21:0421:000142:0003:0002:00</t>
  </si>
  <si>
    <t>2015-PTA-126(HMC)</t>
  </si>
  <si>
    <t>21:1142:000098</t>
  </si>
  <si>
    <t>21:0421:000143</t>
  </si>
  <si>
    <t>21:0421:000143:0003:0002:00</t>
  </si>
  <si>
    <t>2015-PTA-127(HMC)</t>
  </si>
  <si>
    <t>21:1142:000099</t>
  </si>
  <si>
    <t>21:0421:000144</t>
  </si>
  <si>
    <t>21:0421:000144:0003:0002:00</t>
  </si>
  <si>
    <t>2015-PTA-128(HMC)</t>
  </si>
  <si>
    <t>21:1142:000100</t>
  </si>
  <si>
    <t>21:0421:000145</t>
  </si>
  <si>
    <t>21:0421:000145:0003:0002:00</t>
  </si>
  <si>
    <t>2015-PTA-133(HMC)</t>
  </si>
  <si>
    <t>21:1142:000101</t>
  </si>
  <si>
    <t>21:0421:000149</t>
  </si>
  <si>
    <t>21:0421:000149:0003:0002:00</t>
  </si>
  <si>
    <t>2015-PTA-135(HMC)</t>
  </si>
  <si>
    <t>21:1142:000102</t>
  </si>
  <si>
    <t>21:0421:000151</t>
  </si>
  <si>
    <t>21:0421:000151:0003:0002:00</t>
  </si>
  <si>
    <t>2015-PTA-137(HMC)</t>
  </si>
  <si>
    <t>21:1142:000103</t>
  </si>
  <si>
    <t>21:0421:000152</t>
  </si>
  <si>
    <t>21:0421:000152:0003:0002:00</t>
  </si>
  <si>
    <t>2015-PTA-139(HMC)</t>
  </si>
  <si>
    <t>21:1142:000104</t>
  </si>
  <si>
    <t>21:0421:000153</t>
  </si>
  <si>
    <t>21:0421:000153:0003:0002:00</t>
  </si>
  <si>
    <t>2015-PTA-140(HMC)</t>
  </si>
  <si>
    <t>21:1142:000105</t>
  </si>
  <si>
    <t>21:0421:000154</t>
  </si>
  <si>
    <t>21:0421:000154:0003:0002:00</t>
  </si>
  <si>
    <t>2015-PTA-141(HMC)</t>
  </si>
  <si>
    <t>21:1142:000106</t>
  </si>
  <si>
    <t>21:0421:000155</t>
  </si>
  <si>
    <t>21:0421:000155:0003:0002:00</t>
  </si>
  <si>
    <t>2015-PTA-142(HMC)</t>
  </si>
  <si>
    <t>21:1142:000107</t>
  </si>
  <si>
    <t>21:0421:000156</t>
  </si>
  <si>
    <t>21:0421:000156:0003:0002:00</t>
  </si>
  <si>
    <t>2015-PTA-144(HMC)</t>
  </si>
  <si>
    <t>21:1142:000108</t>
  </si>
  <si>
    <t>21:0421:000157</t>
  </si>
  <si>
    <t>21:0421:000157:0003:0002:00</t>
  </si>
  <si>
    <t>2015-PTA-145(HMC)</t>
  </si>
  <si>
    <t>21:1142:000109</t>
  </si>
  <si>
    <t>21:0421:000158</t>
  </si>
  <si>
    <t>21:0421:000158:0003:0002:00</t>
  </si>
  <si>
    <t>2015-PTA-146(HMC)</t>
  </si>
  <si>
    <t>21:1142:000110</t>
  </si>
  <si>
    <t>21:0421:000159</t>
  </si>
  <si>
    <t>21:0421:000159:0003:0002:00</t>
  </si>
  <si>
    <t>2015-PTA-148(HMC)</t>
  </si>
  <si>
    <t>21:1142:000111</t>
  </si>
  <si>
    <t>21:0421:000160</t>
  </si>
  <si>
    <t>21:0421:000160:0003:0002:00</t>
  </si>
  <si>
    <t>2015-PTA-155(HMC)</t>
  </si>
  <si>
    <t>21:1142:000112</t>
  </si>
  <si>
    <t>21:0421:000161</t>
  </si>
  <si>
    <t>21:0421:000161:0003:0002:00</t>
  </si>
  <si>
    <t>2015-PTA-156(HMC)</t>
  </si>
  <si>
    <t>21:1142:000113</t>
  </si>
  <si>
    <t>21:0421:000162</t>
  </si>
  <si>
    <t>21:0421:000162:0003:0002:00</t>
  </si>
  <si>
    <t>2015-PTA-157(HMC)</t>
  </si>
  <si>
    <t>21:1142:000114</t>
  </si>
  <si>
    <t>21:0421:000163</t>
  </si>
  <si>
    <t>21:0421:000163:0003:0002:00</t>
  </si>
  <si>
    <t>2015-PTA-158(HMC)</t>
  </si>
  <si>
    <t>21:1142:000115</t>
  </si>
  <si>
    <t>21:0421:000164</t>
  </si>
  <si>
    <t>21:0421:000164:0003:0002:00</t>
  </si>
  <si>
    <t>2015-PTA-162(HMC)</t>
  </si>
  <si>
    <t>21:1142:000116</t>
  </si>
  <si>
    <t>21:0421:000165</t>
  </si>
  <si>
    <t>21:0421:000165:0003:0002:00</t>
  </si>
  <si>
    <t>2015-PTA-166(HMC)</t>
  </si>
  <si>
    <t>21:1142:000117</t>
  </si>
  <si>
    <t>21:0421:000166</t>
  </si>
  <si>
    <t>21:0421:000166:0003:0002:00</t>
  </si>
  <si>
    <t>2015-PTA-167(HMC)</t>
  </si>
  <si>
    <t>21:1142:000118</t>
  </si>
  <si>
    <t>21:0421:000167</t>
  </si>
  <si>
    <t>21:0421:000167:0003:0002:00</t>
  </si>
  <si>
    <t>2015-PTA-168(HMC)</t>
  </si>
  <si>
    <t>21:1142:000119</t>
  </si>
  <si>
    <t>21:0421:000168</t>
  </si>
  <si>
    <t>21:0421:000168:0003:0002:00</t>
  </si>
  <si>
    <t>2015-PTA-169(HMC)</t>
  </si>
  <si>
    <t>21:1142:000120</t>
  </si>
  <si>
    <t>21:0421:000169</t>
  </si>
  <si>
    <t>21:0421:000169:0003:0002:00</t>
  </si>
  <si>
    <t>2015-PTA-171(HMC)</t>
  </si>
  <si>
    <t>21:1142:000121</t>
  </si>
  <si>
    <t>21:0421:000170</t>
  </si>
  <si>
    <t>21:0421:000170:0003:0002:00</t>
  </si>
  <si>
    <t>2015-PTA-172(HMC)</t>
  </si>
  <si>
    <t>21:1142:000122</t>
  </si>
  <si>
    <t>21:0421:000171</t>
  </si>
  <si>
    <t>21:0421:000171:0003:0002:00</t>
  </si>
  <si>
    <t>2015-PTA-176(HMC)</t>
  </si>
  <si>
    <t>21:1142:000123</t>
  </si>
  <si>
    <t>21:0421:000172</t>
  </si>
  <si>
    <t>21:0421:000172:0003:0002:00</t>
  </si>
  <si>
    <t>2015-PTA-177(HMC)</t>
  </si>
  <si>
    <t>21:1142:000124</t>
  </si>
  <si>
    <t>21:0421:000173</t>
  </si>
  <si>
    <t>21:0421:000173:0003:0002:00</t>
  </si>
  <si>
    <t>2015-PTA-179(HMC)</t>
  </si>
  <si>
    <t>21:1142:000125</t>
  </si>
  <si>
    <t>21:0421:000174</t>
  </si>
  <si>
    <t>21:0421:000174:0003:0002:00</t>
  </si>
  <si>
    <t>2015-PTA-180(HMC)</t>
  </si>
  <si>
    <t>21:1142:000126</t>
  </si>
  <si>
    <t>21:0421:000175</t>
  </si>
  <si>
    <t>21:0421:000175:0003:0002:00</t>
  </si>
  <si>
    <t>2015-PTA-181(HMC)</t>
  </si>
  <si>
    <t>21:1142:000127</t>
  </si>
  <si>
    <t>21:0421:000176</t>
  </si>
  <si>
    <t>21:0421:000176:0003:0002:00</t>
  </si>
  <si>
    <t>2015-PTA-182(HMC)</t>
  </si>
  <si>
    <t>21:1142:000128</t>
  </si>
  <si>
    <t>21:0421:000177</t>
  </si>
  <si>
    <t>21:0421:000177:0003:0002:00</t>
  </si>
  <si>
    <t>2015-PTA-183(HMC)</t>
  </si>
  <si>
    <t>21:1142:000129</t>
  </si>
  <si>
    <t>21:0421:000178</t>
  </si>
  <si>
    <t>21:0421:000178:0003:0002:00</t>
  </si>
  <si>
    <t>2015-PTA-184(HMC)</t>
  </si>
  <si>
    <t>21:1142:000130</t>
  </si>
  <si>
    <t>21:0421:000179</t>
  </si>
  <si>
    <t>21:0421:000179:0003:0002:00</t>
  </si>
  <si>
    <t>2015-PTA-185(HMC)</t>
  </si>
  <si>
    <t>21:1142:000131</t>
  </si>
  <si>
    <t>21:0421:000180</t>
  </si>
  <si>
    <t>21:0421:000180:0003:0002:00</t>
  </si>
  <si>
    <t>2015-PTA-186(HMC)</t>
  </si>
  <si>
    <t>21:1142:000132</t>
  </si>
  <si>
    <t>21:0421:000181</t>
  </si>
  <si>
    <t>21:0421:000181:0003:0002:00</t>
  </si>
  <si>
    <t>2015-PTA-189(HMC)</t>
  </si>
  <si>
    <t>21:1142:000133</t>
  </si>
  <si>
    <t>21:0421:000182</t>
  </si>
  <si>
    <t>21:0421:000182:0003:0002:00</t>
  </si>
  <si>
    <t>2015-PTA-190(HMC)</t>
  </si>
  <si>
    <t>21:1142:000134</t>
  </si>
  <si>
    <t>21:0421:000183</t>
  </si>
  <si>
    <t>21:0421:000183:0003:0002:00</t>
  </si>
  <si>
    <t>2015-PTA-191(HMC)</t>
  </si>
  <si>
    <t>21:1142:000135</t>
  </si>
  <si>
    <t>21:0421:000184</t>
  </si>
  <si>
    <t>21:0421:000184:0003:0002:00</t>
  </si>
  <si>
    <t>2015-PTA-192(HMC)</t>
  </si>
  <si>
    <t>21:1142:000136</t>
  </si>
  <si>
    <t>21:0421:000185</t>
  </si>
  <si>
    <t>21:0421:000185:0003:0002:00</t>
  </si>
  <si>
    <t>2015-PTA-193(HMC)</t>
  </si>
  <si>
    <t>21:1142:000137</t>
  </si>
  <si>
    <t>21:0421:000186</t>
  </si>
  <si>
    <t>21:0421:000186:0003:0002:00</t>
  </si>
  <si>
    <t>15-PTA-200</t>
  </si>
  <si>
    <t>21:1142:000138</t>
  </si>
  <si>
    <t>2015-PTA-204(HMC)</t>
  </si>
  <si>
    <t>21:1142:000139</t>
  </si>
  <si>
    <t>21:0421:000187</t>
  </si>
  <si>
    <t>21:0421:000187:0003:0002:00</t>
  </si>
  <si>
    <t>2015-PTA-205(HMC)</t>
  </si>
  <si>
    <t>21:1142:000140</t>
  </si>
  <si>
    <t>21:0421:000188</t>
  </si>
  <si>
    <t>21:0421:000188:0003:0002:00</t>
  </si>
  <si>
    <t>2015-PTA-206(HMC)</t>
  </si>
  <si>
    <t>21:1142:000141</t>
  </si>
  <si>
    <t>21:0421:000189</t>
  </si>
  <si>
    <t>21:0421:000189:0003:0002:00</t>
  </si>
  <si>
    <t>2015-PTA-207(HMC)</t>
  </si>
  <si>
    <t>21:1142:000142</t>
  </si>
  <si>
    <t>21:0421:000190</t>
  </si>
  <si>
    <t>21:0421:000190:0003:0002:00</t>
  </si>
  <si>
    <t>15-PTA-208</t>
  </si>
  <si>
    <t>21:1142:000143</t>
  </si>
  <si>
    <t>15-PTA-209</t>
  </si>
  <si>
    <t>21:1142:000144</t>
  </si>
  <si>
    <t>15-PTA-210</t>
  </si>
  <si>
    <t>21:1142:000145</t>
  </si>
  <si>
    <t>15-PTA-211</t>
  </si>
  <si>
    <t>21:1142:000146</t>
  </si>
  <si>
    <t>15-PTA-212</t>
  </si>
  <si>
    <t>21:1142:000147</t>
  </si>
  <si>
    <t>15-PTA-213</t>
  </si>
  <si>
    <t>21:1142:000148</t>
  </si>
  <si>
    <t>16-PTA-001</t>
  </si>
  <si>
    <t>21:1147:000001</t>
  </si>
  <si>
    <t>16-PTA-002(HMC)</t>
  </si>
  <si>
    <t>21:1147:000002</t>
  </si>
  <si>
    <t>21:0421:000191</t>
  </si>
  <si>
    <t>21:0421:000191:0003:0002:00</t>
  </si>
  <si>
    <t>16-PTA-003(HMC)</t>
  </si>
  <si>
    <t>21:1147:000003</t>
  </si>
  <si>
    <t>21:0421:000192</t>
  </si>
  <si>
    <t>21:0421:000192:0003:0002:00</t>
  </si>
  <si>
    <t>16-PTA-004(HMC)</t>
  </si>
  <si>
    <t>21:1147:000004</t>
  </si>
  <si>
    <t>21:0421:000192:0004:0002:00</t>
  </si>
  <si>
    <t>16-PTA-005(HMC)</t>
  </si>
  <si>
    <t>21:1147:000005</t>
  </si>
  <si>
    <t>21:0421:000193</t>
  </si>
  <si>
    <t>21:0421:000193:0003:0002:00</t>
  </si>
  <si>
    <t>16-PTA-009(HMC)</t>
  </si>
  <si>
    <t>21:1147:000006</t>
  </si>
  <si>
    <t>21:0421:000194</t>
  </si>
  <si>
    <t>21:0421:000194:0003:0002:00</t>
  </si>
  <si>
    <t>16-PTA-010(HMC)</t>
  </si>
  <si>
    <t>21:1147:000007</t>
  </si>
  <si>
    <t>21:0421:000195</t>
  </si>
  <si>
    <t>21:0421:000195:0003:0002:00</t>
  </si>
  <si>
    <t>16-PTA-011(HMC)</t>
  </si>
  <si>
    <t>21:1147:000008</t>
  </si>
  <si>
    <t>21:0421:000196</t>
  </si>
  <si>
    <t>21:0421:000196:0003:0002:00</t>
  </si>
  <si>
    <t>16-PTA-012(HMC)</t>
  </si>
  <si>
    <t>21:1147:000009</t>
  </si>
  <si>
    <t>21:0421:000197</t>
  </si>
  <si>
    <t>21:0421:000197:0003:0002:00</t>
  </si>
  <si>
    <t>16-PTA-013(HMC)</t>
  </si>
  <si>
    <t>21:1147:000010</t>
  </si>
  <si>
    <t>21:0421:000198</t>
  </si>
  <si>
    <t>21:0421:000198:0003:0002:00</t>
  </si>
  <si>
    <t>16-PTA-014(HMC)</t>
  </si>
  <si>
    <t>21:1147:000011</t>
  </si>
  <si>
    <t>21:0421:000199</t>
  </si>
  <si>
    <t>21:0421:000199:0003:0002:00</t>
  </si>
  <si>
    <t>16-PTA-015(HMC)</t>
  </si>
  <si>
    <t>21:1147:000012</t>
  </si>
  <si>
    <t>21:0421:000200</t>
  </si>
  <si>
    <t>21:0421:000200:0003:0002:00</t>
  </si>
  <si>
    <t>16-PTA-016(HMC)</t>
  </si>
  <si>
    <t>21:1147:000013</t>
  </si>
  <si>
    <t>21:0421:000201</t>
  </si>
  <si>
    <t>21:0421:000201:0003:0002:00</t>
  </si>
  <si>
    <t>16-PTA-017(HMC)</t>
  </si>
  <si>
    <t>21:1147:000014</t>
  </si>
  <si>
    <t>21:0421:000202</t>
  </si>
  <si>
    <t>21:0421:000202:0003:0002:00</t>
  </si>
  <si>
    <t>16-PTA-018(HMC)</t>
  </si>
  <si>
    <t>21:1147:000015</t>
  </si>
  <si>
    <t>21:0421:000203</t>
  </si>
  <si>
    <t>21:0421:000203:0003:0002:00</t>
  </si>
  <si>
    <t>16-PTA-019(HMC)</t>
  </si>
  <si>
    <t>21:1147:000016</t>
  </si>
  <si>
    <t>21:0421:000204</t>
  </si>
  <si>
    <t>21:0421:000204:0003:0002:00</t>
  </si>
  <si>
    <t>16-PTA-020(HMC)</t>
  </si>
  <si>
    <t>21:1147:000017</t>
  </si>
  <si>
    <t>21:0421:000205</t>
  </si>
  <si>
    <t>21:0421:000205:0003:0002:00</t>
  </si>
  <si>
    <t>16-PTA-021(HMC)</t>
  </si>
  <si>
    <t>21:1147:000018</t>
  </si>
  <si>
    <t>21:0421:000206</t>
  </si>
  <si>
    <t>21:0421:000206:0003:0002:00</t>
  </si>
  <si>
    <t>16-PTA-022(HMC)</t>
  </si>
  <si>
    <t>21:1147:000019</t>
  </si>
  <si>
    <t>21:0421:000207</t>
  </si>
  <si>
    <t>21:0421:000207:0003:0002:00</t>
  </si>
  <si>
    <t>16-PTA-023(HMC)</t>
  </si>
  <si>
    <t>21:1147:000020</t>
  </si>
  <si>
    <t>21:0421:000208</t>
  </si>
  <si>
    <t>21:0421:000208:0003:0002:00</t>
  </si>
  <si>
    <t>16-PTA-024(HMC)</t>
  </si>
  <si>
    <t>21:1147:000021</t>
  </si>
  <si>
    <t>21:0421:000209</t>
  </si>
  <si>
    <t>21:0421:000209:0003:0002:00</t>
  </si>
  <si>
    <t>16-PTA-026(HMC)</t>
  </si>
  <si>
    <t>21:1147:000022</t>
  </si>
  <si>
    <t>21:0421:000210</t>
  </si>
  <si>
    <t>21:0421:000210:0003:0002:00</t>
  </si>
  <si>
    <t>16-PTA-027(HMC)</t>
  </si>
  <si>
    <t>21:1147:000023</t>
  </si>
  <si>
    <t>21:0421:000211</t>
  </si>
  <si>
    <t>21:0421:000211:0003:0002:00</t>
  </si>
  <si>
    <t>16-PTA-028(HMC)</t>
  </si>
  <si>
    <t>21:1147:000024</t>
  </si>
  <si>
    <t>21:0421:000212</t>
  </si>
  <si>
    <t>21:0421:000212:0003:0002:00</t>
  </si>
  <si>
    <t>16-PTA-029(HMC)</t>
  </si>
  <si>
    <t>21:1147:000025</t>
  </si>
  <si>
    <t>21:0421:000213</t>
  </si>
  <si>
    <t>21:0421:000213:0003:0002:00</t>
  </si>
  <si>
    <t>16-PTA-030(HMC)</t>
  </si>
  <si>
    <t>21:1147:000026</t>
  </si>
  <si>
    <t>21:0421:000214</t>
  </si>
  <si>
    <t>21:0421:000214:0003:0002:00</t>
  </si>
  <si>
    <t>16-PTA-031(HMC)</t>
  </si>
  <si>
    <t>21:1147:000027</t>
  </si>
  <si>
    <t>21:0421:000215</t>
  </si>
  <si>
    <t>21:0421:000215:0003:0002:00</t>
  </si>
  <si>
    <t>16-PTA-032(HMC)</t>
  </si>
  <si>
    <t>21:1147:000028</t>
  </si>
  <si>
    <t>21:0421:000216</t>
  </si>
  <si>
    <t>21:0421:000216:0003:0002:00</t>
  </si>
  <si>
    <t>16-PTA-033(HMC)</t>
  </si>
  <si>
    <t>21:1147:000029</t>
  </si>
  <si>
    <t>21:0421:000217</t>
  </si>
  <si>
    <t>21:0421:000217:0003:0002:00</t>
  </si>
  <si>
    <t>16-PTA-034(HMC)</t>
  </si>
  <si>
    <t>21:1147:000030</t>
  </si>
  <si>
    <t>21:0421:000218</t>
  </si>
  <si>
    <t>21:0421:000218:0003:0002:00</t>
  </si>
  <si>
    <t>16-PTA-035(HMC)</t>
  </si>
  <si>
    <t>21:1147:000031</t>
  </si>
  <si>
    <t>21:0421:000219</t>
  </si>
  <si>
    <t>21:0421:000219:0003:0002:00</t>
  </si>
  <si>
    <t>16-PTA-036(HMC)</t>
  </si>
  <si>
    <t>21:1147:000032</t>
  </si>
  <si>
    <t>21:0421:000220</t>
  </si>
  <si>
    <t>21:0421:000220:0003:0002:00</t>
  </si>
  <si>
    <t>16-PTA-037(HMC)</t>
  </si>
  <si>
    <t>21:1147:000033</t>
  </si>
  <si>
    <t>21:0421:000221</t>
  </si>
  <si>
    <t>21:0421:000221:0003:0002:00</t>
  </si>
  <si>
    <t>16-PTA-038(HMC)</t>
  </si>
  <si>
    <t>21:1147:000034</t>
  </si>
  <si>
    <t>21:0421:000222</t>
  </si>
  <si>
    <t>21:0421:000222:0003:0002:00</t>
  </si>
  <si>
    <t>16-PTA-039(HMC)</t>
  </si>
  <si>
    <t>21:1147:000035</t>
  </si>
  <si>
    <t>21:0421:000223</t>
  </si>
  <si>
    <t>21:0421:000223:0003:0002:00</t>
  </si>
  <si>
    <t>16-PTA-040(HMC)</t>
  </si>
  <si>
    <t>21:1147:000036</t>
  </si>
  <si>
    <t>21:0421:000224</t>
  </si>
  <si>
    <t>21:0421:000224:0003:0002:00</t>
  </si>
  <si>
    <t>16-PTA-041(HMC)</t>
  </si>
  <si>
    <t>21:1147:000037</t>
  </si>
  <si>
    <t>21:0421:000225</t>
  </si>
  <si>
    <t>21:0421:000225:0003:0002:00</t>
  </si>
  <si>
    <t>16-PTA-042(HMC)</t>
  </si>
  <si>
    <t>21:1147:000038</t>
  </si>
  <si>
    <t>21:0421:000226</t>
  </si>
  <si>
    <t>21:0421:000226:0003:0002:00</t>
  </si>
  <si>
    <t>16-PTA-043(HMC)</t>
  </si>
  <si>
    <t>21:1147:000039</t>
  </si>
  <si>
    <t>21:0421:000227</t>
  </si>
  <si>
    <t>21:0421:000227:0003:0002:00</t>
  </si>
  <si>
    <t>16-PTA-045(HMC)</t>
  </si>
  <si>
    <t>21:1147:000040</t>
  </si>
  <si>
    <t>21:0421:000228</t>
  </si>
  <si>
    <t>21:0421:000228:0003:0002:00</t>
  </si>
  <si>
    <t>16-PTA-046(HMC)</t>
  </si>
  <si>
    <t>21:1147:000041</t>
  </si>
  <si>
    <t>21:0421:000228:0004:0002:00</t>
  </si>
  <si>
    <t>16-PTA-047(HMC)</t>
  </si>
  <si>
    <t>21:1147:000042</t>
  </si>
  <si>
    <t>21:0421:000229</t>
  </si>
  <si>
    <t>21:0421:000229:0003:0002:00</t>
  </si>
  <si>
    <t>16-PTA-048(HMC)</t>
  </si>
  <si>
    <t>21:1147:000043</t>
  </si>
  <si>
    <t>21:0421:000230</t>
  </si>
  <si>
    <t>21:0421:000230:0003:0002:00</t>
  </si>
  <si>
    <t>16-PTA-057(HMC)</t>
  </si>
  <si>
    <t>21:1147:000044</t>
  </si>
  <si>
    <t>21:0421:000232</t>
  </si>
  <si>
    <t>21:0421:000232:0003:0002:00</t>
  </si>
  <si>
    <t>16-PTA-080(HMC)</t>
  </si>
  <si>
    <t>21:1147:000045</t>
  </si>
  <si>
    <t>21:0421:000238</t>
  </si>
  <si>
    <t>21:0421:000238:0003:0002:00</t>
  </si>
  <si>
    <t>16-PTA-081(HMC)</t>
  </si>
  <si>
    <t>21:1147:000046</t>
  </si>
  <si>
    <t>21:0421:000239</t>
  </si>
  <si>
    <t>21:0421:000239:0003:0002:00</t>
  </si>
  <si>
    <t>16-PTA-082(HMC)</t>
  </si>
  <si>
    <t>21:1147:000047</t>
  </si>
  <si>
    <t>21:0421:000240</t>
  </si>
  <si>
    <t>21:0421:000240:0003:0002:00</t>
  </si>
  <si>
    <t>16-PTA-083(HMC)</t>
  </si>
  <si>
    <t>21:1147:000048</t>
  </si>
  <si>
    <t>21:0421:000241</t>
  </si>
  <si>
    <t>21:0421:000241:0003:0002:00</t>
  </si>
  <si>
    <t>16-PTA-084(HMC)</t>
  </si>
  <si>
    <t>21:1147:000049</t>
  </si>
  <si>
    <t>21:0421:000242</t>
  </si>
  <si>
    <t>21:0421:000242:0003:0002:00</t>
  </si>
  <si>
    <t>16-PTA-085(HMC)</t>
  </si>
  <si>
    <t>21:1147:000050</t>
  </si>
  <si>
    <t>21:0421:000243</t>
  </si>
  <si>
    <t>21:0421:000243:0003:0002:00</t>
  </si>
  <si>
    <t>16-PTA-086(HMC)</t>
  </si>
  <si>
    <t>21:1147:000051</t>
  </si>
  <si>
    <t>21:0421:000244</t>
  </si>
  <si>
    <t>21:0421:000244:0003:0002:00</t>
  </si>
  <si>
    <t>16-PTA-087(HMC)</t>
  </si>
  <si>
    <t>21:1147:000052</t>
  </si>
  <si>
    <t>21:0421:000245</t>
  </si>
  <si>
    <t>21:0421:000245:0003:0002:00</t>
  </si>
  <si>
    <t>16-PTA-088(HMC)</t>
  </si>
  <si>
    <t>21:1147:000053</t>
  </si>
  <si>
    <t>21:0421:000246</t>
  </si>
  <si>
    <t>21:0421:000246:0003:0002:00</t>
  </si>
  <si>
    <t>16-PTA-090(HMC)</t>
  </si>
  <si>
    <t>21:1147:000054</t>
  </si>
  <si>
    <t>21:0421:000247</t>
  </si>
  <si>
    <t>21:0421:000247:0003:0002:00</t>
  </si>
  <si>
    <t>16-PTA-091(HMC)</t>
  </si>
  <si>
    <t>21:1147:000055</t>
  </si>
  <si>
    <t>21:0421:000248</t>
  </si>
  <si>
    <t>21:0421:000248:0003:0002:00</t>
  </si>
  <si>
    <t>16-PTA-093(HMC)</t>
  </si>
  <si>
    <t>21:1147:000056</t>
  </si>
  <si>
    <t>21:0421:000249</t>
  </si>
  <si>
    <t>21:0421:000249:0003:0002:00</t>
  </si>
  <si>
    <t>16-PTA-094(HMC)</t>
  </si>
  <si>
    <t>21:1147:000057</t>
  </si>
  <si>
    <t>21:0421:000250</t>
  </si>
  <si>
    <t>21:0421:000250:0003:0002:00</t>
  </si>
  <si>
    <t>16-PTA-095(HMC)</t>
  </si>
  <si>
    <t>21:1147:000058</t>
  </si>
  <si>
    <t>21:0421:000251</t>
  </si>
  <si>
    <t>21:0421:000251:0003:0002:00</t>
  </si>
  <si>
    <t>16-PTA-096(HMC)</t>
  </si>
  <si>
    <t>21:1147:000059</t>
  </si>
  <si>
    <t>21:0421:000252</t>
  </si>
  <si>
    <t>21:0421:000252:0003:0002:00</t>
  </si>
  <si>
    <t>16-PTA-097(HMC)</t>
  </si>
  <si>
    <t>21:1147:000060</t>
  </si>
  <si>
    <t>21:0421:000253</t>
  </si>
  <si>
    <t>21:0421:000253:0003:0002:00</t>
  </si>
  <si>
    <t>16-PTA-098(HMC)</t>
  </si>
  <si>
    <t>21:1147:000061</t>
  </si>
  <si>
    <t>21:0421:000254</t>
  </si>
  <si>
    <t>21:0421:000254:0003:0002:00</t>
  </si>
  <si>
    <t>16-PTA-099(HMC)</t>
  </si>
  <si>
    <t>21:1147:000062</t>
  </si>
  <si>
    <t>21:0421:000255</t>
  </si>
  <si>
    <t>21:0421:000255:0003:0002:00</t>
  </si>
  <si>
    <t>16-PTA-100</t>
  </si>
  <si>
    <t>21:1147:000063</t>
  </si>
  <si>
    <t>16-PTA-101(HMC)</t>
  </si>
  <si>
    <t>21:1147:000064</t>
  </si>
  <si>
    <t>21:0421:000256</t>
  </si>
  <si>
    <t>21:0421:000256:0003:0002:00</t>
  </si>
  <si>
    <t>16-PTA-102(HMC)</t>
  </si>
  <si>
    <t>21:1147:000065</t>
  </si>
  <si>
    <t>21:0421:000256:0004:0002:00</t>
  </si>
  <si>
    <t>16-PTA-104(HMC)</t>
  </si>
  <si>
    <t>21:1147:000066</t>
  </si>
  <si>
    <t>21:0421:000257</t>
  </si>
  <si>
    <t>21:0421:000257:0003:0002:00</t>
  </si>
  <si>
    <t>16-PTA-105(HMC)</t>
  </si>
  <si>
    <t>21:1147:000067</t>
  </si>
  <si>
    <t>21:0421:000258</t>
  </si>
  <si>
    <t>21:0421:000258:0003:0002:00</t>
  </si>
  <si>
    <t>16-PTA-107(HMC)</t>
  </si>
  <si>
    <t>21:1147:000068</t>
  </si>
  <si>
    <t>21:0421:000259</t>
  </si>
  <si>
    <t>21:0421:000259:0003:0002:00</t>
  </si>
  <si>
    <t>16-PTA-108(HMC)</t>
  </si>
  <si>
    <t>21:1147:000069</t>
  </si>
  <si>
    <t>21:0421:000260</t>
  </si>
  <si>
    <t>21:0421:000260:0003:0002:00</t>
  </si>
  <si>
    <t>16-PTA-109(HMC)</t>
  </si>
  <si>
    <t>21:1147:000070</t>
  </si>
  <si>
    <t>21:0421:000261</t>
  </si>
  <si>
    <t>21:0421:000261:0003:0002:00</t>
  </si>
  <si>
    <t>16-PTA-110(HMC)</t>
  </si>
  <si>
    <t>21:1147:000071</t>
  </si>
  <si>
    <t>21:0421:000262</t>
  </si>
  <si>
    <t>21:0421:000262:0003:0002:00</t>
  </si>
  <si>
    <t>16-PTA-111</t>
  </si>
  <si>
    <t>21:1147:000072</t>
  </si>
  <si>
    <t>16-PTA-112(HMC)</t>
  </si>
  <si>
    <t>21:1147:000073</t>
  </si>
  <si>
    <t>21:0421:000263</t>
  </si>
  <si>
    <t>21:0421:000263:0003:0002:00</t>
  </si>
  <si>
    <t>16-PTA-113(HMC)</t>
  </si>
  <si>
    <t>21:1147:000074</t>
  </si>
  <si>
    <t>21:0421:000264</t>
  </si>
  <si>
    <t>21:0421:000264:0003:0002:00</t>
  </si>
  <si>
    <t>16-PTA-114(HMC)</t>
  </si>
  <si>
    <t>21:1147:000075</t>
  </si>
  <si>
    <t>21:0421:000265</t>
  </si>
  <si>
    <t>21:0421:000265:0003:0002:00</t>
  </si>
  <si>
    <t>16-PTA-115(HMC)</t>
  </si>
  <si>
    <t>21:1147:000076</t>
  </si>
  <si>
    <t>21:0421:000266</t>
  </si>
  <si>
    <t>21:0421:000266:0003:0002:00</t>
  </si>
  <si>
    <t>16-PTA-116(HMC)</t>
  </si>
  <si>
    <t>21:1147:000077</t>
  </si>
  <si>
    <t>21:0421:000267</t>
  </si>
  <si>
    <t>21:0421:000267:0003:0002:00</t>
  </si>
  <si>
    <t>16-PTA-117(HMC)</t>
  </si>
  <si>
    <t>21:1147:000078</t>
  </si>
  <si>
    <t>21:0421:000268</t>
  </si>
  <si>
    <t>21:0421:000268:0003:0002:00</t>
  </si>
  <si>
    <t>16-PTA-120(HMC)</t>
  </si>
  <si>
    <t>21:1147:000079</t>
  </si>
  <si>
    <t>21:0421:000269</t>
  </si>
  <si>
    <t>21:0421:000269:0003:0002:00</t>
  </si>
  <si>
    <t>16-PTA-121(HMC)</t>
  </si>
  <si>
    <t>21:1147:000080</t>
  </si>
  <si>
    <t>21:0421:000270</t>
  </si>
  <si>
    <t>21:0421:000270:0003:0002:00</t>
  </si>
  <si>
    <t>16-PTA-122(HMC)</t>
  </si>
  <si>
    <t>21:1147:000081</t>
  </si>
  <si>
    <t>21:0421:000271</t>
  </si>
  <si>
    <t>21:0421:000271:0003:0002:00</t>
  </si>
  <si>
    <t>16-PTA-123(HMC)</t>
  </si>
  <si>
    <t>21:1147:000082</t>
  </si>
  <si>
    <t>21:0421:000272</t>
  </si>
  <si>
    <t>21:0421:000272:0003:0002:00</t>
  </si>
  <si>
    <t>16-PTA-125(HMC)</t>
  </si>
  <si>
    <t>21:1147:000083</t>
  </si>
  <si>
    <t>21:0421:000273</t>
  </si>
  <si>
    <t>21:0421:000273:0003:0002:00</t>
  </si>
  <si>
    <t>16-PTA-126(HMC)</t>
  </si>
  <si>
    <t>21:1147:000084</t>
  </si>
  <si>
    <t>21:0421:000274</t>
  </si>
  <si>
    <t>21:0421:000274:0003:0002:00</t>
  </si>
  <si>
    <t>16-PTA-129(HMC)</t>
  </si>
  <si>
    <t>21:1147:000085</t>
  </si>
  <si>
    <t>21:0421:000275</t>
  </si>
  <si>
    <t>21:0421:000275:0003:0002:00</t>
  </si>
  <si>
    <t>16-PTA-137(HMC)</t>
  </si>
  <si>
    <t>21:1147:000086</t>
  </si>
  <si>
    <t>21:0421:000276</t>
  </si>
  <si>
    <t>21:0421:000276:0003:0002:00</t>
  </si>
  <si>
    <t>16-PTA-142(HMC)</t>
  </si>
  <si>
    <t>21:1147:000087</t>
  </si>
  <si>
    <t>21:0421:000277</t>
  </si>
  <si>
    <t>21:0421:000277:0003:0002:00</t>
  </si>
  <si>
    <t>16-PTA-155(HMC)</t>
  </si>
  <si>
    <t>21:1147:000088</t>
  </si>
  <si>
    <t>21:0421:000278</t>
  </si>
  <si>
    <t>21:0421:000278:0003:0002:00</t>
  </si>
  <si>
    <t>16-PTA-157(HMC)</t>
  </si>
  <si>
    <t>21:1147:000089</t>
  </si>
  <si>
    <t>21:0421:000279</t>
  </si>
  <si>
    <t>21:0421:000279:0003:0002:00</t>
  </si>
  <si>
    <t>16-PTA-172</t>
  </si>
  <si>
    <t>21:1147:000090</t>
  </si>
  <si>
    <t>16-PTA-173</t>
  </si>
  <si>
    <t>21:1147:000091</t>
  </si>
  <si>
    <t>16-PTA-174</t>
  </si>
  <si>
    <t>21:1147:000092</t>
  </si>
  <si>
    <t>TL-08-001:HMC</t>
  </si>
  <si>
    <t>27:0003:000001</t>
  </si>
  <si>
    <t>27:0003:000001:0003:0001:00</t>
  </si>
  <si>
    <t>TL-08-002:HMC</t>
  </si>
  <si>
    <t>27:0003:000002</t>
  </si>
  <si>
    <t>27:0003:000002:0003:0001:00</t>
  </si>
  <si>
    <t>TL-08-003:HMC</t>
  </si>
  <si>
    <t>27:0003:000003</t>
  </si>
  <si>
    <t>27:0003:000003:0003:0001:00</t>
  </si>
  <si>
    <t>TL-08-004:HMC</t>
  </si>
  <si>
    <t>27:0003:000004</t>
  </si>
  <si>
    <t>27:0003:000004:0003:0001:00</t>
  </si>
  <si>
    <t>TL-08-005:HMC</t>
  </si>
  <si>
    <t>27:0003:000005</t>
  </si>
  <si>
    <t>27:0003:000005:0003:0001:00</t>
  </si>
  <si>
    <t>TL-08-007:HMC</t>
  </si>
  <si>
    <t>27:0003:000006</t>
  </si>
  <si>
    <t>27:0003:000006:0003:0001:00</t>
  </si>
  <si>
    <t>TL-08-008:HMC</t>
  </si>
  <si>
    <t>27:0003:000007</t>
  </si>
  <si>
    <t>27:0003:000007:0003:0001:00</t>
  </si>
  <si>
    <t>TL-08-009:HMC</t>
  </si>
  <si>
    <t>27:0003:000008</t>
  </si>
  <si>
    <t>27:0003:000008:0003:0001:00</t>
  </si>
  <si>
    <t>TL-08-010:HMC</t>
  </si>
  <si>
    <t>27:0003:000009</t>
  </si>
  <si>
    <t>27:0003:000009:0003:0001:00</t>
  </si>
  <si>
    <t>TL-08-011:HMC</t>
  </si>
  <si>
    <t>27:0003:000010</t>
  </si>
  <si>
    <t>27:0003:000010:0003:0001:00</t>
  </si>
  <si>
    <t>TL-08-013:HMC</t>
  </si>
  <si>
    <t>27:0003:000011</t>
  </si>
  <si>
    <t>27:0003:000011:0003:0001:00</t>
  </si>
  <si>
    <t>TL-08-014:HMC</t>
  </si>
  <si>
    <t>27:0003:000012</t>
  </si>
  <si>
    <t>27:0003:000012:0003:0001:00</t>
  </si>
  <si>
    <t>TL-08-015:HMC</t>
  </si>
  <si>
    <t>27:0003:000013</t>
  </si>
  <si>
    <t>27:0003:000013:0003:0001:00</t>
  </si>
  <si>
    <t>TL-08-016:HMC</t>
  </si>
  <si>
    <t>27:0003:000014</t>
  </si>
  <si>
    <t>27:0003:000014:0003:0001:00</t>
  </si>
  <si>
    <t>TL-08-017:HMC</t>
  </si>
  <si>
    <t>27:0003:000015</t>
  </si>
  <si>
    <t>27:0003:000015:0003:0001:00</t>
  </si>
  <si>
    <t>TL-08-018:HMC</t>
  </si>
  <si>
    <t>27:0003:000016</t>
  </si>
  <si>
    <t>27:0003:000016:0003:0001:00</t>
  </si>
  <si>
    <t>TL-08-019:HMC</t>
  </si>
  <si>
    <t>27:0003:000017</t>
  </si>
  <si>
    <t>27:0003:000017:0003:0001:00</t>
  </si>
  <si>
    <t>TL-08-021:HMC</t>
  </si>
  <si>
    <t>27:0003:000018</t>
  </si>
  <si>
    <t>27:0003:000018:0003:0001:00</t>
  </si>
  <si>
    <t>TL-08-022:HMC</t>
  </si>
  <si>
    <t>27:0003:000019</t>
  </si>
  <si>
    <t>27:0003:000019:0003:0001:00</t>
  </si>
  <si>
    <t>TL-08-023:HMC</t>
  </si>
  <si>
    <t>27:0003:000020</t>
  </si>
  <si>
    <t>27:0003:000020:0003:0001:00</t>
  </si>
  <si>
    <t>TL-08-024:HMC</t>
  </si>
  <si>
    <t>27:0003:000021</t>
  </si>
  <si>
    <t>27:0003:000021:0003:0001:00</t>
  </si>
  <si>
    <t>TL-08-025:HMC</t>
  </si>
  <si>
    <t>27:0003:000022</t>
  </si>
  <si>
    <t>27:0003:000022:0003:0001:00</t>
  </si>
  <si>
    <t>TL-08-027:HMC</t>
  </si>
  <si>
    <t>27:0003:000023</t>
  </si>
  <si>
    <t>27:0003:000023:0003:0001:00</t>
  </si>
  <si>
    <t>TL-08-028:HMC</t>
  </si>
  <si>
    <t>27:0003:000024</t>
  </si>
  <si>
    <t>27:0003:000024:0003:0001:00</t>
  </si>
  <si>
    <t>TL-08-029:HMC</t>
  </si>
  <si>
    <t>27:0003:000025</t>
  </si>
  <si>
    <t>27:0003:000025:0003:0001:00</t>
  </si>
  <si>
    <t>TL-08-031:HMC</t>
  </si>
  <si>
    <t>27:0003:000026</t>
  </si>
  <si>
    <t>27:0003:000026:0003:0001:00</t>
  </si>
  <si>
    <t>TL-08-032:HMC</t>
  </si>
  <si>
    <t>27:0003:000027</t>
  </si>
  <si>
    <t>27:0003:000027:0003:0001:00</t>
  </si>
  <si>
    <t>TL-08-033:HMC</t>
  </si>
  <si>
    <t>27:0003:000028</t>
  </si>
  <si>
    <t>27:0003:000028:0003:0001:00</t>
  </si>
  <si>
    <t>TL-08-034:HMC</t>
  </si>
  <si>
    <t>27:0003:000029</t>
  </si>
  <si>
    <t>27:0003:000029:0003:0001:00</t>
  </si>
  <si>
    <t>TL-08-035:HMC</t>
  </si>
  <si>
    <t>27:0003:000030</t>
  </si>
  <si>
    <t>27:0003:000030:0003:0001:00</t>
  </si>
  <si>
    <t>TL-08-036:HMC</t>
  </si>
  <si>
    <t>27:0003:000031</t>
  </si>
  <si>
    <t>27:0003:000031:0003:0001:00</t>
  </si>
  <si>
    <t>TL-08-037:HMC</t>
  </si>
  <si>
    <t>27:0003:000032</t>
  </si>
  <si>
    <t>27:0003:000032:0003:0001:00</t>
  </si>
  <si>
    <t>TL-08-038:HMC</t>
  </si>
  <si>
    <t>27:0003:000033</t>
  </si>
  <si>
    <t>27:0003:000033:0003:0001:00</t>
  </si>
  <si>
    <t>TL-08-039:HMC</t>
  </si>
  <si>
    <t>27:0003:000034</t>
  </si>
  <si>
    <t>27:0003:000034:0003:0001:00</t>
  </si>
  <si>
    <t>TL-08-041:HMC</t>
  </si>
  <si>
    <t>27:0003:000035</t>
  </si>
  <si>
    <t>27:0003:000035:0003:0001:00</t>
  </si>
  <si>
    <t>TL-08-042:HMC</t>
  </si>
  <si>
    <t>27:0003:000036</t>
  </si>
  <si>
    <t>27:0003:000036:0003:0001:00</t>
  </si>
  <si>
    <t>TL-08-043:HMC</t>
  </si>
  <si>
    <t>27:0003:000037</t>
  </si>
  <si>
    <t>27:0003:000037:0003:0001:00</t>
  </si>
  <si>
    <t>TL-08-044:HMC</t>
  </si>
  <si>
    <t>27:0003:000038</t>
  </si>
  <si>
    <t>27:0003:000038:0003:0001:00</t>
  </si>
  <si>
    <t>TL-08-045:HMC</t>
  </si>
  <si>
    <t>27:0003:000039</t>
  </si>
  <si>
    <t>27:0003:000039:0003:0001:00</t>
  </si>
  <si>
    <t>TL-08-046:HMC</t>
  </si>
  <si>
    <t>27:0003:000040</t>
  </si>
  <si>
    <t>27:0003:000040:0003:0001:00</t>
  </si>
  <si>
    <t>TL-08-047:HMC</t>
  </si>
  <si>
    <t>27:0003:000041</t>
  </si>
  <si>
    <t>27:0003:000041:0003:0001:00</t>
  </si>
  <si>
    <t>TL-08-048:HMC</t>
  </si>
  <si>
    <t>27:0003:000042</t>
  </si>
  <si>
    <t>27:0003:000042:0003:0001:00</t>
  </si>
  <si>
    <t>TL-08-049:HMC</t>
  </si>
  <si>
    <t>27:0003:000043</t>
  </si>
  <si>
    <t>27:0003:000043:0003:0001:00</t>
  </si>
  <si>
    <t>TL-08-050:HMC</t>
  </si>
  <si>
    <t>27:0003:000044</t>
  </si>
  <si>
    <t>27:0003:000044:0003:0001:00</t>
  </si>
  <si>
    <t>TL-08-051:HMC</t>
  </si>
  <si>
    <t>27:0003:000045</t>
  </si>
  <si>
    <t>27:0003:000045:0003:0001:00</t>
  </si>
  <si>
    <t>TL-08-052:HMC</t>
  </si>
  <si>
    <t>27:0003:000046</t>
  </si>
  <si>
    <t>27:0003:000046:0003:0001:00</t>
  </si>
  <si>
    <t>TL-08-053:HMC</t>
  </si>
  <si>
    <t>27:0003:000047</t>
  </si>
  <si>
    <t>27:0003:000047:0003:0001:00</t>
  </si>
  <si>
    <t>TL-08-055:HMC</t>
  </si>
  <si>
    <t>27:0003:000048</t>
  </si>
  <si>
    <t>27:0003:000048:0003:0001:00</t>
  </si>
  <si>
    <t>TL-08-056:HMC</t>
  </si>
  <si>
    <t>27:0003:000049</t>
  </si>
  <si>
    <t>27:0003:000049:0003:0001:00</t>
  </si>
  <si>
    <t>TL-08-057:HMC</t>
  </si>
  <si>
    <t>27:0003:000050</t>
  </si>
  <si>
    <t>27:0003:000050:0003:0001:00</t>
  </si>
  <si>
    <t>TL-08-058:HMC</t>
  </si>
  <si>
    <t>27:0003:000051</t>
  </si>
  <si>
    <t>27:0003:000051:0003:0001:00</t>
  </si>
  <si>
    <t>TL-08-061:HMC</t>
  </si>
  <si>
    <t>27:0003:000052</t>
  </si>
  <si>
    <t>27:0003:000052:0003:0001:00</t>
  </si>
  <si>
    <t>TL-08-062:HMC</t>
  </si>
  <si>
    <t>27:0003:000053</t>
  </si>
  <si>
    <t>27:0003:000053:0003:0001:00</t>
  </si>
  <si>
    <t>TL-08-063:HMC</t>
  </si>
  <si>
    <t>27:0003:000054</t>
  </si>
  <si>
    <t>27:0003:000054:0003:0001:00</t>
  </si>
  <si>
    <t>TL-08-064:HMC</t>
  </si>
  <si>
    <t>27:0003:000055</t>
  </si>
  <si>
    <t>27:0003:000055:0003:0001:00</t>
  </si>
  <si>
    <t>TL-08-065:HMC</t>
  </si>
  <si>
    <t>27:0003:000056</t>
  </si>
  <si>
    <t>27:0003:000056:0003:0001:00</t>
  </si>
  <si>
    <t>TL-08-066:HMC</t>
  </si>
  <si>
    <t>27:0003:000057</t>
  </si>
  <si>
    <t>27:0003:000057:0003:0001:00</t>
  </si>
  <si>
    <t>TL-08-067:HMC</t>
  </si>
  <si>
    <t>27:0003:000058</t>
  </si>
  <si>
    <t>27:0003:000058:0003:0001:00</t>
  </si>
  <si>
    <t>TL-08-068:HMC</t>
  </si>
  <si>
    <t>27:0003:000059</t>
  </si>
  <si>
    <t>27:0003:000059:0003:0001:00</t>
  </si>
  <si>
    <t>TL-08-069:HMC</t>
  </si>
  <si>
    <t>27:0003:000060</t>
  </si>
  <si>
    <t>27:0003:000060:0003:0001:00</t>
  </si>
  <si>
    <t>TL-08-070:HMC</t>
  </si>
  <si>
    <t>27:0003:000061</t>
  </si>
  <si>
    <t>27:0003:000061:0003:0001:00</t>
  </si>
  <si>
    <t>TL-08-072:HMC</t>
  </si>
  <si>
    <t>27:0003:000062</t>
  </si>
  <si>
    <t>27:0003:000062:0003:0001:00</t>
  </si>
  <si>
    <t>TL-08-073:HMC</t>
  </si>
  <si>
    <t>27:0003:000063</t>
  </si>
  <si>
    <t>27:0003:000063:0003:0001:00</t>
  </si>
  <si>
    <t>TL-08-074:HMC</t>
  </si>
  <si>
    <t>27:0003:000064</t>
  </si>
  <si>
    <t>27:0003:000064:0003:0001:00</t>
  </si>
  <si>
    <t>TL-08-075:HMC</t>
  </si>
  <si>
    <t>27:0003:000065</t>
  </si>
  <si>
    <t>27:0003:000065:0003:0001:00</t>
  </si>
  <si>
    <t>TL-08-077:HMC</t>
  </si>
  <si>
    <t>27:0003:000066</t>
  </si>
  <si>
    <t>27:0003:000066:0003:0001:00</t>
  </si>
  <si>
    <t>TL-08-078:HMC</t>
  </si>
  <si>
    <t>27:0003:000067</t>
  </si>
  <si>
    <t>27:0003:000067:0003:0001:00</t>
  </si>
  <si>
    <t>TL-08-079:HMC</t>
  </si>
  <si>
    <t>27:0003:000068</t>
  </si>
  <si>
    <t>27:0003:000068:0003:0001:00</t>
  </si>
  <si>
    <t>TL-08-081:HMC</t>
  </si>
  <si>
    <t>27:0003:000069</t>
  </si>
  <si>
    <t>27:0003:000069:0003:0001:00</t>
  </si>
  <si>
    <t>TL-08-082:HMC</t>
  </si>
  <si>
    <t>27:0003:000070</t>
  </si>
  <si>
    <t>27:0003:000070:0003:0001:00</t>
  </si>
  <si>
    <t>TL-08-083:HMC</t>
  </si>
  <si>
    <t>27:0003:000071</t>
  </si>
  <si>
    <t>27:0003:000071:0003:0001:00</t>
  </si>
  <si>
    <t>TL-08-084:HMC</t>
  </si>
  <si>
    <t>27:0003:000072</t>
  </si>
  <si>
    <t>27:0003:000072:0003:0001:00</t>
  </si>
  <si>
    <t>TL-08-085:HMC</t>
  </si>
  <si>
    <t>27:0003:000073</t>
  </si>
  <si>
    <t>27:0003:000073:0003:0001:00</t>
  </si>
  <si>
    <t>TL-08-086:HMC</t>
  </si>
  <si>
    <t>27:0003:000074</t>
  </si>
  <si>
    <t>27:0003:000074:0003:0001:00</t>
  </si>
  <si>
    <t>TL-08-088:HMC</t>
  </si>
  <si>
    <t>27:0003:000075</t>
  </si>
  <si>
    <t>27:0003:000075:0003:0001:00</t>
  </si>
  <si>
    <t>TL-08-089:HMC</t>
  </si>
  <si>
    <t>27:0003:000076</t>
  </si>
  <si>
    <t>27:0003:000076:0003:0001:00</t>
  </si>
  <si>
    <t>TL-08-090:HMC</t>
  </si>
  <si>
    <t>27:0003:000077</t>
  </si>
  <si>
    <t>27:0003:000077:0003:0001:00</t>
  </si>
  <si>
    <t>TL-08-091:HMC</t>
  </si>
  <si>
    <t>27:0003:000078</t>
  </si>
  <si>
    <t>27:0003:000078:0003:0001:00</t>
  </si>
  <si>
    <t>TL-08-092:HMC</t>
  </si>
  <si>
    <t>27:0003:000079</t>
  </si>
  <si>
    <t>27:0003:000079:0003:0001:00</t>
  </si>
  <si>
    <t>TL-08-093:HMC</t>
  </si>
  <si>
    <t>27:0003:000080</t>
  </si>
  <si>
    <t>27:0003:000080:0003:0001:00</t>
  </si>
  <si>
    <t>TL-08-095:HMC</t>
  </si>
  <si>
    <t>27:0003:000081</t>
  </si>
  <si>
    <t>27:0003:000081:0003:0001:00</t>
  </si>
  <si>
    <t>TL-08-096:HMC</t>
  </si>
  <si>
    <t>27:0003:000082</t>
  </si>
  <si>
    <t>27:0003:000082:0003:0001:00</t>
  </si>
  <si>
    <t>TL-08-097:HMC</t>
  </si>
  <si>
    <t>27:0003:000083</t>
  </si>
  <si>
    <t>27:0003:000083:0003:0001:00</t>
  </si>
  <si>
    <t>TL-08-098:HMC</t>
  </si>
  <si>
    <t>27:0003:000084</t>
  </si>
  <si>
    <t>27:0003:000084:0003:0001:00</t>
  </si>
  <si>
    <t>TL-08-099:HMC</t>
  </si>
  <si>
    <t>27:0003:000085</t>
  </si>
  <si>
    <t>27:0003:000085:0003:0001:00</t>
  </si>
  <si>
    <t>TL-08-101:HMC</t>
  </si>
  <si>
    <t>27:0003:000086</t>
  </si>
  <si>
    <t>27:0003:000086:0003:0001:00</t>
  </si>
  <si>
    <t>TL-08-102:HMC</t>
  </si>
  <si>
    <t>27:0003:000087</t>
  </si>
  <si>
    <t>27:0003:000087:0003:0001:00</t>
  </si>
  <si>
    <t>TL-08-103:HMC</t>
  </si>
  <si>
    <t>27:0003:000088</t>
  </si>
  <si>
    <t>27:0003:000088:0003:0001:00</t>
  </si>
  <si>
    <t>TL-08-104:HMC</t>
  </si>
  <si>
    <t>27:0003:000089</t>
  </si>
  <si>
    <t>27:0003:000089:0003:0001:00</t>
  </si>
  <si>
    <t>TL-08-105:HMC</t>
  </si>
  <si>
    <t>27:0003:000090</t>
  </si>
  <si>
    <t>27:0003:000090:0003:0001:00</t>
  </si>
  <si>
    <t>TL-08-106:HMC</t>
  </si>
  <si>
    <t>27:0003:000091</t>
  </si>
  <si>
    <t>27:0003:000091:0003:0001:00</t>
  </si>
  <si>
    <t>TL-08-108:HMC</t>
  </si>
  <si>
    <t>27:0003:000092</t>
  </si>
  <si>
    <t>27:0003:000092:0003:0001:00</t>
  </si>
  <si>
    <t>TL-08-109:HMC</t>
  </si>
  <si>
    <t>27:0003:000093</t>
  </si>
  <si>
    <t>27:0003:000093:0003:0001:00</t>
  </si>
  <si>
    <t>TL-08-110:HMC</t>
  </si>
  <si>
    <t>27:0003:000094</t>
  </si>
  <si>
    <t>27:0003:000094:0003:0001:00</t>
  </si>
  <si>
    <t>TL-08-112:HMC</t>
  </si>
  <si>
    <t>27:0003:000095</t>
  </si>
  <si>
    <t>27:0003:000096</t>
  </si>
  <si>
    <t>27:0003:000096:0003:0001:00</t>
  </si>
  <si>
    <t>TL-08-113:HMC</t>
  </si>
  <si>
    <t>27:0003:000097</t>
  </si>
  <si>
    <t>27:0003:000097:0003:0001:00</t>
  </si>
  <si>
    <t>TL-08-114:HMC</t>
  </si>
  <si>
    <t>27:0003:000098</t>
  </si>
  <si>
    <t>27:0003:000098:0003:0001:00</t>
  </si>
  <si>
    <t>TL-08-115:HMC</t>
  </si>
  <si>
    <t>27:0003:000099</t>
  </si>
  <si>
    <t>27:0003:000099:0003:0001:00</t>
  </si>
  <si>
    <t>TL-08-116:HMC</t>
  </si>
  <si>
    <t>27:0003:000100</t>
  </si>
  <si>
    <t>27:0003:000100:0003:0001:00</t>
  </si>
  <si>
    <t>TL-08-117:HMC</t>
  </si>
  <si>
    <t>27:0003:000101</t>
  </si>
  <si>
    <t>27:0003:000101:0003:0001:00</t>
  </si>
  <si>
    <t>TL-08-118:HMC</t>
  </si>
  <si>
    <t>27:0003:000102</t>
  </si>
  <si>
    <t>27:0003:000102:0003:0001:00</t>
  </si>
  <si>
    <t>TL-08-119:HMC</t>
  </si>
  <si>
    <t>27:0003:000103</t>
  </si>
  <si>
    <t>27:0003:000103:0003:0001:00</t>
  </si>
  <si>
    <t>TL-08-122:HMC</t>
  </si>
  <si>
    <t>27:0003:000104</t>
  </si>
  <si>
    <t>27:0003:000104:0003:0001:00</t>
  </si>
  <si>
    <t>TL-08-123:HMC</t>
  </si>
  <si>
    <t>27:0003:000105</t>
  </si>
  <si>
    <t>27:0003:000105:0003:0001:00</t>
  </si>
  <si>
    <t>TL-08-124:HMC</t>
  </si>
  <si>
    <t>27:0003:000106</t>
  </si>
  <si>
    <t>27:0003:000106:0003:0001:00</t>
  </si>
  <si>
    <t>TL-08-125:HMC</t>
  </si>
  <si>
    <t>27:0003:000107</t>
  </si>
  <si>
    <t>27:0003:000107:0003:0001:00</t>
  </si>
  <si>
    <t>TL-08-126:HMC</t>
  </si>
  <si>
    <t>27:0003:000108</t>
  </si>
  <si>
    <t>27:0003:000108:0003:0001:00</t>
  </si>
  <si>
    <t>TL-08-127:HMC</t>
  </si>
  <si>
    <t>27:0003:000109</t>
  </si>
  <si>
    <t>27:0003:000109:0003:0001:00</t>
  </si>
  <si>
    <t>TL-08-128:HMC</t>
  </si>
  <si>
    <t>27:0003:000110</t>
  </si>
  <si>
    <t>27:0003:000110:0003:0001:00</t>
  </si>
  <si>
    <t>TL-08-129:HMC</t>
  </si>
  <si>
    <t>27:0003:000111</t>
  </si>
  <si>
    <t>27:0003:000111:0003:0001:00</t>
  </si>
  <si>
    <t>TL-08-130:HMC</t>
  </si>
  <si>
    <t>27:0003:000112</t>
  </si>
  <si>
    <t>27:0003:000112:0003:0001:00</t>
  </si>
  <si>
    <t>TL-08-131:HMC</t>
  </si>
  <si>
    <t>27:0003:000113</t>
  </si>
  <si>
    <t>27:0003:000113:0003:0001:00</t>
  </si>
  <si>
    <t>TL-08-132:HMC</t>
  </si>
  <si>
    <t>27:0003:000114</t>
  </si>
  <si>
    <t>27:0003:000114:0003:0001:00</t>
  </si>
  <si>
    <t>TL-08-134:HMC</t>
  </si>
  <si>
    <t>27:0003:000116</t>
  </si>
  <si>
    <t>27:0003:000116:0003:0001:00</t>
  </si>
  <si>
    <t>TL-08-135:HMC</t>
  </si>
  <si>
    <t>27:0003:000115</t>
  </si>
  <si>
    <t>27:0003:000117</t>
  </si>
  <si>
    <t>27:0003:000117:0003:0001:00</t>
  </si>
  <si>
    <t>TL-08-136:HMC</t>
  </si>
  <si>
    <t>27:0003:000118</t>
  </si>
  <si>
    <t>27:0003:000118:0003:0001:00</t>
  </si>
  <si>
    <t>TL-08-137:HMC</t>
  </si>
  <si>
    <t>27:0003:000119</t>
  </si>
  <si>
    <t>27:0003:000119:0003:0001:00</t>
  </si>
  <si>
    <t>TL-08-138:HMC</t>
  </si>
  <si>
    <t>27:0003:000120</t>
  </si>
  <si>
    <t>27:0003:000120:0003:0001:00</t>
  </si>
  <si>
    <t>TL-08-139:HMC</t>
  </si>
  <si>
    <t>27:0003:000121</t>
  </si>
  <si>
    <t>27:0003:000121:0003:0001:00</t>
  </si>
  <si>
    <t>TL-08-141:HMC</t>
  </si>
  <si>
    <t>27:0003:000122</t>
  </si>
  <si>
    <t>27:0003:000122:0003:0001:00</t>
  </si>
  <si>
    <t>TL-08-142:HMC</t>
  </si>
  <si>
    <t>27:0003:000123</t>
  </si>
  <si>
    <t>27:0003:000123:0003:0001:00</t>
  </si>
  <si>
    <t>TL-08-143:HMC</t>
  </si>
  <si>
    <t>27:0003:000124</t>
  </si>
  <si>
    <t>27:0003:000124:0003:0001:00</t>
  </si>
  <si>
    <t>TL-08-144:HMC</t>
  </si>
  <si>
    <t>27:0003:000125</t>
  </si>
  <si>
    <t>27:0003:000125:0003:0001:00</t>
  </si>
  <si>
    <t>TL-08-145:HMC</t>
  </si>
  <si>
    <t>27:0003:000126</t>
  </si>
  <si>
    <t>27:0003:000126:0003:0001:00</t>
  </si>
  <si>
    <t>TL-08-146:HMC</t>
  </si>
  <si>
    <t>27:0003:000127</t>
  </si>
  <si>
    <t>27:0003:000127:0003:0001:00</t>
  </si>
  <si>
    <t>TL-08-147:HMC</t>
  </si>
  <si>
    <t>27:0003:000128</t>
  </si>
  <si>
    <t>27:0003:000128:0003:0001:00</t>
  </si>
  <si>
    <t>TL-08-148:HMC</t>
  </si>
  <si>
    <t>27:0003:000129</t>
  </si>
  <si>
    <t>27:0003:000129:0003:0001:00</t>
  </si>
  <si>
    <t>TL-08-149:HMC</t>
  </si>
  <si>
    <t>27:0003:000130</t>
  </si>
  <si>
    <t>27:0003:000130:0003:0001:00</t>
  </si>
  <si>
    <t>TL-08-150:HMC</t>
  </si>
  <si>
    <t>27:0003:000131</t>
  </si>
  <si>
    <t>27:0003:000131:0003:0001:00</t>
  </si>
  <si>
    <t>TL-08-151:HMC</t>
  </si>
  <si>
    <t>27:0003:000132</t>
  </si>
  <si>
    <t>27:0003:000132:0003:0001:00</t>
  </si>
  <si>
    <t>TL-08-153:HMC</t>
  </si>
  <si>
    <t>27:0003:000133</t>
  </si>
  <si>
    <t>27:0003:000133:0003:0001:00</t>
  </si>
  <si>
    <t>TL-08-155:HMC</t>
  </si>
  <si>
    <t>27:0003:000135</t>
  </si>
  <si>
    <t>27:0003:000135:0003:0001:00</t>
  </si>
  <si>
    <t>TL-08-156:HMC</t>
  </si>
  <si>
    <t>27:0003:000136</t>
  </si>
  <si>
    <t>27:0003:000136:0003:0001:00</t>
  </si>
  <si>
    <t>TL-08-157:HMC</t>
  </si>
  <si>
    <t>27:0003:000134</t>
  </si>
  <si>
    <t>27:0003:000137</t>
  </si>
  <si>
    <t>27:0003:000137:0003:0001:00</t>
  </si>
  <si>
    <t>TL-08-158:HMC</t>
  </si>
  <si>
    <t>27:0003:000138</t>
  </si>
  <si>
    <t>27:0003:000138:0003:0001:00</t>
  </si>
  <si>
    <t>TL-08-159:HMC</t>
  </si>
  <si>
    <t>27:0003:000139</t>
  </si>
  <si>
    <t>27:0003:000139:0003:0001:00</t>
  </si>
  <si>
    <t>TL-08-161:HMC</t>
  </si>
  <si>
    <t>27:0003:000140</t>
  </si>
  <si>
    <t>27:0003:000140:0003:0001:00</t>
  </si>
  <si>
    <t>TL-08-162:HMC</t>
  </si>
  <si>
    <t>27:0003:000141</t>
  </si>
  <si>
    <t>27:0003:000141:0003:0001:00</t>
  </si>
  <si>
    <t>TL-08-163:HMC</t>
  </si>
  <si>
    <t>27:0003:000142</t>
  </si>
  <si>
    <t>27:0003:000142:0003:0001:00</t>
  </si>
  <si>
    <t>TL-08-164:HMC</t>
  </si>
  <si>
    <t>27:0003:000143</t>
  </si>
  <si>
    <t>27:0003:000143:0003:0001:00</t>
  </si>
  <si>
    <t>TL-08-165:HMC</t>
  </si>
  <si>
    <t>27:0003:000144</t>
  </si>
  <si>
    <t>27:0003:000144:0003:0001:00</t>
  </si>
  <si>
    <t>TL-08-166:HMC</t>
  </si>
  <si>
    <t>27:0003:000145</t>
  </si>
  <si>
    <t>27:0003:000145:0003:0001:00</t>
  </si>
  <si>
    <t>TL-08-167:HMC</t>
  </si>
  <si>
    <t>27:0003:000146</t>
  </si>
  <si>
    <t>27:0003:000146:0003:0001:00</t>
  </si>
  <si>
    <t>TL-08-168:HMC</t>
  </si>
  <si>
    <t>27:0003:000147</t>
  </si>
  <si>
    <t>27:0003:000147:0003:0001:00</t>
  </si>
  <si>
    <t>TL-08-169:HMC</t>
  </si>
  <si>
    <t>27:0003:000148</t>
  </si>
  <si>
    <t>27:0003:000148:0003:0001:00</t>
  </si>
  <si>
    <t>TL-08-170:HMC</t>
  </si>
  <si>
    <t>27:0003:000149</t>
  </si>
  <si>
    <t>27:0003:000149:0003:0001:00</t>
  </si>
  <si>
    <t>TL-08-172:HMC</t>
  </si>
  <si>
    <t>27:0003:000150</t>
  </si>
  <si>
    <t>27:0003:000150:0003:0001:00</t>
  </si>
  <si>
    <t>TL-08-173:HMC</t>
  </si>
  <si>
    <t>27:0003:000151</t>
  </si>
  <si>
    <t>27:0003:000151:0003:0001:00</t>
  </si>
  <si>
    <t>TL-08-174:HMC</t>
  </si>
  <si>
    <t>27:0003:000152</t>
  </si>
  <si>
    <t>27:0003:000152:0003:0001:00</t>
  </si>
  <si>
    <t>TL-08-175:HMC</t>
  </si>
  <si>
    <t>27:0003:000153</t>
  </si>
  <si>
    <t>27:0003:000153:0003:0001:00</t>
  </si>
  <si>
    <t>TL-08-176:HMC</t>
  </si>
  <si>
    <t>27:0003:000154</t>
  </si>
  <si>
    <t>27:0003:000154:0003:0001:00</t>
  </si>
  <si>
    <t>TL-08-177:HMC</t>
  </si>
  <si>
    <t>27:0003:000155</t>
  </si>
  <si>
    <t>27:0003:000155:0003:0001:00</t>
  </si>
  <si>
    <t>TL-08-179:HMC</t>
  </si>
  <si>
    <t>27:0003:000157</t>
  </si>
  <si>
    <t>27:0003:000157:0003:0001:00</t>
  </si>
  <si>
    <t>TL-08-181:HMC</t>
  </si>
  <si>
    <t>27:0003:000158</t>
  </si>
  <si>
    <t>27:0003:000158:0003:0001:00</t>
  </si>
  <si>
    <t>TL-08-182:HMC</t>
  </si>
  <si>
    <t>27:0003:000159</t>
  </si>
  <si>
    <t>27:0003:000159:0003:0001:00</t>
  </si>
  <si>
    <t>TL-08-183:HMC</t>
  </si>
  <si>
    <t>27:0003:000156</t>
  </si>
  <si>
    <t>27:0003:000160</t>
  </si>
  <si>
    <t>27:0003:000160:0003:0001:00</t>
  </si>
  <si>
    <t>TL-08-184:HMC</t>
  </si>
  <si>
    <t>27:0003:000161</t>
  </si>
  <si>
    <t>27:0003:000161:0003:0001:00</t>
  </si>
  <si>
    <t>TL-08-185:HMC</t>
  </si>
  <si>
    <t>27:0003:000162</t>
  </si>
  <si>
    <t>27:0003:000162:0003:0001:00</t>
  </si>
  <si>
    <t>TL-08-186:HMC</t>
  </si>
  <si>
    <t>27:0003:000163</t>
  </si>
  <si>
    <t>27:0003:000163:0003:0001:00</t>
  </si>
  <si>
    <t>TL-08-187:HMC</t>
  </si>
  <si>
    <t>27:0003:000164</t>
  </si>
  <si>
    <t>27:0003:000164:0003:0001:00</t>
  </si>
  <si>
    <t>TL-08-189:HMC</t>
  </si>
  <si>
    <t>27:0003:000165</t>
  </si>
  <si>
    <t>27:0003:000165:0003:0001:00</t>
  </si>
  <si>
    <t>TL-08-190:HMC</t>
  </si>
  <si>
    <t>27:0003:000166</t>
  </si>
  <si>
    <t>27:0003:000166:0003:0001:00</t>
  </si>
  <si>
    <t>TL-08-191:HMC</t>
  </si>
  <si>
    <t>27:0003:000167</t>
  </si>
  <si>
    <t>27:0003:000167:0003:0001:00</t>
  </si>
  <si>
    <t>TL-08-192:HMC</t>
  </si>
  <si>
    <t>27:0003:000168</t>
  </si>
  <si>
    <t>27:0003:000168:0003:0001:00</t>
  </si>
  <si>
    <t>TL-08-193:HMC</t>
  </si>
  <si>
    <t>27:0003:000169</t>
  </si>
  <si>
    <t>27:0003:000169:0003:0001:00</t>
  </si>
  <si>
    <t>TL-08-194:HMC</t>
  </si>
  <si>
    <t>27:0003:000170</t>
  </si>
  <si>
    <t>27:0003:000170:0003:0001:00</t>
  </si>
  <si>
    <t>TL-08-196:HMC</t>
  </si>
  <si>
    <t>27:0003:000172</t>
  </si>
  <si>
    <t>27:0003:000172:0003:0001:00</t>
  </si>
  <si>
    <t>TL-08-197:HMC</t>
  </si>
  <si>
    <t>27:0003:000173</t>
  </si>
  <si>
    <t>27:0003:000173:0003:0001:00</t>
  </si>
  <si>
    <t>TL-08-198:HMC</t>
  </si>
  <si>
    <t>27:0003:000174</t>
  </si>
  <si>
    <t>27:0003:000174:0003:0001:00</t>
  </si>
  <si>
    <t>TL-08-199:HMC</t>
  </si>
  <si>
    <t>27:0003:000175</t>
  </si>
  <si>
    <t>27:0003:000175:0003:0001:00</t>
  </si>
  <si>
    <t>TL-08-201BS:HMC</t>
  </si>
  <si>
    <t>27:0003:000171</t>
  </si>
  <si>
    <t>27:0003:000176</t>
  </si>
  <si>
    <t>27:0003:000176:0003:0001:00</t>
  </si>
  <si>
    <t>TL-08-202BS:HMC</t>
  </si>
  <si>
    <t>27:0003:000177</t>
  </si>
  <si>
    <t>27:0003:000177:0003:0001:00</t>
  </si>
  <si>
    <t>TL-08-203BS:HMC</t>
  </si>
  <si>
    <t>27:0003:000178</t>
  </si>
  <si>
    <t>27:0003:000178:0003:0001:00</t>
  </si>
  <si>
    <t>TL-08-204:HMC</t>
  </si>
  <si>
    <t>27:0003:000179</t>
  </si>
  <si>
    <t>27:0003:000179:0003:0001:00</t>
  </si>
  <si>
    <t>TL-08-205:HMC</t>
  </si>
  <si>
    <t>27:0003:000180</t>
  </si>
  <si>
    <t>27:0003:000180:0003:0001:00</t>
  </si>
  <si>
    <t>TL-08-206:HMC</t>
  </si>
  <si>
    <t>27:0003:000181</t>
  </si>
  <si>
    <t>27:0003:000181:0003:0001:00</t>
  </si>
  <si>
    <t>TL-08-207:HMC</t>
  </si>
  <si>
    <t>27:0003:000182</t>
  </si>
  <si>
    <t>27:0003:000182:0003:0001:00</t>
  </si>
  <si>
    <t>KA-09-003:HMC</t>
  </si>
  <si>
    <t>27:0009:000001</t>
  </si>
  <si>
    <t>27:0004:000002</t>
  </si>
  <si>
    <t>27:0004:000002:0003:0001:00</t>
  </si>
  <si>
    <t>KA-09-004:HMC</t>
  </si>
  <si>
    <t>27:0009:000002</t>
  </si>
  <si>
    <t>27:0004:000003</t>
  </si>
  <si>
    <t>27:0004:000003:0003:0001:00</t>
  </si>
  <si>
    <t>KA-09-005:HMC</t>
  </si>
  <si>
    <t>27:0009:000003</t>
  </si>
  <si>
    <t>27:0004:000004</t>
  </si>
  <si>
    <t>27:0004:000004:0003:0001:00</t>
  </si>
  <si>
    <t>KA-09-006:HMC</t>
  </si>
  <si>
    <t>27:0009:000004</t>
  </si>
  <si>
    <t>27:0004:000005</t>
  </si>
  <si>
    <t>27:0004:000005:0003:0001:00</t>
  </si>
  <si>
    <t>KA-09-007:HMC</t>
  </si>
  <si>
    <t>27:0009:000005</t>
  </si>
  <si>
    <t>27:0004:000006</t>
  </si>
  <si>
    <t>27:0004:000006:0003:0001:00</t>
  </si>
  <si>
    <t>KA-09-010:HMC</t>
  </si>
  <si>
    <t>27:0009:000006</t>
  </si>
  <si>
    <t>27:0004:000008</t>
  </si>
  <si>
    <t>27:0004:000008:0003:0001:00</t>
  </si>
  <si>
    <t>KA-09-011:HMC</t>
  </si>
  <si>
    <t>27:0009:000007</t>
  </si>
  <si>
    <t>27:0004:000009</t>
  </si>
  <si>
    <t>27:0004:000009:0003:0001:00</t>
  </si>
  <si>
    <t>KA-09-012:HMC</t>
  </si>
  <si>
    <t>27:0009:000008</t>
  </si>
  <si>
    <t>27:0004:000010</t>
  </si>
  <si>
    <t>27:0004:000010:0003:0001:00</t>
  </si>
  <si>
    <t>KA-09-013:HMC</t>
  </si>
  <si>
    <t>27:0009:000009</t>
  </si>
  <si>
    <t>27:0004:000011</t>
  </si>
  <si>
    <t>27:0004:000011:0003:0001:00</t>
  </si>
  <si>
    <t>KA-09-014:HMC</t>
  </si>
  <si>
    <t>27:0009:000010</t>
  </si>
  <si>
    <t>27:0004:000012</t>
  </si>
  <si>
    <t>27:0004:000012:0003:0001:00</t>
  </si>
  <si>
    <t>KA-09-015:HMC</t>
  </si>
  <si>
    <t>27:0009:000011</t>
  </si>
  <si>
    <t>27:0004:000013</t>
  </si>
  <si>
    <t>27:0004:000013:0003:0001:00</t>
  </si>
  <si>
    <t>KA-09-016:HMC</t>
  </si>
  <si>
    <t>27:0009:000012</t>
  </si>
  <si>
    <t>27:0004:000014</t>
  </si>
  <si>
    <t>27:0004:000014:0003:0001:00</t>
  </si>
  <si>
    <t>KA-09-017:HMC</t>
  </si>
  <si>
    <t>27:0009:000013</t>
  </si>
  <si>
    <t>27:0004:000015</t>
  </si>
  <si>
    <t>27:0004:000015:0003:0001:00</t>
  </si>
  <si>
    <t>KA-09-018:HMC</t>
  </si>
  <si>
    <t>27:0009:000014</t>
  </si>
  <si>
    <t>27:0004:000016</t>
  </si>
  <si>
    <t>27:0004:000016:0003:0001:00</t>
  </si>
  <si>
    <t>KA-09-019:HMC</t>
  </si>
  <si>
    <t>27:0009:000015</t>
  </si>
  <si>
    <t>27:0004:000017</t>
  </si>
  <si>
    <t>27:0004:000017:0003:0001:00</t>
  </si>
  <si>
    <t>KA-09-020:HMC</t>
  </si>
  <si>
    <t>27:0009:000016</t>
  </si>
  <si>
    <t>27:0004:000018</t>
  </si>
  <si>
    <t>27:0004:000018:0003:0001:00</t>
  </si>
  <si>
    <t>KA-09-021:HMC</t>
  </si>
  <si>
    <t>27:0009:000017</t>
  </si>
  <si>
    <t>27:0004:000019</t>
  </si>
  <si>
    <t>27:0004:000019:0003:0001:00</t>
  </si>
  <si>
    <t>KA-09-022:HMC</t>
  </si>
  <si>
    <t>27:0009:000018</t>
  </si>
  <si>
    <t>27:0004:000020</t>
  </si>
  <si>
    <t>27:0004:000020:0003:0001:00</t>
  </si>
  <si>
    <t>KA-09-023:HMC</t>
  </si>
  <si>
    <t>27:0009:000019</t>
  </si>
  <si>
    <t>27:0004:000021</t>
  </si>
  <si>
    <t>27:0004:000021:0003:0001:00</t>
  </si>
  <si>
    <t>KA-09-025:HMC</t>
  </si>
  <si>
    <t>27:0009:000020</t>
  </si>
  <si>
    <t>27:0004:000023</t>
  </si>
  <si>
    <t>27:0004:000023:0003:0001:00</t>
  </si>
  <si>
    <t>KA-09-027:HMC</t>
  </si>
  <si>
    <t>27:0009:000021</t>
  </si>
  <si>
    <t>27:0004:000025</t>
  </si>
  <si>
    <t>27:0004:000025:0003:0001:00</t>
  </si>
  <si>
    <t>KA-09-028:HMC</t>
  </si>
  <si>
    <t>27:0009:000022</t>
  </si>
  <si>
    <t>27:0004:000026</t>
  </si>
  <si>
    <t>27:0004:000026:0003:0001:00</t>
  </si>
  <si>
    <t>KA-09-029:HMC</t>
  </si>
  <si>
    <t>27:0009:000023</t>
  </si>
  <si>
    <t>27:0004:000027</t>
  </si>
  <si>
    <t>27:0004:000027:0003:0001:00</t>
  </si>
  <si>
    <t>KA-09-030:HMC</t>
  </si>
  <si>
    <t>27:0009:000024</t>
  </si>
  <si>
    <t>27:0004:000027:0004:0001:00</t>
  </si>
  <si>
    <t>KA-09-031:HMC</t>
  </si>
  <si>
    <t>27:0009:000025</t>
  </si>
  <si>
    <t>27:0004:000028</t>
  </si>
  <si>
    <t>27:0004:000028:0003:0001:00</t>
  </si>
  <si>
    <t>KA-09-032:HMC</t>
  </si>
  <si>
    <t>27:0009:000026</t>
  </si>
  <si>
    <t>27:0004:000029</t>
  </si>
  <si>
    <t>27:0004:000029:0003:0001:00</t>
  </si>
  <si>
    <t>KA-09-033:HMC</t>
  </si>
  <si>
    <t>27:0009:000027</t>
  </si>
  <si>
    <t>27:0004:000030</t>
  </si>
  <si>
    <t>27:0004:000030:0003:0001:00</t>
  </si>
  <si>
    <t>KA-09-034:HMC</t>
  </si>
  <si>
    <t>27:0009:000028</t>
  </si>
  <si>
    <t>27:0004:000031</t>
  </si>
  <si>
    <t>27:0004:000031:0003:0001:00</t>
  </si>
  <si>
    <t>KA-09-035:HMC</t>
  </si>
  <si>
    <t>27:0009:000029</t>
  </si>
  <si>
    <t>27:0004:000032</t>
  </si>
  <si>
    <t>27:0004:000032:0003:0001:00</t>
  </si>
  <si>
    <t>KA-09-036:HMC</t>
  </si>
  <si>
    <t>27:0009:000030</t>
  </si>
  <si>
    <t>27:0004:000033</t>
  </si>
  <si>
    <t>27:0004:000033:0003:0001:00</t>
  </si>
  <si>
    <t>KA-09-037:HMC</t>
  </si>
  <si>
    <t>27:0009:000031</t>
  </si>
  <si>
    <t>27:0004:000034</t>
  </si>
  <si>
    <t>27:0004:000034:0003:0001:00</t>
  </si>
  <si>
    <t>KA-09-039:HMC</t>
  </si>
  <si>
    <t>27:0009:000032</t>
  </si>
  <si>
    <t>27:0004:000036</t>
  </si>
  <si>
    <t>27:0004:000036:0003:0001:00</t>
  </si>
  <si>
    <t>KA-09-040:HMC</t>
  </si>
  <si>
    <t>27:0009:000033</t>
  </si>
  <si>
    <t>27:0004:000037</t>
  </si>
  <si>
    <t>27:0004:000037:0003:0001:00</t>
  </si>
  <si>
    <t>KA-09-041:HMC</t>
  </si>
  <si>
    <t>27:0009:000034</t>
  </si>
  <si>
    <t>27:0004:000038</t>
  </si>
  <si>
    <t>27:0004:000038:0003:0001:00</t>
  </si>
  <si>
    <t>KA-09-042:HMC</t>
  </si>
  <si>
    <t>27:0009:000035</t>
  </si>
  <si>
    <t>27:0004:000039</t>
  </si>
  <si>
    <t>27:0004:000039:0003:0001:00</t>
  </si>
  <si>
    <t>KA-09-043:HMC</t>
  </si>
  <si>
    <t>27:0009:000036</t>
  </si>
  <si>
    <t>27:0004:000040</t>
  </si>
  <si>
    <t>27:0004:000040:0003:0001:00</t>
  </si>
  <si>
    <t>KA-09-044:HMC</t>
  </si>
  <si>
    <t>27:0009:000037</t>
  </si>
  <si>
    <t>27:0004:000041</t>
  </si>
  <si>
    <t>27:0004:000041:0003:0001:00</t>
  </si>
  <si>
    <t>KA-09-045:HMC</t>
  </si>
  <si>
    <t>27:0009:000038</t>
  </si>
  <si>
    <t>27:0004:000042</t>
  </si>
  <si>
    <t>27:0004:000042:0003:0001:00</t>
  </si>
  <si>
    <t>KA-09-046:HMC</t>
  </si>
  <si>
    <t>27:0009:000039</t>
  </si>
  <si>
    <t>27:0004:000043</t>
  </si>
  <si>
    <t>27:0004:000043:0003:0001:00</t>
  </si>
  <si>
    <t>KA-09-047:HMC</t>
  </si>
  <si>
    <t>27:0009:000040</t>
  </si>
  <si>
    <t>27:0004:000044</t>
  </si>
  <si>
    <t>27:0004:000044:0003:0001:00</t>
  </si>
  <si>
    <t>KA-09-048:HMC</t>
  </si>
  <si>
    <t>27:0009:000041</t>
  </si>
  <si>
    <t>27:0004:000045</t>
  </si>
  <si>
    <t>27:0004:000045:0003:0001:00</t>
  </si>
  <si>
    <t>KA-09-049:HMC</t>
  </si>
  <si>
    <t>27:0009:000042</t>
  </si>
  <si>
    <t>27:0004:000046</t>
  </si>
  <si>
    <t>27:0004:000046:0003:0001:00</t>
  </si>
  <si>
    <t>KA-09-050:HMC</t>
  </si>
  <si>
    <t>27:0009:000043</t>
  </si>
  <si>
    <t>27:0004:000047</t>
  </si>
  <si>
    <t>27:0004:000047:0003:0001:00</t>
  </si>
  <si>
    <t>KA-09-051:HMC</t>
  </si>
  <si>
    <t>27:0009:000044</t>
  </si>
  <si>
    <t>27:0004:000048</t>
  </si>
  <si>
    <t>27:0004:000048:0003:0001:00</t>
  </si>
  <si>
    <t>KA-09-052:HMC</t>
  </si>
  <si>
    <t>27:0009:000045</t>
  </si>
  <si>
    <t>27:0004:000049</t>
  </si>
  <si>
    <t>27:0004:000049:0003:0001:00</t>
  </si>
  <si>
    <t>KA-09-053:HMC</t>
  </si>
  <si>
    <t>27:0009:000046</t>
  </si>
  <si>
    <t>27:0004:000050</t>
  </si>
  <si>
    <t>27:0004:000050:0003:0001:00</t>
  </si>
  <si>
    <t>KA-09-054:HMC</t>
  </si>
  <si>
    <t>27:0009:000047</t>
  </si>
  <si>
    <t>27:0004:000050:0004:0001:00</t>
  </si>
  <si>
    <t>KA-09-055:HMC</t>
  </si>
  <si>
    <t>27:0009:000048</t>
  </si>
  <si>
    <t>27:0004:000051</t>
  </si>
  <si>
    <t>27:0004:000051:0003:0001:00</t>
  </si>
  <si>
    <t>KA-09-056:HMC</t>
  </si>
  <si>
    <t>27:0009:000049</t>
  </si>
  <si>
    <t>27:0004:000052</t>
  </si>
  <si>
    <t>27:0004:000052:0003:0001:00</t>
  </si>
  <si>
    <t>KA-09-057:HMC</t>
  </si>
  <si>
    <t>27:0009:000050</t>
  </si>
  <si>
    <t>27:0004:000053</t>
  </si>
  <si>
    <t>27:0004:000053:0003:0001:00</t>
  </si>
  <si>
    <t>KA-09-058:HMC</t>
  </si>
  <si>
    <t>27:0009:000051</t>
  </si>
  <si>
    <t>27:0004:000054</t>
  </si>
  <si>
    <t>27:0004:000054:0003:0001:00</t>
  </si>
  <si>
    <t>KA-09-059:HMC</t>
  </si>
  <si>
    <t>27:0009:000052</t>
  </si>
  <si>
    <t>27:0004:000055</t>
  </si>
  <si>
    <t>27:0004:000055:0003:0001:00</t>
  </si>
  <si>
    <t>KA-09-060:HMC</t>
  </si>
  <si>
    <t>27:0009:000053</t>
  </si>
  <si>
    <t>27:0004:000056</t>
  </si>
  <si>
    <t>27:0004:000056:0003:0001:00</t>
  </si>
  <si>
    <t>KA-09-061:HMC</t>
  </si>
  <si>
    <t>27:0009:000054</t>
  </si>
  <si>
    <t>27:0004:000057</t>
  </si>
  <si>
    <t>27:0004:000057:0003:0001:00</t>
  </si>
  <si>
    <t>KA-09-062:HMC</t>
  </si>
  <si>
    <t>27:0009:000055</t>
  </si>
  <si>
    <t>27:0004:000058</t>
  </si>
  <si>
    <t>27:0004:000058:0003:0001:00</t>
  </si>
  <si>
    <t>KA-09-063:HMC</t>
  </si>
  <si>
    <t>27:0009:000056</t>
  </si>
  <si>
    <t>27:0004:000059</t>
  </si>
  <si>
    <t>27:0004:000059:0003:0001:00</t>
  </si>
  <si>
    <t>KA-09-064:HMC</t>
  </si>
  <si>
    <t>27:0009:000057</t>
  </si>
  <si>
    <t>27:0004:000060</t>
  </si>
  <si>
    <t>27:0004:000060:0003:0001:00</t>
  </si>
  <si>
    <t>KA-09-065:HMC</t>
  </si>
  <si>
    <t>27:0009:000058</t>
  </si>
  <si>
    <t>27:0004:000061</t>
  </si>
  <si>
    <t>27:0004:000061:0003:0001:00</t>
  </si>
  <si>
    <t>KA-09-066:HMC</t>
  </si>
  <si>
    <t>27:0009:000059</t>
  </si>
  <si>
    <t>27:0004:000062</t>
  </si>
  <si>
    <t>27:0004:000062:0003:0001:00</t>
  </si>
  <si>
    <t>KA-09-067:HMC</t>
  </si>
  <si>
    <t>27:0009:000060</t>
  </si>
  <si>
    <t>27:0004:000063</t>
  </si>
  <si>
    <t>27:0004:000063:0003:0001:00</t>
  </si>
  <si>
    <t>KA-09-068:HMC</t>
  </si>
  <si>
    <t>27:0009:000061</t>
  </si>
  <si>
    <t>27:0004:000064</t>
  </si>
  <si>
    <t>27:0004:000064:0003:0001:00</t>
  </si>
  <si>
    <t>KA-09-069:HMC</t>
  </si>
  <si>
    <t>27:0009:000062</t>
  </si>
  <si>
    <t>27:0004:000065</t>
  </si>
  <si>
    <t>27:0004:000065:0003:0001:00</t>
  </si>
  <si>
    <t>KA-09-070:HMC</t>
  </si>
  <si>
    <t>27:0009:000063</t>
  </si>
  <si>
    <t>27:0004:000066</t>
  </si>
  <si>
    <t>27:0004:000066:0003:0001:00</t>
  </si>
  <si>
    <t>KA-09-071:HMC</t>
  </si>
  <si>
    <t>27:0009:000064</t>
  </si>
  <si>
    <t>27:0004:000067</t>
  </si>
  <si>
    <t>27:0004:000067:0003:0001:00</t>
  </si>
  <si>
    <t>KA-09-072:HMC</t>
  </si>
  <si>
    <t>27:0009:000065</t>
  </si>
  <si>
    <t>27:0004:000068</t>
  </si>
  <si>
    <t>27:0004:000068:0003:0001:00</t>
  </si>
  <si>
    <t>KA-09-073:HMC</t>
  </si>
  <si>
    <t>27:0009:000066</t>
  </si>
  <si>
    <t>27:0004:000069</t>
  </si>
  <si>
    <t>27:0004:000069:0003:0001:00</t>
  </si>
  <si>
    <t>KA-09-074:HMC</t>
  </si>
  <si>
    <t>27:0009:000067</t>
  </si>
  <si>
    <t>27:0004:000070</t>
  </si>
  <si>
    <t>27:0004:000070:0003:0001:00</t>
  </si>
  <si>
    <t>KA-09-075:HMC</t>
  </si>
  <si>
    <t>27:0009:000068</t>
  </si>
  <si>
    <t>27:0004:000057:0004:0001:00</t>
  </si>
  <si>
    <t>KA-09-076:HMC</t>
  </si>
  <si>
    <t>27:0009:000069</t>
  </si>
  <si>
    <t>27:0004:000071</t>
  </si>
  <si>
    <t>27:0004:000071:0003:0001:00</t>
  </si>
  <si>
    <t>KA-09-077:HMC</t>
  </si>
  <si>
    <t>27:0009:000070</t>
  </si>
  <si>
    <t>27:0004:000072</t>
  </si>
  <si>
    <t>27:0004:000072:0003:0001:00</t>
  </si>
  <si>
    <t>KA-09-078:HMC</t>
  </si>
  <si>
    <t>27:0009:000071</t>
  </si>
  <si>
    <t>27:0004:000073</t>
  </si>
  <si>
    <t>27:0004:000073:0003:0001:00</t>
  </si>
  <si>
    <t>KA-09-079:HMC</t>
  </si>
  <si>
    <t>27:0009:000072</t>
  </si>
  <si>
    <t>27:0004:000074</t>
  </si>
  <si>
    <t>27:0004:000074:0003:0001:00</t>
  </si>
  <si>
    <t>KA-09-080:HMC</t>
  </si>
  <si>
    <t>27:0009:000073</t>
  </si>
  <si>
    <t>27:0004:000075</t>
  </si>
  <si>
    <t>27:0004:000075:0003:0001:00</t>
  </si>
  <si>
    <t>KA-09-081:HMC</t>
  </si>
  <si>
    <t>27:0009:000074</t>
  </si>
  <si>
    <t>27:0004:000076</t>
  </si>
  <si>
    <t>27:0004:000076:0003:0001:00</t>
  </si>
  <si>
    <t>KA-09-082:HMC</t>
  </si>
  <si>
    <t>27:0009:000075</t>
  </si>
  <si>
    <t>27:0004:000077</t>
  </si>
  <si>
    <t>27:0004:000077:0003:0001:00</t>
  </si>
  <si>
    <t>KA-09-083:HMC</t>
  </si>
  <si>
    <t>27:0009:000076</t>
  </si>
  <si>
    <t>27:0004:000078</t>
  </si>
  <si>
    <t>27:0004:000078:0003:0001:00</t>
  </si>
  <si>
    <t>KA-09-084:HMC</t>
  </si>
  <si>
    <t>27:0009:000077</t>
  </si>
  <si>
    <t>27:0004:000079</t>
  </si>
  <si>
    <t>27:0004:000079:0003:0001:00</t>
  </si>
  <si>
    <t>KA-09-085:HMC</t>
  </si>
  <si>
    <t>27:0009:000078</t>
  </si>
  <si>
    <t>27:0004:000080</t>
  </si>
  <si>
    <t>27:0004:000080:0003:0001:00</t>
  </si>
  <si>
    <t>KA-09-086:HMC</t>
  </si>
  <si>
    <t>27:0009:000079</t>
  </si>
  <si>
    <t>27:0004:000081</t>
  </si>
  <si>
    <t>27:0004:000081:0003:0001:00</t>
  </si>
  <si>
    <t>KA-09-087:HMC</t>
  </si>
  <si>
    <t>27:0009:000080</t>
  </si>
  <si>
    <t>27:0004:000082</t>
  </si>
  <si>
    <t>27:0004:000082:0003:0001:00</t>
  </si>
  <si>
    <t>KA-09-088:HMC</t>
  </si>
  <si>
    <t>27:0009:000081</t>
  </si>
  <si>
    <t>27:0004:000083</t>
  </si>
  <si>
    <t>27:0004:000083:0003:0001:00</t>
  </si>
  <si>
    <t>KA-09-089:HMC</t>
  </si>
  <si>
    <t>27:0009:000082</t>
  </si>
  <si>
    <t>27:0004:000084</t>
  </si>
  <si>
    <t>27:0004:000084:0003:0001:00</t>
  </si>
  <si>
    <t>KA-09-090:HMC</t>
  </si>
  <si>
    <t>27:0009:000083</t>
  </si>
  <si>
    <t>27:0004:000085</t>
  </si>
  <si>
    <t>27:0004:000085:0003:0001:00</t>
  </si>
  <si>
    <t>KA-09-091:HMC</t>
  </si>
  <si>
    <t>27:0009:000084</t>
  </si>
  <si>
    <t>27:0004:000086</t>
  </si>
  <si>
    <t>27:0004:000086:0003:0001:00</t>
  </si>
  <si>
    <t>KA-09-092:HMC</t>
  </si>
  <si>
    <t>27:0009:000085</t>
  </si>
  <si>
    <t>27:0004:000087</t>
  </si>
  <si>
    <t>27:0004:000087:0003:0001:00</t>
  </si>
  <si>
    <t>KA-09-094:HMC</t>
  </si>
  <si>
    <t>27:0009:000086</t>
  </si>
  <si>
    <t>27:0004:000089</t>
  </si>
  <si>
    <t>27:0004:000089:0003:0001:00</t>
  </si>
  <si>
    <t>KA-09-095:HMC</t>
  </si>
  <si>
    <t>27:0009:000087</t>
  </si>
  <si>
    <t>27:0004:000090</t>
  </si>
  <si>
    <t>27:0004:000090:0003:0001:00</t>
  </si>
  <si>
    <t>KA-09-096:HMC</t>
  </si>
  <si>
    <t>27:0009:000088</t>
  </si>
  <si>
    <t>27:0004:000091</t>
  </si>
  <si>
    <t>27:0004:000091:0003:0001:00</t>
  </si>
  <si>
    <t>KA-09-097:HMC</t>
  </si>
  <si>
    <t>27:0009:000089</t>
  </si>
  <si>
    <t>27:0004:000092</t>
  </si>
  <si>
    <t>27:0004:000092:0003:0001:00</t>
  </si>
  <si>
    <t>KA-09-098:HMC</t>
  </si>
  <si>
    <t>27:0009:000090</t>
  </si>
  <si>
    <t>27:0004:000093</t>
  </si>
  <si>
    <t>27:0004:000093:0003:0001:00</t>
  </si>
  <si>
    <t>KA-09-099:HMC</t>
  </si>
  <si>
    <t>27:0009:000091</t>
  </si>
  <si>
    <t>27:0004:000094</t>
  </si>
  <si>
    <t>27:0004:000094:0003:0001:00</t>
  </si>
  <si>
    <t>KA-09-100:HMC</t>
  </si>
  <si>
    <t>27:0009:000092</t>
  </si>
  <si>
    <t>27:0004:000095</t>
  </si>
  <si>
    <t>27:0004:000095:0003:0001:00</t>
  </si>
  <si>
    <t>JMR02:HMC</t>
  </si>
  <si>
    <t>27:0014:000001</t>
  </si>
  <si>
    <t>27:0009:000002:0003:0001:00</t>
  </si>
  <si>
    <t>JMR03:HMC</t>
  </si>
  <si>
    <t>27:0014:000002</t>
  </si>
  <si>
    <t>27:0009:000003:0003:0001:00</t>
  </si>
  <si>
    <t>JMR04:HMC</t>
  </si>
  <si>
    <t>27:0014:000003</t>
  </si>
  <si>
    <t>27:0009:000004:0003:0001:00</t>
  </si>
  <si>
    <t>JMR05:HMC</t>
  </si>
  <si>
    <t>27:0014:000004</t>
  </si>
  <si>
    <t>27:0009:000005:0003:0001:00</t>
  </si>
  <si>
    <t>JMR06:HMC</t>
  </si>
  <si>
    <t>27:0014:000005</t>
  </si>
  <si>
    <t>27:0009:000006:0003:0001:00</t>
  </si>
  <si>
    <t>JMR07:HMC</t>
  </si>
  <si>
    <t>27:0014:000006</t>
  </si>
  <si>
    <t>27:0009:000007:0003:0001:00</t>
  </si>
  <si>
    <t>JMR08:HMC</t>
  </si>
  <si>
    <t>27:0014:000007</t>
  </si>
  <si>
    <t>27:0009:000008:0003:0001:00</t>
  </si>
  <si>
    <t>JMR09:HMC</t>
  </si>
  <si>
    <t>27:0014:000008</t>
  </si>
  <si>
    <t>27:0009:000009:0003:0001:00</t>
  </si>
  <si>
    <t>JMR10:HMC</t>
  </si>
  <si>
    <t>27:0014:000009</t>
  </si>
  <si>
    <t>27:0009:000010:0003:0001:00</t>
  </si>
  <si>
    <t>JMR11:HMC</t>
  </si>
  <si>
    <t>27:0014:000010</t>
  </si>
  <si>
    <t>27:0009:000011:0003:0001:00</t>
  </si>
  <si>
    <t>JMR12:HMC</t>
  </si>
  <si>
    <t>27:0014:000011</t>
  </si>
  <si>
    <t>27:0009:000012:0003:0001:00</t>
  </si>
  <si>
    <t>JMR13:HMC</t>
  </si>
  <si>
    <t>27:0014:000012</t>
  </si>
  <si>
    <t>27:0009:000013:0003:0001:00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</si>
</sst>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58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31" width="14.77734375" customWidth="1"/>
  </cols>
  <sheetData>
    <row r="1" spans="1:3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</row>
    <row r="2" spans="1:31" hidden="1" x14ac:dyDescent="0.3">
      <c r="A2" t="s">
        <v>31</v>
      </c>
      <c r="B2" t="s">
        <v>32</v>
      </c>
      <c r="C2" s="1" t="str">
        <f t="shared" ref="C2:C40" si="0">HYPERLINK("http://geochem.nrcan.gc.ca/cdogs/content/bdl/bdl211114_e.htm", "21:1114")</f>
        <v>21:1114</v>
      </c>
      <c r="D2" s="1" t="str">
        <f t="shared" ref="D2:D14" si="1">HYPERLINK("http://geochem.nrcan.gc.ca/cdogs/content/svy/svy210421_e.htm", "21:0421")</f>
        <v>21:0421</v>
      </c>
      <c r="E2" t="s">
        <v>33</v>
      </c>
      <c r="F2" t="s">
        <v>34</v>
      </c>
      <c r="H2">
        <v>55.912354800000003</v>
      </c>
      <c r="I2">
        <v>-64.086189700000006</v>
      </c>
      <c r="J2" s="1" t="str">
        <f t="shared" ref="J2:J14" si="2">HYPERLINK("http://geochem.nrcan.gc.ca/cdogs/content/kwd/kwd020044_e.htm", "Till")</f>
        <v>Till</v>
      </c>
      <c r="K2" s="1" t="str">
        <f t="shared" ref="K2:K14" si="3">HYPERLINK("http://geochem.nrcan.gc.ca/cdogs/content/kwd/kwd080049_e.htm", "HMC separation (ODM; details not reported)")</f>
        <v>HMC separation (ODM; details not reported)</v>
      </c>
      <c r="L2">
        <v>11900</v>
      </c>
      <c r="M2">
        <v>0</v>
      </c>
      <c r="N2">
        <v>11900</v>
      </c>
      <c r="O2">
        <v>1200</v>
      </c>
      <c r="P2">
        <v>10700</v>
      </c>
      <c r="Q2">
        <v>1393.9</v>
      </c>
      <c r="R2">
        <v>938.5</v>
      </c>
      <c r="S2">
        <v>770.2</v>
      </c>
      <c r="T2">
        <v>168.3</v>
      </c>
      <c r="U2">
        <v>11.5</v>
      </c>
      <c r="V2">
        <v>156.80000000000001</v>
      </c>
      <c r="W2">
        <v>455.4</v>
      </c>
      <c r="X2">
        <v>428.3</v>
      </c>
      <c r="Y2">
        <v>27.1</v>
      </c>
      <c r="Z2">
        <v>4.5</v>
      </c>
      <c r="AA2">
        <v>1.6</v>
      </c>
      <c r="AB2">
        <v>21</v>
      </c>
      <c r="AC2">
        <v>14.1</v>
      </c>
      <c r="AD2">
        <v>5.6</v>
      </c>
      <c r="AE2">
        <v>1.3</v>
      </c>
    </row>
    <row r="3" spans="1:31" hidden="1" x14ac:dyDescent="0.3">
      <c r="A3" t="s">
        <v>35</v>
      </c>
      <c r="B3" t="s">
        <v>36</v>
      </c>
      <c r="C3" s="1" t="str">
        <f t="shared" si="0"/>
        <v>21:1114</v>
      </c>
      <c r="D3" s="1" t="str">
        <f t="shared" si="1"/>
        <v>21:0421</v>
      </c>
      <c r="E3" t="s">
        <v>37</v>
      </c>
      <c r="F3" t="s">
        <v>38</v>
      </c>
      <c r="H3">
        <v>55.969202000000003</v>
      </c>
      <c r="I3">
        <v>-64.575211699999997</v>
      </c>
      <c r="J3" s="1" t="str">
        <f t="shared" si="2"/>
        <v>Till</v>
      </c>
      <c r="K3" s="1" t="str">
        <f t="shared" si="3"/>
        <v>HMC separation (ODM; details not reported)</v>
      </c>
      <c r="L3">
        <v>12200</v>
      </c>
      <c r="M3">
        <v>0</v>
      </c>
      <c r="N3">
        <v>12200</v>
      </c>
      <c r="O3">
        <v>900</v>
      </c>
      <c r="P3">
        <v>11300</v>
      </c>
      <c r="Q3">
        <v>1625.8</v>
      </c>
      <c r="R3">
        <v>1082.3</v>
      </c>
      <c r="S3">
        <v>835.6</v>
      </c>
      <c r="T3">
        <v>246.7</v>
      </c>
      <c r="U3">
        <v>24.2</v>
      </c>
      <c r="V3">
        <v>222.5</v>
      </c>
      <c r="W3">
        <v>543.5</v>
      </c>
      <c r="X3">
        <v>506.2</v>
      </c>
      <c r="Y3">
        <v>37.299999999999997</v>
      </c>
      <c r="Z3">
        <v>6.9</v>
      </c>
      <c r="AA3">
        <v>3.1</v>
      </c>
      <c r="AB3">
        <v>27.3</v>
      </c>
      <c r="AC3">
        <v>19.3</v>
      </c>
      <c r="AD3">
        <v>6.3</v>
      </c>
      <c r="AE3">
        <v>1.7</v>
      </c>
    </row>
    <row r="4" spans="1:31" hidden="1" x14ac:dyDescent="0.3">
      <c r="A4" t="s">
        <v>39</v>
      </c>
      <c r="B4" t="s">
        <v>40</v>
      </c>
      <c r="C4" s="1" t="str">
        <f t="shared" si="0"/>
        <v>21:1114</v>
      </c>
      <c r="D4" s="1" t="str">
        <f t="shared" si="1"/>
        <v>21:0421</v>
      </c>
      <c r="E4" t="s">
        <v>41</v>
      </c>
      <c r="F4" t="s">
        <v>42</v>
      </c>
      <c r="H4">
        <v>55.943578600000002</v>
      </c>
      <c r="I4">
        <v>-64.876918799999999</v>
      </c>
      <c r="J4" s="1" t="str">
        <f t="shared" si="2"/>
        <v>Till</v>
      </c>
      <c r="K4" s="1" t="str">
        <f t="shared" si="3"/>
        <v>HMC separation (ODM; details not reported)</v>
      </c>
      <c r="L4">
        <v>11400</v>
      </c>
      <c r="M4">
        <v>0</v>
      </c>
      <c r="N4">
        <v>11400</v>
      </c>
      <c r="O4">
        <v>2400</v>
      </c>
      <c r="P4">
        <v>9000</v>
      </c>
      <c r="Q4">
        <v>1626.5</v>
      </c>
      <c r="R4">
        <v>835.4</v>
      </c>
      <c r="S4">
        <v>656.5</v>
      </c>
      <c r="T4">
        <v>178.9</v>
      </c>
      <c r="U4">
        <v>27.4</v>
      </c>
      <c r="V4">
        <v>151.5</v>
      </c>
      <c r="W4">
        <v>791.1</v>
      </c>
      <c r="X4">
        <v>720</v>
      </c>
      <c r="Y4">
        <v>71.099999999999994</v>
      </c>
      <c r="Z4">
        <v>17.7</v>
      </c>
      <c r="AA4">
        <v>7.7</v>
      </c>
      <c r="AB4">
        <v>45.7</v>
      </c>
      <c r="AC4">
        <v>35</v>
      </c>
      <c r="AD4">
        <v>9.6999999999999993</v>
      </c>
      <c r="AE4">
        <v>1</v>
      </c>
    </row>
    <row r="5" spans="1:31" hidden="1" x14ac:dyDescent="0.3">
      <c r="A5" t="s">
        <v>43</v>
      </c>
      <c r="B5" t="s">
        <v>44</v>
      </c>
      <c r="C5" s="1" t="str">
        <f t="shared" si="0"/>
        <v>21:1114</v>
      </c>
      <c r="D5" s="1" t="str">
        <f t="shared" si="1"/>
        <v>21:0421</v>
      </c>
      <c r="E5" t="s">
        <v>45</v>
      </c>
      <c r="F5" t="s">
        <v>46</v>
      </c>
      <c r="H5">
        <v>54.781553299999999</v>
      </c>
      <c r="I5">
        <v>-65.487947300000002</v>
      </c>
      <c r="J5" s="1" t="str">
        <f t="shared" si="2"/>
        <v>Till</v>
      </c>
      <c r="K5" s="1" t="str">
        <f t="shared" si="3"/>
        <v>HMC separation (ODM; details not reported)</v>
      </c>
      <c r="L5">
        <v>11500</v>
      </c>
      <c r="M5">
        <v>0</v>
      </c>
      <c r="N5">
        <v>11500</v>
      </c>
      <c r="O5">
        <v>1100</v>
      </c>
      <c r="P5">
        <v>10400</v>
      </c>
      <c r="Q5">
        <v>1648.7</v>
      </c>
      <c r="R5">
        <v>1143.0999999999999</v>
      </c>
      <c r="S5">
        <v>917.8</v>
      </c>
      <c r="T5">
        <v>225.3</v>
      </c>
      <c r="U5">
        <v>15.9</v>
      </c>
      <c r="V5">
        <v>209.4</v>
      </c>
      <c r="W5">
        <v>505.6</v>
      </c>
      <c r="X5">
        <v>455.5</v>
      </c>
      <c r="Y5">
        <v>50.1</v>
      </c>
      <c r="Z5">
        <v>8.1999999999999993</v>
      </c>
      <c r="AA5">
        <v>6.8</v>
      </c>
      <c r="AB5">
        <v>35.1</v>
      </c>
      <c r="AC5">
        <v>23.2</v>
      </c>
      <c r="AD5">
        <v>8.9</v>
      </c>
      <c r="AE5">
        <v>3</v>
      </c>
    </row>
    <row r="6" spans="1:31" hidden="1" x14ac:dyDescent="0.3">
      <c r="A6" t="s">
        <v>47</v>
      </c>
      <c r="B6" t="s">
        <v>48</v>
      </c>
      <c r="C6" s="1" t="str">
        <f t="shared" si="0"/>
        <v>21:1114</v>
      </c>
      <c r="D6" s="1" t="str">
        <f t="shared" si="1"/>
        <v>21:0421</v>
      </c>
      <c r="E6" t="s">
        <v>49</v>
      </c>
      <c r="F6" t="s">
        <v>50</v>
      </c>
      <c r="H6">
        <v>54.415718499999997</v>
      </c>
      <c r="I6">
        <v>-65.938852100000005</v>
      </c>
      <c r="J6" s="1" t="str">
        <f t="shared" si="2"/>
        <v>Till</v>
      </c>
      <c r="K6" s="1" t="str">
        <f t="shared" si="3"/>
        <v>HMC separation (ODM; details not reported)</v>
      </c>
      <c r="L6">
        <v>11100</v>
      </c>
      <c r="M6">
        <v>0</v>
      </c>
      <c r="N6">
        <v>11100</v>
      </c>
      <c r="O6">
        <v>3800</v>
      </c>
      <c r="P6">
        <v>7300</v>
      </c>
      <c r="Q6">
        <v>1335.5</v>
      </c>
      <c r="R6">
        <v>809.1</v>
      </c>
      <c r="S6">
        <v>715.5</v>
      </c>
      <c r="T6">
        <v>93.6</v>
      </c>
      <c r="U6">
        <v>19.5</v>
      </c>
      <c r="V6">
        <v>74.099999999999994</v>
      </c>
      <c r="W6">
        <v>526.4</v>
      </c>
      <c r="X6">
        <v>432.7</v>
      </c>
      <c r="Y6">
        <v>93.7</v>
      </c>
      <c r="Z6">
        <v>10.6</v>
      </c>
      <c r="AA6">
        <v>23.6</v>
      </c>
      <c r="AB6">
        <v>59.5</v>
      </c>
      <c r="AC6">
        <v>23.8</v>
      </c>
      <c r="AD6">
        <v>21.4</v>
      </c>
      <c r="AE6">
        <v>14.3</v>
      </c>
    </row>
    <row r="7" spans="1:31" hidden="1" x14ac:dyDescent="0.3">
      <c r="A7" t="s">
        <v>51</v>
      </c>
      <c r="B7" t="s">
        <v>52</v>
      </c>
      <c r="C7" s="1" t="str">
        <f t="shared" si="0"/>
        <v>21:1114</v>
      </c>
      <c r="D7" s="1" t="str">
        <f t="shared" si="1"/>
        <v>21:0421</v>
      </c>
      <c r="E7" t="s">
        <v>53</v>
      </c>
      <c r="F7" t="s">
        <v>54</v>
      </c>
      <c r="H7">
        <v>55.2448294</v>
      </c>
      <c r="I7">
        <v>-65.771726599999994</v>
      </c>
      <c r="J7" s="1" t="str">
        <f t="shared" si="2"/>
        <v>Till</v>
      </c>
      <c r="K7" s="1" t="str">
        <f t="shared" si="3"/>
        <v>HMC separation (ODM; details not reported)</v>
      </c>
      <c r="L7">
        <v>11200</v>
      </c>
      <c r="M7">
        <v>0</v>
      </c>
      <c r="N7">
        <v>11200</v>
      </c>
      <c r="O7">
        <v>2100</v>
      </c>
      <c r="P7">
        <v>9100</v>
      </c>
      <c r="Q7">
        <v>1543</v>
      </c>
      <c r="R7">
        <v>1064.5999999999999</v>
      </c>
      <c r="S7">
        <v>934.5</v>
      </c>
      <c r="T7">
        <v>130.1</v>
      </c>
      <c r="U7">
        <v>2.7</v>
      </c>
      <c r="V7">
        <v>127.4</v>
      </c>
      <c r="W7">
        <v>478.4</v>
      </c>
      <c r="X7">
        <v>441</v>
      </c>
      <c r="Y7">
        <v>37.4</v>
      </c>
      <c r="Z7">
        <v>7.6</v>
      </c>
      <c r="AA7">
        <v>0.6</v>
      </c>
      <c r="AB7">
        <v>29.2</v>
      </c>
      <c r="AC7">
        <v>19.5</v>
      </c>
      <c r="AD7">
        <v>8</v>
      </c>
      <c r="AE7">
        <v>1.7</v>
      </c>
    </row>
    <row r="8" spans="1:31" hidden="1" x14ac:dyDescent="0.3">
      <c r="A8" t="s">
        <v>55</v>
      </c>
      <c r="B8" t="s">
        <v>56</v>
      </c>
      <c r="C8" s="1" t="str">
        <f t="shared" si="0"/>
        <v>21:1114</v>
      </c>
      <c r="D8" s="1" t="str">
        <f t="shared" si="1"/>
        <v>21:0421</v>
      </c>
      <c r="E8" t="s">
        <v>57</v>
      </c>
      <c r="F8" t="s">
        <v>58</v>
      </c>
      <c r="H8">
        <v>55.3625021</v>
      </c>
      <c r="I8">
        <v>-65.654439199999999</v>
      </c>
      <c r="J8" s="1" t="str">
        <f t="shared" si="2"/>
        <v>Till</v>
      </c>
      <c r="K8" s="1" t="str">
        <f t="shared" si="3"/>
        <v>HMC separation (ODM; details not reported)</v>
      </c>
      <c r="L8">
        <v>13400</v>
      </c>
      <c r="M8">
        <v>0</v>
      </c>
      <c r="N8">
        <v>13400</v>
      </c>
      <c r="O8">
        <v>4600</v>
      </c>
      <c r="P8">
        <v>8800</v>
      </c>
      <c r="Q8">
        <v>1893.1</v>
      </c>
      <c r="R8">
        <v>1228.3</v>
      </c>
      <c r="S8">
        <v>967.6</v>
      </c>
      <c r="T8">
        <v>260.7</v>
      </c>
      <c r="U8">
        <v>12</v>
      </c>
      <c r="V8">
        <v>248.7</v>
      </c>
      <c r="W8">
        <v>664.8</v>
      </c>
      <c r="X8">
        <v>574.6</v>
      </c>
      <c r="Y8">
        <v>90.2</v>
      </c>
      <c r="Z8">
        <v>9.1989999999999998</v>
      </c>
      <c r="AA8">
        <v>3.9</v>
      </c>
      <c r="AB8">
        <v>77.099999999999994</v>
      </c>
      <c r="AC8">
        <v>44.4</v>
      </c>
      <c r="AD8">
        <v>24</v>
      </c>
      <c r="AE8">
        <v>8.6999999999999993</v>
      </c>
    </row>
    <row r="9" spans="1:31" hidden="1" x14ac:dyDescent="0.3">
      <c r="A9" t="s">
        <v>59</v>
      </c>
      <c r="B9" t="s">
        <v>60</v>
      </c>
      <c r="C9" s="1" t="str">
        <f t="shared" si="0"/>
        <v>21:1114</v>
      </c>
      <c r="D9" s="1" t="str">
        <f t="shared" si="1"/>
        <v>21:0421</v>
      </c>
      <c r="E9" t="s">
        <v>61</v>
      </c>
      <c r="F9" t="s">
        <v>62</v>
      </c>
      <c r="H9">
        <v>55.396326299999998</v>
      </c>
      <c r="I9">
        <v>-65.799588600000007</v>
      </c>
      <c r="J9" s="1" t="str">
        <f t="shared" si="2"/>
        <v>Till</v>
      </c>
      <c r="K9" s="1" t="str">
        <f t="shared" si="3"/>
        <v>HMC separation (ODM; details not reported)</v>
      </c>
      <c r="L9">
        <v>11100</v>
      </c>
      <c r="M9">
        <v>0</v>
      </c>
      <c r="N9">
        <v>11100</v>
      </c>
      <c r="O9">
        <v>2600</v>
      </c>
      <c r="P9">
        <v>8500</v>
      </c>
      <c r="Q9">
        <v>1773.8</v>
      </c>
      <c r="R9">
        <v>1181.2</v>
      </c>
      <c r="S9">
        <v>1058.4000000000001</v>
      </c>
      <c r="T9">
        <v>122.8</v>
      </c>
      <c r="U9">
        <v>7.5</v>
      </c>
      <c r="V9">
        <v>115.3</v>
      </c>
      <c r="W9">
        <v>592.6</v>
      </c>
      <c r="X9">
        <v>553.1</v>
      </c>
      <c r="Y9">
        <v>39.5</v>
      </c>
      <c r="Z9">
        <v>5.6</v>
      </c>
      <c r="AA9">
        <v>2.9</v>
      </c>
      <c r="AB9">
        <v>31</v>
      </c>
      <c r="AC9">
        <v>19.5</v>
      </c>
      <c r="AD9">
        <v>9.5</v>
      </c>
      <c r="AE9">
        <v>2</v>
      </c>
    </row>
    <row r="10" spans="1:31" hidden="1" x14ac:dyDescent="0.3">
      <c r="A10" t="s">
        <v>63</v>
      </c>
      <c r="B10" t="s">
        <v>64</v>
      </c>
      <c r="C10" s="1" t="str">
        <f t="shared" si="0"/>
        <v>21:1114</v>
      </c>
      <c r="D10" s="1" t="str">
        <f t="shared" si="1"/>
        <v>21:0421</v>
      </c>
      <c r="E10" t="s">
        <v>65</v>
      </c>
      <c r="F10" t="s">
        <v>66</v>
      </c>
      <c r="H10">
        <v>54.336572599999997</v>
      </c>
      <c r="I10">
        <v>-65.543590600000002</v>
      </c>
      <c r="J10" s="1" t="str">
        <f t="shared" si="2"/>
        <v>Till</v>
      </c>
      <c r="K10" s="1" t="str">
        <f t="shared" si="3"/>
        <v>HMC separation (ODM; details not reported)</v>
      </c>
      <c r="L10">
        <v>12100</v>
      </c>
      <c r="M10">
        <v>0</v>
      </c>
      <c r="N10">
        <v>12100</v>
      </c>
      <c r="O10">
        <v>4400</v>
      </c>
      <c r="P10">
        <v>7700</v>
      </c>
      <c r="Q10">
        <v>1504.6</v>
      </c>
      <c r="R10">
        <v>913.1</v>
      </c>
      <c r="S10">
        <v>844.8</v>
      </c>
      <c r="T10">
        <v>68.3</v>
      </c>
      <c r="U10">
        <v>9.6</v>
      </c>
      <c r="V10">
        <v>58.7</v>
      </c>
      <c r="W10">
        <v>591.5</v>
      </c>
      <c r="X10">
        <v>555.1</v>
      </c>
      <c r="Y10">
        <v>36.4</v>
      </c>
      <c r="Z10">
        <v>6.8</v>
      </c>
      <c r="AA10">
        <v>8</v>
      </c>
      <c r="AB10">
        <v>21.6</v>
      </c>
      <c r="AC10">
        <v>10.5</v>
      </c>
      <c r="AD10">
        <v>6.7</v>
      </c>
      <c r="AE10">
        <v>4.4000000000000004</v>
      </c>
    </row>
    <row r="11" spans="1:31" hidden="1" x14ac:dyDescent="0.3">
      <c r="A11" t="s">
        <v>67</v>
      </c>
      <c r="B11" t="s">
        <v>68</v>
      </c>
      <c r="C11" s="1" t="str">
        <f t="shared" si="0"/>
        <v>21:1114</v>
      </c>
      <c r="D11" s="1" t="str">
        <f t="shared" si="1"/>
        <v>21:0421</v>
      </c>
      <c r="E11" t="s">
        <v>69</v>
      </c>
      <c r="F11" t="s">
        <v>70</v>
      </c>
      <c r="H11">
        <v>54.1456692</v>
      </c>
      <c r="I11">
        <v>-65.135350299999999</v>
      </c>
      <c r="J11" s="1" t="str">
        <f t="shared" si="2"/>
        <v>Till</v>
      </c>
      <c r="K11" s="1" t="str">
        <f t="shared" si="3"/>
        <v>HMC separation (ODM; details not reported)</v>
      </c>
      <c r="L11">
        <v>12000</v>
      </c>
      <c r="M11">
        <v>0</v>
      </c>
      <c r="N11">
        <v>12000</v>
      </c>
      <c r="O11">
        <v>1300</v>
      </c>
      <c r="P11">
        <v>10700</v>
      </c>
      <c r="Q11">
        <v>1847.3</v>
      </c>
      <c r="R11">
        <v>1169.7</v>
      </c>
      <c r="S11">
        <v>962.4</v>
      </c>
      <c r="T11">
        <v>207.3</v>
      </c>
      <c r="U11">
        <v>20.100000000000001</v>
      </c>
      <c r="V11">
        <v>187.2</v>
      </c>
      <c r="W11">
        <v>677.6</v>
      </c>
      <c r="X11">
        <v>605.9</v>
      </c>
      <c r="Y11">
        <v>71.7</v>
      </c>
      <c r="Z11">
        <v>12.9</v>
      </c>
      <c r="AA11">
        <v>7</v>
      </c>
      <c r="AB11">
        <v>51.8</v>
      </c>
      <c r="AC11">
        <v>35.200000000000003</v>
      </c>
      <c r="AD11">
        <v>13.3</v>
      </c>
      <c r="AE11">
        <v>3.3</v>
      </c>
    </row>
    <row r="12" spans="1:31" hidden="1" x14ac:dyDescent="0.3">
      <c r="A12" t="s">
        <v>71</v>
      </c>
      <c r="B12" t="s">
        <v>72</v>
      </c>
      <c r="C12" s="1" t="str">
        <f t="shared" si="0"/>
        <v>21:1114</v>
      </c>
      <c r="D12" s="1" t="str">
        <f t="shared" si="1"/>
        <v>21:0421</v>
      </c>
      <c r="E12" t="s">
        <v>73</v>
      </c>
      <c r="F12" t="s">
        <v>74</v>
      </c>
      <c r="H12">
        <v>54.7370096</v>
      </c>
      <c r="I12">
        <v>-65.758334899999994</v>
      </c>
      <c r="J12" s="1" t="str">
        <f t="shared" si="2"/>
        <v>Till</v>
      </c>
      <c r="K12" s="1" t="str">
        <f t="shared" si="3"/>
        <v>HMC separation (ODM; details not reported)</v>
      </c>
      <c r="L12">
        <v>17000</v>
      </c>
      <c r="M12">
        <v>2000</v>
      </c>
      <c r="N12">
        <v>15000</v>
      </c>
      <c r="O12">
        <v>2900</v>
      </c>
      <c r="P12">
        <v>12100</v>
      </c>
      <c r="Q12">
        <v>1090.2</v>
      </c>
      <c r="R12">
        <v>737.6</v>
      </c>
      <c r="S12">
        <v>616.6</v>
      </c>
      <c r="T12">
        <v>121</v>
      </c>
      <c r="U12">
        <v>30</v>
      </c>
      <c r="V12">
        <v>91</v>
      </c>
      <c r="W12">
        <v>352.6</v>
      </c>
      <c r="X12">
        <v>291.8</v>
      </c>
      <c r="Y12">
        <v>60.8</v>
      </c>
      <c r="Z12">
        <v>8</v>
      </c>
      <c r="AA12">
        <v>19.7</v>
      </c>
      <c r="AB12">
        <v>33.1</v>
      </c>
      <c r="AC12">
        <v>16.7</v>
      </c>
      <c r="AD12">
        <v>10.4</v>
      </c>
      <c r="AE12">
        <v>6</v>
      </c>
    </row>
    <row r="13" spans="1:31" hidden="1" x14ac:dyDescent="0.3">
      <c r="A13" t="s">
        <v>75</v>
      </c>
      <c r="B13" t="s">
        <v>76</v>
      </c>
      <c r="C13" s="1" t="str">
        <f t="shared" si="0"/>
        <v>21:1114</v>
      </c>
      <c r="D13" s="1" t="str">
        <f t="shared" si="1"/>
        <v>21:0421</v>
      </c>
      <c r="E13" t="s">
        <v>77</v>
      </c>
      <c r="F13" t="s">
        <v>78</v>
      </c>
      <c r="H13">
        <v>54.8536407</v>
      </c>
      <c r="I13">
        <v>-65.816997599999993</v>
      </c>
      <c r="J13" s="1" t="str">
        <f t="shared" si="2"/>
        <v>Till</v>
      </c>
      <c r="K13" s="1" t="str">
        <f t="shared" si="3"/>
        <v>HMC separation (ODM; details not reported)</v>
      </c>
      <c r="L13">
        <v>15600</v>
      </c>
      <c r="M13">
        <v>600</v>
      </c>
      <c r="N13">
        <v>15000</v>
      </c>
      <c r="O13">
        <v>2600</v>
      </c>
      <c r="P13">
        <v>12400</v>
      </c>
      <c r="Q13">
        <v>1397.1</v>
      </c>
      <c r="R13">
        <v>899.9</v>
      </c>
      <c r="S13">
        <v>720</v>
      </c>
      <c r="T13">
        <v>179.9</v>
      </c>
      <c r="U13">
        <v>17.899999999999999</v>
      </c>
      <c r="V13">
        <v>162</v>
      </c>
      <c r="W13">
        <v>497.2</v>
      </c>
      <c r="X13">
        <v>453.9</v>
      </c>
      <c r="Y13">
        <v>43.3</v>
      </c>
      <c r="Z13">
        <v>4.9000000000000004</v>
      </c>
      <c r="AA13">
        <v>6.7</v>
      </c>
      <c r="AB13">
        <v>31.7</v>
      </c>
      <c r="AC13">
        <v>18.5</v>
      </c>
      <c r="AD13">
        <v>9.1999999999999993</v>
      </c>
      <c r="AE13">
        <v>4</v>
      </c>
    </row>
    <row r="14" spans="1:31" hidden="1" x14ac:dyDescent="0.3">
      <c r="A14" t="s">
        <v>79</v>
      </c>
      <c r="B14" t="s">
        <v>80</v>
      </c>
      <c r="C14" s="1" t="str">
        <f t="shared" si="0"/>
        <v>21:1114</v>
      </c>
      <c r="D14" s="1" t="str">
        <f t="shared" si="1"/>
        <v>21:0421</v>
      </c>
      <c r="E14" t="s">
        <v>81</v>
      </c>
      <c r="F14" t="s">
        <v>82</v>
      </c>
      <c r="H14">
        <v>54.744241299999999</v>
      </c>
      <c r="I14">
        <v>-64.042477000000005</v>
      </c>
      <c r="J14" s="1" t="str">
        <f t="shared" si="2"/>
        <v>Till</v>
      </c>
      <c r="K14" s="1" t="str">
        <f t="shared" si="3"/>
        <v>HMC separation (ODM; details not reported)</v>
      </c>
      <c r="L14">
        <v>11000</v>
      </c>
      <c r="M14">
        <v>0</v>
      </c>
      <c r="N14">
        <v>11000</v>
      </c>
      <c r="O14">
        <v>2400</v>
      </c>
      <c r="P14">
        <v>8600</v>
      </c>
      <c r="Q14">
        <v>1903</v>
      </c>
      <c r="R14">
        <v>1109.4000000000001</v>
      </c>
      <c r="S14">
        <v>916.7</v>
      </c>
      <c r="T14">
        <v>192.7</v>
      </c>
      <c r="U14">
        <v>31.2</v>
      </c>
      <c r="V14">
        <v>161.5</v>
      </c>
      <c r="W14">
        <v>793.6</v>
      </c>
      <c r="X14">
        <v>735.6</v>
      </c>
      <c r="Y14">
        <v>58</v>
      </c>
      <c r="Z14">
        <v>10.8</v>
      </c>
      <c r="AA14">
        <v>10</v>
      </c>
      <c r="AB14">
        <v>37.200000000000003</v>
      </c>
      <c r="AC14">
        <v>24.9</v>
      </c>
      <c r="AD14">
        <v>10.3</v>
      </c>
      <c r="AE14">
        <v>2</v>
      </c>
    </row>
    <row r="15" spans="1:31" hidden="1" x14ac:dyDescent="0.3">
      <c r="A15" t="s">
        <v>83</v>
      </c>
      <c r="B15" t="s">
        <v>84</v>
      </c>
      <c r="C15" s="1" t="str">
        <f t="shared" si="0"/>
        <v>21:1114</v>
      </c>
      <c r="D15" s="1" t="str">
        <f>HYPERLINK("http://geochem.nrcan.gc.ca/cdogs/content/svy/svy_e.htm", "")</f>
        <v/>
      </c>
      <c r="G15" s="1" t="str">
        <f>HYPERLINK("http://geochem.nrcan.gc.ca/cdogs/content/cr_/cr_00241_e.htm", "241")</f>
        <v>241</v>
      </c>
      <c r="J15" t="s">
        <v>85</v>
      </c>
      <c r="K15" t="s">
        <v>86</v>
      </c>
      <c r="L15">
        <v>15800</v>
      </c>
      <c r="M15">
        <v>5800</v>
      </c>
      <c r="N15">
        <v>10000</v>
      </c>
      <c r="O15">
        <v>500</v>
      </c>
      <c r="P15">
        <v>9500</v>
      </c>
      <c r="Q15">
        <v>1416.6</v>
      </c>
      <c r="R15">
        <v>834.5</v>
      </c>
      <c r="S15">
        <v>699.7</v>
      </c>
      <c r="T15">
        <v>134.80000000000001</v>
      </c>
      <c r="U15">
        <v>11.8</v>
      </c>
      <c r="V15">
        <v>123</v>
      </c>
      <c r="W15">
        <v>582.1</v>
      </c>
      <c r="X15">
        <v>445.3</v>
      </c>
      <c r="Y15">
        <v>136.80000000000001</v>
      </c>
      <c r="Z15">
        <v>46</v>
      </c>
      <c r="AA15">
        <v>16.7</v>
      </c>
      <c r="AB15">
        <v>74.099999999999994</v>
      </c>
      <c r="AC15">
        <v>63.5</v>
      </c>
      <c r="AD15">
        <v>10.5</v>
      </c>
      <c r="AE15">
        <v>0.1</v>
      </c>
    </row>
    <row r="16" spans="1:31" hidden="1" x14ac:dyDescent="0.3">
      <c r="A16" t="s">
        <v>87</v>
      </c>
      <c r="B16" t="s">
        <v>88</v>
      </c>
      <c r="C16" s="1" t="str">
        <f t="shared" si="0"/>
        <v>21:1114</v>
      </c>
      <c r="D16" s="1" t="str">
        <f t="shared" ref="D16:D23" si="4">HYPERLINK("http://geochem.nrcan.gc.ca/cdogs/content/svy/svy210421_e.htm", "21:0421")</f>
        <v>21:0421</v>
      </c>
      <c r="E16" t="s">
        <v>89</v>
      </c>
      <c r="F16" t="s">
        <v>90</v>
      </c>
      <c r="H16">
        <v>55.962686900000001</v>
      </c>
      <c r="I16">
        <v>-65.795750999999996</v>
      </c>
      <c r="J16" s="1" t="str">
        <f t="shared" ref="J16:J23" si="5">HYPERLINK("http://geochem.nrcan.gc.ca/cdogs/content/kwd/kwd020044_e.htm", "Till")</f>
        <v>Till</v>
      </c>
      <c r="K16" s="1" t="str">
        <f t="shared" ref="K16:K23" si="6">HYPERLINK("http://geochem.nrcan.gc.ca/cdogs/content/kwd/kwd080049_e.htm", "HMC separation (ODM; details not reported)")</f>
        <v>HMC separation (ODM; details not reported)</v>
      </c>
      <c r="L16">
        <v>15000</v>
      </c>
      <c r="M16">
        <v>0</v>
      </c>
      <c r="N16">
        <v>15000</v>
      </c>
      <c r="O16">
        <v>1400</v>
      </c>
      <c r="P16">
        <v>13600</v>
      </c>
      <c r="Q16">
        <v>2037.7</v>
      </c>
      <c r="R16">
        <v>1316.4</v>
      </c>
      <c r="S16">
        <v>1027.8</v>
      </c>
      <c r="T16">
        <v>288.60000000000002</v>
      </c>
      <c r="U16">
        <v>46.9</v>
      </c>
      <c r="V16">
        <v>241.7</v>
      </c>
      <c r="W16">
        <v>721.3</v>
      </c>
      <c r="X16">
        <v>641.70000000000005</v>
      </c>
      <c r="Y16">
        <v>79.599999999999994</v>
      </c>
      <c r="Z16">
        <v>13.5</v>
      </c>
      <c r="AA16">
        <v>6.1</v>
      </c>
      <c r="AB16">
        <v>60</v>
      </c>
      <c r="AC16">
        <v>43</v>
      </c>
      <c r="AD16">
        <v>13.9</v>
      </c>
      <c r="AE16">
        <v>3.1</v>
      </c>
    </row>
    <row r="17" spans="1:31" hidden="1" x14ac:dyDescent="0.3">
      <c r="A17" t="s">
        <v>91</v>
      </c>
      <c r="B17" t="s">
        <v>92</v>
      </c>
      <c r="C17" s="1" t="str">
        <f t="shared" si="0"/>
        <v>21:1114</v>
      </c>
      <c r="D17" s="1" t="str">
        <f t="shared" si="4"/>
        <v>21:0421</v>
      </c>
      <c r="E17" t="s">
        <v>93</v>
      </c>
      <c r="F17" t="s">
        <v>94</v>
      </c>
      <c r="H17">
        <v>55.957967600000003</v>
      </c>
      <c r="I17">
        <v>-65.4694097</v>
      </c>
      <c r="J17" s="1" t="str">
        <f t="shared" si="5"/>
        <v>Till</v>
      </c>
      <c r="K17" s="1" t="str">
        <f t="shared" si="6"/>
        <v>HMC separation (ODM; details not reported)</v>
      </c>
      <c r="L17">
        <v>13700</v>
      </c>
      <c r="M17">
        <v>0</v>
      </c>
      <c r="N17">
        <v>13700</v>
      </c>
      <c r="O17">
        <v>3100</v>
      </c>
      <c r="P17">
        <v>10600</v>
      </c>
      <c r="Q17">
        <v>2209</v>
      </c>
      <c r="R17">
        <v>1142</v>
      </c>
      <c r="S17">
        <v>880.7</v>
      </c>
      <c r="T17">
        <v>261.3</v>
      </c>
      <c r="U17">
        <v>49.8</v>
      </c>
      <c r="V17">
        <v>211.5</v>
      </c>
      <c r="W17">
        <v>1067</v>
      </c>
      <c r="X17">
        <v>953</v>
      </c>
      <c r="Y17">
        <v>114</v>
      </c>
      <c r="Z17">
        <v>22.4</v>
      </c>
      <c r="AA17">
        <v>12.3</v>
      </c>
      <c r="AB17">
        <v>79.3</v>
      </c>
      <c r="AC17">
        <v>53.4</v>
      </c>
      <c r="AD17">
        <v>20.7</v>
      </c>
      <c r="AE17">
        <v>5.2</v>
      </c>
    </row>
    <row r="18" spans="1:31" hidden="1" x14ac:dyDescent="0.3">
      <c r="A18" t="s">
        <v>95</v>
      </c>
      <c r="B18" t="s">
        <v>96</v>
      </c>
      <c r="C18" s="1" t="str">
        <f t="shared" si="0"/>
        <v>21:1114</v>
      </c>
      <c r="D18" s="1" t="str">
        <f t="shared" si="4"/>
        <v>21:0421</v>
      </c>
      <c r="E18" t="s">
        <v>97</v>
      </c>
      <c r="F18" t="s">
        <v>98</v>
      </c>
      <c r="H18">
        <v>55.813923000000003</v>
      </c>
      <c r="I18">
        <v>-65.260539199999997</v>
      </c>
      <c r="J18" s="1" t="str">
        <f t="shared" si="5"/>
        <v>Till</v>
      </c>
      <c r="K18" s="1" t="str">
        <f t="shared" si="6"/>
        <v>HMC separation (ODM; details not reported)</v>
      </c>
      <c r="L18">
        <v>14500</v>
      </c>
      <c r="M18">
        <v>0</v>
      </c>
      <c r="N18">
        <v>14500</v>
      </c>
      <c r="O18">
        <v>2500</v>
      </c>
      <c r="P18">
        <v>12000</v>
      </c>
      <c r="Q18">
        <v>2442.1999999999998</v>
      </c>
      <c r="R18">
        <v>1460.7</v>
      </c>
      <c r="S18">
        <v>1093.4000000000001</v>
      </c>
      <c r="T18">
        <v>367.3</v>
      </c>
      <c r="U18">
        <v>64.7</v>
      </c>
      <c r="V18">
        <v>302.60000000000002</v>
      </c>
      <c r="W18">
        <v>981.5</v>
      </c>
      <c r="X18">
        <v>818</v>
      </c>
      <c r="Y18">
        <v>163.5</v>
      </c>
      <c r="Z18">
        <v>27.9</v>
      </c>
      <c r="AA18">
        <v>16.399999999999999</v>
      </c>
      <c r="AB18">
        <v>119.2</v>
      </c>
      <c r="AC18">
        <v>75.3</v>
      </c>
      <c r="AD18">
        <v>35.1</v>
      </c>
      <c r="AE18">
        <v>8.8000000000000007</v>
      </c>
    </row>
    <row r="19" spans="1:31" hidden="1" x14ac:dyDescent="0.3">
      <c r="A19" t="s">
        <v>99</v>
      </c>
      <c r="B19" t="s">
        <v>100</v>
      </c>
      <c r="C19" s="1" t="str">
        <f t="shared" si="0"/>
        <v>21:1114</v>
      </c>
      <c r="D19" s="1" t="str">
        <f t="shared" si="4"/>
        <v>21:0421</v>
      </c>
      <c r="E19" t="s">
        <v>101</v>
      </c>
      <c r="F19" t="s">
        <v>102</v>
      </c>
      <c r="H19">
        <v>55.566458900000001</v>
      </c>
      <c r="I19">
        <v>-65.219177299999998</v>
      </c>
      <c r="J19" s="1" t="str">
        <f t="shared" si="5"/>
        <v>Till</v>
      </c>
      <c r="K19" s="1" t="str">
        <f t="shared" si="6"/>
        <v>HMC separation (ODM; details not reported)</v>
      </c>
      <c r="L19">
        <v>14100</v>
      </c>
      <c r="M19">
        <v>0</v>
      </c>
      <c r="N19">
        <v>14100</v>
      </c>
      <c r="O19">
        <v>2700</v>
      </c>
      <c r="P19">
        <v>11400</v>
      </c>
      <c r="Q19">
        <v>1969.1</v>
      </c>
      <c r="R19">
        <v>1332.6</v>
      </c>
      <c r="S19">
        <v>1008.8</v>
      </c>
      <c r="T19">
        <v>323.8</v>
      </c>
      <c r="U19">
        <v>32.799999999999997</v>
      </c>
      <c r="V19">
        <v>291</v>
      </c>
      <c r="W19">
        <v>636.5</v>
      </c>
      <c r="X19">
        <v>488.9</v>
      </c>
      <c r="Y19">
        <v>147.6</v>
      </c>
      <c r="Z19">
        <v>33.9</v>
      </c>
      <c r="AA19">
        <v>9.4</v>
      </c>
      <c r="AB19">
        <v>104.3</v>
      </c>
      <c r="AC19">
        <v>66.5</v>
      </c>
      <c r="AD19">
        <v>30.9</v>
      </c>
      <c r="AE19">
        <v>6.9</v>
      </c>
    </row>
    <row r="20" spans="1:31" hidden="1" x14ac:dyDescent="0.3">
      <c r="A20" t="s">
        <v>103</v>
      </c>
      <c r="B20" t="s">
        <v>104</v>
      </c>
      <c r="C20" s="1" t="str">
        <f t="shared" si="0"/>
        <v>21:1114</v>
      </c>
      <c r="D20" s="1" t="str">
        <f t="shared" si="4"/>
        <v>21:0421</v>
      </c>
      <c r="E20" t="s">
        <v>105</v>
      </c>
      <c r="F20" t="s">
        <v>106</v>
      </c>
      <c r="H20">
        <v>55.626452</v>
      </c>
      <c r="I20">
        <v>-65.400583299999994</v>
      </c>
      <c r="J20" s="1" t="str">
        <f t="shared" si="5"/>
        <v>Till</v>
      </c>
      <c r="K20" s="1" t="str">
        <f t="shared" si="6"/>
        <v>HMC separation (ODM; details not reported)</v>
      </c>
      <c r="L20">
        <v>11600</v>
      </c>
      <c r="M20">
        <v>0</v>
      </c>
      <c r="N20">
        <v>11600</v>
      </c>
      <c r="O20">
        <v>2500</v>
      </c>
      <c r="P20">
        <v>9100</v>
      </c>
      <c r="Q20">
        <v>1443.6</v>
      </c>
      <c r="R20">
        <v>1042.0999999999999</v>
      </c>
      <c r="S20">
        <v>798.4</v>
      </c>
      <c r="T20">
        <v>243.7</v>
      </c>
      <c r="U20">
        <v>16.5</v>
      </c>
      <c r="V20">
        <v>227.2</v>
      </c>
      <c r="W20">
        <v>401.5</v>
      </c>
      <c r="X20">
        <v>323</v>
      </c>
      <c r="Y20">
        <v>78.5</v>
      </c>
      <c r="Z20">
        <v>18.7</v>
      </c>
      <c r="AA20">
        <v>4.0999999999999996</v>
      </c>
      <c r="AB20">
        <v>55.7</v>
      </c>
      <c r="AC20">
        <v>36.299999999999997</v>
      </c>
      <c r="AD20">
        <v>15.6</v>
      </c>
      <c r="AE20">
        <v>3.8</v>
      </c>
    </row>
    <row r="21" spans="1:31" hidden="1" x14ac:dyDescent="0.3">
      <c r="A21" t="s">
        <v>107</v>
      </c>
      <c r="B21" t="s">
        <v>108</v>
      </c>
      <c r="C21" s="1" t="str">
        <f t="shared" si="0"/>
        <v>21:1114</v>
      </c>
      <c r="D21" s="1" t="str">
        <f t="shared" si="4"/>
        <v>21:0421</v>
      </c>
      <c r="E21" t="s">
        <v>109</v>
      </c>
      <c r="F21" t="s">
        <v>110</v>
      </c>
      <c r="H21">
        <v>55.292532100000003</v>
      </c>
      <c r="I21">
        <v>-64.281455899999997</v>
      </c>
      <c r="J21" s="1" t="str">
        <f t="shared" si="5"/>
        <v>Till</v>
      </c>
      <c r="K21" s="1" t="str">
        <f t="shared" si="6"/>
        <v>HMC separation (ODM; details not reported)</v>
      </c>
      <c r="L21">
        <v>14900</v>
      </c>
      <c r="M21">
        <v>0</v>
      </c>
      <c r="N21">
        <v>14900</v>
      </c>
      <c r="O21">
        <v>4000</v>
      </c>
      <c r="P21">
        <v>10900</v>
      </c>
      <c r="Q21">
        <v>1556.2</v>
      </c>
      <c r="R21">
        <v>993.9</v>
      </c>
      <c r="S21">
        <v>781.8</v>
      </c>
      <c r="T21">
        <v>212.1</v>
      </c>
      <c r="U21">
        <v>30.9</v>
      </c>
      <c r="V21">
        <v>181.2</v>
      </c>
      <c r="W21">
        <v>562.29999999999995</v>
      </c>
      <c r="X21">
        <v>487.7</v>
      </c>
      <c r="Y21">
        <v>74.599999999999994</v>
      </c>
      <c r="Z21">
        <v>22.8</v>
      </c>
      <c r="AA21">
        <v>5.6</v>
      </c>
      <c r="AB21">
        <v>46.2</v>
      </c>
      <c r="AC21">
        <v>32.9</v>
      </c>
      <c r="AD21">
        <v>11.6</v>
      </c>
      <c r="AE21">
        <v>1.7</v>
      </c>
    </row>
    <row r="22" spans="1:31" hidden="1" x14ac:dyDescent="0.3">
      <c r="A22" t="s">
        <v>111</v>
      </c>
      <c r="B22" t="s">
        <v>112</v>
      </c>
      <c r="C22" s="1" t="str">
        <f t="shared" si="0"/>
        <v>21:1114</v>
      </c>
      <c r="D22" s="1" t="str">
        <f t="shared" si="4"/>
        <v>21:0421</v>
      </c>
      <c r="E22" t="s">
        <v>113</v>
      </c>
      <c r="F22" t="s">
        <v>114</v>
      </c>
      <c r="H22">
        <v>55.168896699999998</v>
      </c>
      <c r="I22">
        <v>-64.089528200000004</v>
      </c>
      <c r="J22" s="1" t="str">
        <f t="shared" si="5"/>
        <v>Till</v>
      </c>
      <c r="K22" s="1" t="str">
        <f t="shared" si="6"/>
        <v>HMC separation (ODM; details not reported)</v>
      </c>
      <c r="L22">
        <v>14500</v>
      </c>
      <c r="M22">
        <v>0</v>
      </c>
      <c r="N22">
        <v>14500</v>
      </c>
      <c r="O22">
        <v>2400</v>
      </c>
      <c r="P22">
        <v>12100</v>
      </c>
      <c r="Q22">
        <v>1628</v>
      </c>
      <c r="R22">
        <v>1028.9000000000001</v>
      </c>
      <c r="S22">
        <v>752</v>
      </c>
      <c r="T22">
        <v>276.89999999999998</v>
      </c>
      <c r="U22">
        <v>50.7</v>
      </c>
      <c r="V22">
        <v>226.2</v>
      </c>
      <c r="W22">
        <v>599.1</v>
      </c>
      <c r="X22">
        <v>504.3</v>
      </c>
      <c r="Y22">
        <v>94.8</v>
      </c>
      <c r="Z22">
        <v>29.3</v>
      </c>
      <c r="AA22">
        <v>9.5</v>
      </c>
      <c r="AB22">
        <v>56</v>
      </c>
      <c r="AC22">
        <v>39.1</v>
      </c>
      <c r="AD22">
        <v>14.3</v>
      </c>
      <c r="AE22">
        <v>2.6</v>
      </c>
    </row>
    <row r="23" spans="1:31" hidden="1" x14ac:dyDescent="0.3">
      <c r="A23" t="s">
        <v>115</v>
      </c>
      <c r="B23" t="s">
        <v>116</v>
      </c>
      <c r="C23" s="1" t="str">
        <f t="shared" si="0"/>
        <v>21:1114</v>
      </c>
      <c r="D23" s="1" t="str">
        <f t="shared" si="4"/>
        <v>21:0421</v>
      </c>
      <c r="E23" t="s">
        <v>117</v>
      </c>
      <c r="F23" t="s">
        <v>118</v>
      </c>
      <c r="H23">
        <v>55.0673922</v>
      </c>
      <c r="I23">
        <v>-64.300873800000005</v>
      </c>
      <c r="J23" s="1" t="str">
        <f t="shared" si="5"/>
        <v>Till</v>
      </c>
      <c r="K23" s="1" t="str">
        <f t="shared" si="6"/>
        <v>HMC separation (ODM; details not reported)</v>
      </c>
      <c r="L23">
        <v>13000</v>
      </c>
      <c r="M23">
        <v>0</v>
      </c>
      <c r="N23">
        <v>13000</v>
      </c>
      <c r="O23">
        <v>3200</v>
      </c>
      <c r="P23">
        <v>9800</v>
      </c>
      <c r="Q23">
        <v>1590.7</v>
      </c>
      <c r="R23">
        <v>980.9</v>
      </c>
      <c r="S23">
        <v>751.2</v>
      </c>
      <c r="T23">
        <v>229.7</v>
      </c>
      <c r="U23">
        <v>43.3</v>
      </c>
      <c r="V23">
        <v>186.4</v>
      </c>
      <c r="W23">
        <v>609.79999999999995</v>
      </c>
      <c r="X23">
        <v>509.6</v>
      </c>
      <c r="Y23">
        <v>100.2</v>
      </c>
      <c r="Z23">
        <v>27.2</v>
      </c>
      <c r="AA23">
        <v>11.7</v>
      </c>
      <c r="AB23">
        <v>61.3</v>
      </c>
      <c r="AC23">
        <v>40.9</v>
      </c>
      <c r="AD23">
        <v>17</v>
      </c>
      <c r="AE23">
        <v>3.4</v>
      </c>
    </row>
    <row r="24" spans="1:31" hidden="1" x14ac:dyDescent="0.3">
      <c r="A24" t="s">
        <v>119</v>
      </c>
      <c r="B24" t="s">
        <v>120</v>
      </c>
      <c r="C24" s="1" t="str">
        <f t="shared" si="0"/>
        <v>21:1114</v>
      </c>
      <c r="D24" s="1" t="str">
        <f>HYPERLINK("http://geochem.nrcan.gc.ca/cdogs/content/svy/svy_e.htm", "")</f>
        <v/>
      </c>
      <c r="G24" s="1" t="str">
        <f>HYPERLINK("http://geochem.nrcan.gc.ca/cdogs/content/cr_/cr_00241_e.htm", "241")</f>
        <v>241</v>
      </c>
      <c r="J24" t="s">
        <v>85</v>
      </c>
      <c r="K24" t="s">
        <v>86</v>
      </c>
      <c r="L24">
        <v>15700</v>
      </c>
      <c r="M24">
        <v>5700</v>
      </c>
      <c r="N24">
        <v>10000</v>
      </c>
      <c r="O24">
        <v>500</v>
      </c>
      <c r="P24">
        <v>9500</v>
      </c>
      <c r="Q24">
        <v>1244.4000000000001</v>
      </c>
      <c r="R24">
        <v>730</v>
      </c>
      <c r="S24">
        <v>542</v>
      </c>
      <c r="T24">
        <v>188</v>
      </c>
      <c r="U24">
        <v>15.9</v>
      </c>
      <c r="V24">
        <v>172.1</v>
      </c>
      <c r="W24">
        <v>514.4</v>
      </c>
      <c r="X24">
        <v>376.7</v>
      </c>
      <c r="Y24">
        <v>137.69999999999999</v>
      </c>
      <c r="Z24">
        <v>43.2</v>
      </c>
      <c r="AA24">
        <v>16.2</v>
      </c>
      <c r="AB24">
        <v>78.3</v>
      </c>
      <c r="AC24">
        <v>63.2</v>
      </c>
      <c r="AD24">
        <v>13.9</v>
      </c>
      <c r="AE24">
        <v>1.2</v>
      </c>
    </row>
    <row r="25" spans="1:31" hidden="1" x14ac:dyDescent="0.3">
      <c r="A25" t="s">
        <v>121</v>
      </c>
      <c r="B25" t="s">
        <v>122</v>
      </c>
      <c r="C25" s="1" t="str">
        <f t="shared" si="0"/>
        <v>21:1114</v>
      </c>
      <c r="D25" s="1" t="str">
        <f t="shared" ref="D25:D40" si="7">HYPERLINK("http://geochem.nrcan.gc.ca/cdogs/content/svy/svy210421_e.htm", "21:0421")</f>
        <v>21:0421</v>
      </c>
      <c r="E25" t="s">
        <v>123</v>
      </c>
      <c r="F25" t="s">
        <v>124</v>
      </c>
      <c r="H25">
        <v>54.988804600000002</v>
      </c>
      <c r="I25">
        <v>-64.770911600000005</v>
      </c>
      <c r="J25" s="1" t="str">
        <f t="shared" ref="J25:J39" si="8">HYPERLINK("http://geochem.nrcan.gc.ca/cdogs/content/kwd/kwd020044_e.htm", "Till")</f>
        <v>Till</v>
      </c>
      <c r="K25" s="1" t="str">
        <f t="shared" ref="K25:K57" si="9">HYPERLINK("http://geochem.nrcan.gc.ca/cdogs/content/kwd/kwd080049_e.htm", "HMC separation (ODM; details not reported)")</f>
        <v>HMC separation (ODM; details not reported)</v>
      </c>
      <c r="L25">
        <v>12400</v>
      </c>
      <c r="M25">
        <v>0</v>
      </c>
      <c r="N25">
        <v>12400</v>
      </c>
      <c r="O25">
        <v>2700</v>
      </c>
      <c r="P25">
        <v>9700</v>
      </c>
      <c r="Q25">
        <v>1485.8</v>
      </c>
      <c r="R25">
        <v>893.8</v>
      </c>
      <c r="S25">
        <v>692.6</v>
      </c>
      <c r="T25">
        <v>201.2</v>
      </c>
      <c r="U25">
        <v>28.2</v>
      </c>
      <c r="V25">
        <v>173</v>
      </c>
      <c r="W25">
        <v>592</v>
      </c>
      <c r="X25">
        <v>474.3</v>
      </c>
      <c r="Y25">
        <v>117.7</v>
      </c>
      <c r="Z25">
        <v>36</v>
      </c>
      <c r="AA25">
        <v>11.3</v>
      </c>
      <c r="AB25">
        <v>70.400000000000006</v>
      </c>
      <c r="AC25">
        <v>45.7</v>
      </c>
      <c r="AD25">
        <v>19.7</v>
      </c>
      <c r="AE25">
        <v>5</v>
      </c>
    </row>
    <row r="26" spans="1:31" hidden="1" x14ac:dyDescent="0.3">
      <c r="A26" t="s">
        <v>125</v>
      </c>
      <c r="B26" t="s">
        <v>126</v>
      </c>
      <c r="C26" s="1" t="str">
        <f t="shared" si="0"/>
        <v>21:1114</v>
      </c>
      <c r="D26" s="1" t="str">
        <f t="shared" si="7"/>
        <v>21:0421</v>
      </c>
      <c r="E26" t="s">
        <v>127</v>
      </c>
      <c r="F26" t="s">
        <v>128</v>
      </c>
      <c r="H26">
        <v>55.105054299999999</v>
      </c>
      <c r="I26">
        <v>-65.543638200000004</v>
      </c>
      <c r="J26" s="1" t="str">
        <f t="shared" si="8"/>
        <v>Till</v>
      </c>
      <c r="K26" s="1" t="str">
        <f t="shared" si="9"/>
        <v>HMC separation (ODM; details not reported)</v>
      </c>
      <c r="L26">
        <v>13900</v>
      </c>
      <c r="M26">
        <v>0</v>
      </c>
      <c r="N26">
        <v>13900</v>
      </c>
      <c r="O26">
        <v>2300</v>
      </c>
      <c r="P26">
        <v>11600</v>
      </c>
      <c r="Q26">
        <v>1649.8</v>
      </c>
      <c r="R26">
        <v>1084.7</v>
      </c>
      <c r="S26">
        <v>852</v>
      </c>
      <c r="T26">
        <v>232.7</v>
      </c>
      <c r="U26">
        <v>16.2</v>
      </c>
      <c r="V26">
        <v>216.5</v>
      </c>
      <c r="W26">
        <v>565.1</v>
      </c>
      <c r="X26">
        <v>474.5</v>
      </c>
      <c r="Y26">
        <v>90.6</v>
      </c>
      <c r="Z26">
        <v>27.9</v>
      </c>
      <c r="AA26">
        <v>3.5</v>
      </c>
      <c r="AB26">
        <v>59.2</v>
      </c>
      <c r="AC26">
        <v>40.6</v>
      </c>
      <c r="AD26">
        <v>15.4</v>
      </c>
      <c r="AE26">
        <v>3.2</v>
      </c>
    </row>
    <row r="27" spans="1:31" hidden="1" x14ac:dyDescent="0.3">
      <c r="A27" t="s">
        <v>129</v>
      </c>
      <c r="B27" t="s">
        <v>130</v>
      </c>
      <c r="C27" s="1" t="str">
        <f t="shared" si="0"/>
        <v>21:1114</v>
      </c>
      <c r="D27" s="1" t="str">
        <f t="shared" si="7"/>
        <v>21:0421</v>
      </c>
      <c r="E27" t="s">
        <v>131</v>
      </c>
      <c r="F27" t="s">
        <v>132</v>
      </c>
      <c r="H27">
        <v>55.0618409</v>
      </c>
      <c r="I27">
        <v>-65.730787500000005</v>
      </c>
      <c r="J27" s="1" t="str">
        <f t="shared" si="8"/>
        <v>Till</v>
      </c>
      <c r="K27" s="1" t="str">
        <f t="shared" si="9"/>
        <v>HMC separation (ODM; details not reported)</v>
      </c>
      <c r="L27">
        <v>13000</v>
      </c>
      <c r="M27">
        <v>0</v>
      </c>
      <c r="N27">
        <v>13000</v>
      </c>
      <c r="O27">
        <v>2100</v>
      </c>
      <c r="P27">
        <v>10900</v>
      </c>
      <c r="Q27">
        <v>1615.1</v>
      </c>
      <c r="R27">
        <v>960.6</v>
      </c>
      <c r="S27">
        <v>765.7</v>
      </c>
      <c r="T27">
        <v>194.9</v>
      </c>
      <c r="U27">
        <v>8.1</v>
      </c>
      <c r="V27">
        <v>186.8</v>
      </c>
      <c r="W27">
        <v>654.5</v>
      </c>
      <c r="X27">
        <v>595.20000000000005</v>
      </c>
      <c r="Y27">
        <v>59.3</v>
      </c>
      <c r="Z27">
        <v>18.8</v>
      </c>
      <c r="AA27">
        <v>1.4</v>
      </c>
      <c r="AB27">
        <v>39.1</v>
      </c>
      <c r="AC27">
        <v>25.9</v>
      </c>
      <c r="AD27">
        <v>11.1</v>
      </c>
      <c r="AE27">
        <v>2.1</v>
      </c>
    </row>
    <row r="28" spans="1:31" hidden="1" x14ac:dyDescent="0.3">
      <c r="A28" t="s">
        <v>133</v>
      </c>
      <c r="B28" t="s">
        <v>134</v>
      </c>
      <c r="C28" s="1" t="str">
        <f t="shared" si="0"/>
        <v>21:1114</v>
      </c>
      <c r="D28" s="1" t="str">
        <f t="shared" si="7"/>
        <v>21:0421</v>
      </c>
      <c r="E28" t="s">
        <v>135</v>
      </c>
      <c r="F28" t="s">
        <v>136</v>
      </c>
      <c r="H28">
        <v>55.740991999999999</v>
      </c>
      <c r="I28">
        <v>-64.729557700000001</v>
      </c>
      <c r="J28" s="1" t="str">
        <f t="shared" si="8"/>
        <v>Till</v>
      </c>
      <c r="K28" s="1" t="str">
        <f t="shared" si="9"/>
        <v>HMC separation (ODM; details not reported)</v>
      </c>
      <c r="L28">
        <v>11800</v>
      </c>
      <c r="M28">
        <v>0</v>
      </c>
      <c r="N28">
        <v>11800</v>
      </c>
      <c r="O28">
        <v>2700</v>
      </c>
      <c r="P28">
        <v>9100</v>
      </c>
      <c r="Q28">
        <v>1624</v>
      </c>
      <c r="R28">
        <v>912.6</v>
      </c>
      <c r="S28">
        <v>755.7</v>
      </c>
      <c r="T28">
        <v>156.9</v>
      </c>
      <c r="U28">
        <v>27.6</v>
      </c>
      <c r="V28">
        <v>129.30000000000001</v>
      </c>
      <c r="W28">
        <v>711.4</v>
      </c>
      <c r="X28">
        <v>636.6</v>
      </c>
      <c r="Y28">
        <v>74.8</v>
      </c>
      <c r="Z28">
        <v>31.7</v>
      </c>
      <c r="AA28">
        <v>4.5999999999999996</v>
      </c>
      <c r="AB28">
        <v>38.5</v>
      </c>
      <c r="AC28">
        <v>27.6</v>
      </c>
      <c r="AD28">
        <v>9.5</v>
      </c>
      <c r="AE28">
        <v>1.4</v>
      </c>
    </row>
    <row r="29" spans="1:31" hidden="1" x14ac:dyDescent="0.3">
      <c r="A29" t="s">
        <v>137</v>
      </c>
      <c r="B29" t="s">
        <v>138</v>
      </c>
      <c r="C29" s="1" t="str">
        <f t="shared" si="0"/>
        <v>21:1114</v>
      </c>
      <c r="D29" s="1" t="str">
        <f t="shared" si="7"/>
        <v>21:0421</v>
      </c>
      <c r="E29" t="s">
        <v>139</v>
      </c>
      <c r="F29" t="s">
        <v>140</v>
      </c>
      <c r="H29">
        <v>55.780041599999997</v>
      </c>
      <c r="I29">
        <v>-65.016062000000005</v>
      </c>
      <c r="J29" s="1" t="str">
        <f t="shared" si="8"/>
        <v>Till</v>
      </c>
      <c r="K29" s="1" t="str">
        <f t="shared" si="9"/>
        <v>HMC separation (ODM; details not reported)</v>
      </c>
      <c r="L29">
        <v>13700</v>
      </c>
      <c r="M29">
        <v>0</v>
      </c>
      <c r="N29">
        <v>13700</v>
      </c>
      <c r="O29">
        <v>1500</v>
      </c>
      <c r="P29">
        <v>12200</v>
      </c>
      <c r="Q29">
        <v>1843.1</v>
      </c>
      <c r="R29">
        <v>963.7</v>
      </c>
      <c r="S29">
        <v>680.4</v>
      </c>
      <c r="T29">
        <v>283.3</v>
      </c>
      <c r="U29">
        <v>55</v>
      </c>
      <c r="V29">
        <v>228.3</v>
      </c>
      <c r="W29">
        <v>879.4</v>
      </c>
      <c r="X29">
        <v>696.3</v>
      </c>
      <c r="Y29">
        <v>183.1</v>
      </c>
      <c r="Z29">
        <v>78.8</v>
      </c>
      <c r="AA29">
        <v>14.4</v>
      </c>
      <c r="AB29">
        <v>89.9</v>
      </c>
      <c r="AC29">
        <v>58.9</v>
      </c>
      <c r="AD29">
        <v>26.2</v>
      </c>
      <c r="AE29">
        <v>4.8</v>
      </c>
    </row>
    <row r="30" spans="1:31" hidden="1" x14ac:dyDescent="0.3">
      <c r="A30" t="s">
        <v>141</v>
      </c>
      <c r="B30" t="s">
        <v>142</v>
      </c>
      <c r="C30" s="1" t="str">
        <f t="shared" si="0"/>
        <v>21:1114</v>
      </c>
      <c r="D30" s="1" t="str">
        <f t="shared" si="7"/>
        <v>21:0421</v>
      </c>
      <c r="E30" t="s">
        <v>143</v>
      </c>
      <c r="F30" t="s">
        <v>144</v>
      </c>
      <c r="H30">
        <v>55.925224399999998</v>
      </c>
      <c r="I30">
        <v>-65.059850499999996</v>
      </c>
      <c r="J30" s="1" t="str">
        <f t="shared" si="8"/>
        <v>Till</v>
      </c>
      <c r="K30" s="1" t="str">
        <f t="shared" si="9"/>
        <v>HMC separation (ODM; details not reported)</v>
      </c>
      <c r="L30">
        <v>10700</v>
      </c>
      <c r="M30">
        <v>0</v>
      </c>
      <c r="N30">
        <v>10700</v>
      </c>
      <c r="O30">
        <v>1900</v>
      </c>
      <c r="P30">
        <v>8800</v>
      </c>
      <c r="Q30">
        <v>1281.8</v>
      </c>
      <c r="R30">
        <v>811.9</v>
      </c>
      <c r="S30">
        <v>607.5</v>
      </c>
      <c r="T30">
        <v>204.4</v>
      </c>
      <c r="U30">
        <v>35.299999999999997</v>
      </c>
      <c r="V30">
        <v>169.1</v>
      </c>
      <c r="W30">
        <v>469.9</v>
      </c>
      <c r="X30">
        <v>383.4</v>
      </c>
      <c r="Y30">
        <v>86.5</v>
      </c>
      <c r="Z30">
        <v>22.4</v>
      </c>
      <c r="AA30">
        <v>7.3</v>
      </c>
      <c r="AB30">
        <v>56.8</v>
      </c>
      <c r="AC30">
        <v>43.2</v>
      </c>
      <c r="AD30">
        <v>12.1</v>
      </c>
      <c r="AE30">
        <v>1.5</v>
      </c>
    </row>
    <row r="31" spans="1:31" hidden="1" x14ac:dyDescent="0.3">
      <c r="A31" t="s">
        <v>145</v>
      </c>
      <c r="B31" t="s">
        <v>146</v>
      </c>
      <c r="C31" s="1" t="str">
        <f t="shared" si="0"/>
        <v>21:1114</v>
      </c>
      <c r="D31" s="1" t="str">
        <f t="shared" si="7"/>
        <v>21:0421</v>
      </c>
      <c r="E31" t="s">
        <v>147</v>
      </c>
      <c r="F31" t="s">
        <v>148</v>
      </c>
      <c r="H31">
        <v>54.844937199999997</v>
      </c>
      <c r="I31">
        <v>-65.058998500000001</v>
      </c>
      <c r="J31" s="1" t="str">
        <f t="shared" si="8"/>
        <v>Till</v>
      </c>
      <c r="K31" s="1" t="str">
        <f t="shared" si="9"/>
        <v>HMC separation (ODM; details not reported)</v>
      </c>
      <c r="L31">
        <v>11300</v>
      </c>
      <c r="M31">
        <v>0</v>
      </c>
      <c r="N31">
        <v>11300</v>
      </c>
      <c r="O31">
        <v>2100</v>
      </c>
      <c r="P31">
        <v>9200</v>
      </c>
      <c r="Q31">
        <v>1775.6</v>
      </c>
      <c r="R31">
        <v>1272.8</v>
      </c>
      <c r="S31">
        <v>1001.3</v>
      </c>
      <c r="T31">
        <v>271.5</v>
      </c>
      <c r="U31">
        <v>23</v>
      </c>
      <c r="V31">
        <v>248.5</v>
      </c>
      <c r="W31">
        <v>502.8</v>
      </c>
      <c r="X31">
        <v>404.2</v>
      </c>
      <c r="Y31">
        <v>98.6</v>
      </c>
      <c r="Z31">
        <v>24.7</v>
      </c>
      <c r="AA31">
        <v>7.3</v>
      </c>
      <c r="AB31">
        <v>66.599999999999994</v>
      </c>
      <c r="AC31">
        <v>47.2</v>
      </c>
      <c r="AD31">
        <v>16.7</v>
      </c>
      <c r="AE31">
        <v>2.7</v>
      </c>
    </row>
    <row r="32" spans="1:31" hidden="1" x14ac:dyDescent="0.3">
      <c r="A32" t="s">
        <v>149</v>
      </c>
      <c r="B32" t="s">
        <v>150</v>
      </c>
      <c r="C32" s="1" t="str">
        <f t="shared" si="0"/>
        <v>21:1114</v>
      </c>
      <c r="D32" s="1" t="str">
        <f t="shared" si="7"/>
        <v>21:0421</v>
      </c>
      <c r="E32" t="s">
        <v>151</v>
      </c>
      <c r="F32" t="s">
        <v>152</v>
      </c>
      <c r="H32">
        <v>54.339413399999998</v>
      </c>
      <c r="I32">
        <v>-64.339357300000003</v>
      </c>
      <c r="J32" s="1" t="str">
        <f t="shared" si="8"/>
        <v>Till</v>
      </c>
      <c r="K32" s="1" t="str">
        <f t="shared" si="9"/>
        <v>HMC separation (ODM; details not reported)</v>
      </c>
      <c r="L32">
        <v>11200</v>
      </c>
      <c r="M32">
        <v>0</v>
      </c>
      <c r="N32">
        <v>11200</v>
      </c>
      <c r="O32">
        <v>2500</v>
      </c>
      <c r="P32">
        <v>8700</v>
      </c>
      <c r="Q32">
        <v>1185</v>
      </c>
      <c r="R32">
        <v>793.1</v>
      </c>
      <c r="S32">
        <v>626.6</v>
      </c>
      <c r="T32">
        <v>166.5</v>
      </c>
      <c r="U32">
        <v>39.5</v>
      </c>
      <c r="V32">
        <v>127</v>
      </c>
      <c r="W32">
        <v>391.9</v>
      </c>
      <c r="X32">
        <v>363.7</v>
      </c>
      <c r="Y32">
        <v>28.2</v>
      </c>
      <c r="Z32">
        <v>8</v>
      </c>
      <c r="AA32">
        <v>3.7</v>
      </c>
      <c r="AB32">
        <v>16.5</v>
      </c>
      <c r="AC32">
        <v>11.4</v>
      </c>
      <c r="AD32">
        <v>4.0999999999999996</v>
      </c>
      <c r="AE32">
        <v>1</v>
      </c>
    </row>
    <row r="33" spans="1:31" hidden="1" x14ac:dyDescent="0.3">
      <c r="A33" t="s">
        <v>153</v>
      </c>
      <c r="B33" t="s">
        <v>154</v>
      </c>
      <c r="C33" s="1" t="str">
        <f t="shared" si="0"/>
        <v>21:1114</v>
      </c>
      <c r="D33" s="1" t="str">
        <f t="shared" si="7"/>
        <v>21:0421</v>
      </c>
      <c r="E33" t="s">
        <v>155</v>
      </c>
      <c r="F33" t="s">
        <v>156</v>
      </c>
      <c r="H33">
        <v>54.282816099999998</v>
      </c>
      <c r="I33">
        <v>-64.098195399999994</v>
      </c>
      <c r="J33" s="1" t="str">
        <f t="shared" si="8"/>
        <v>Till</v>
      </c>
      <c r="K33" s="1" t="str">
        <f t="shared" si="9"/>
        <v>HMC separation (ODM; details not reported)</v>
      </c>
      <c r="L33">
        <v>11400</v>
      </c>
      <c r="M33">
        <v>0</v>
      </c>
      <c r="N33">
        <v>11400</v>
      </c>
      <c r="O33">
        <v>2300</v>
      </c>
      <c r="P33">
        <v>9100</v>
      </c>
      <c r="Q33">
        <v>1545.1</v>
      </c>
      <c r="R33">
        <v>969.5</v>
      </c>
      <c r="S33">
        <v>793.1</v>
      </c>
      <c r="T33">
        <v>176.4</v>
      </c>
      <c r="U33">
        <v>38</v>
      </c>
      <c r="V33">
        <v>138.4</v>
      </c>
      <c r="W33">
        <v>575.6</v>
      </c>
      <c r="X33">
        <v>515.79999999999995</v>
      </c>
      <c r="Y33">
        <v>59.8</v>
      </c>
      <c r="Z33">
        <v>14.5</v>
      </c>
      <c r="AA33">
        <v>8.9</v>
      </c>
      <c r="AB33">
        <v>36.4</v>
      </c>
      <c r="AC33">
        <v>21.8</v>
      </c>
      <c r="AD33">
        <v>11.3</v>
      </c>
      <c r="AE33">
        <v>3.3</v>
      </c>
    </row>
    <row r="34" spans="1:31" hidden="1" x14ac:dyDescent="0.3">
      <c r="A34" t="s">
        <v>157</v>
      </c>
      <c r="B34" t="s">
        <v>158</v>
      </c>
      <c r="C34" s="1" t="str">
        <f t="shared" si="0"/>
        <v>21:1114</v>
      </c>
      <c r="D34" s="1" t="str">
        <f t="shared" si="7"/>
        <v>21:0421</v>
      </c>
      <c r="E34" t="s">
        <v>159</v>
      </c>
      <c r="F34" t="s">
        <v>160</v>
      </c>
      <c r="H34">
        <v>54.239931200000001</v>
      </c>
      <c r="I34">
        <v>-64.220000299999995</v>
      </c>
      <c r="J34" s="1" t="str">
        <f t="shared" si="8"/>
        <v>Till</v>
      </c>
      <c r="K34" s="1" t="str">
        <f t="shared" si="9"/>
        <v>HMC separation (ODM; details not reported)</v>
      </c>
      <c r="L34">
        <v>10300</v>
      </c>
      <c r="M34">
        <v>0</v>
      </c>
      <c r="N34">
        <v>10300</v>
      </c>
      <c r="O34">
        <v>2100</v>
      </c>
      <c r="P34">
        <v>8200</v>
      </c>
      <c r="Q34">
        <v>1403.5</v>
      </c>
      <c r="R34">
        <v>903.5</v>
      </c>
      <c r="S34">
        <v>726.5</v>
      </c>
      <c r="T34">
        <v>177</v>
      </c>
      <c r="U34">
        <v>36.799999999999997</v>
      </c>
      <c r="V34">
        <v>140.19999999999999</v>
      </c>
      <c r="W34">
        <v>500</v>
      </c>
      <c r="X34">
        <v>461.6</v>
      </c>
      <c r="Y34">
        <v>38.4</v>
      </c>
      <c r="Z34">
        <v>9.5</v>
      </c>
      <c r="AA34">
        <v>5.8</v>
      </c>
      <c r="AB34">
        <v>23.1</v>
      </c>
      <c r="AC34">
        <v>16.3</v>
      </c>
      <c r="AD34">
        <v>5.7</v>
      </c>
      <c r="AE34">
        <v>1.1000000000000001</v>
      </c>
    </row>
    <row r="35" spans="1:31" hidden="1" x14ac:dyDescent="0.3">
      <c r="A35" t="s">
        <v>161</v>
      </c>
      <c r="B35" t="s">
        <v>162</v>
      </c>
      <c r="C35" s="1" t="str">
        <f t="shared" si="0"/>
        <v>21:1114</v>
      </c>
      <c r="D35" s="1" t="str">
        <f t="shared" si="7"/>
        <v>21:0421</v>
      </c>
      <c r="E35" t="s">
        <v>163</v>
      </c>
      <c r="F35" t="s">
        <v>164</v>
      </c>
      <c r="H35">
        <v>54.053107599999997</v>
      </c>
      <c r="I35">
        <v>-64.233324600000003</v>
      </c>
      <c r="J35" s="1" t="str">
        <f t="shared" si="8"/>
        <v>Till</v>
      </c>
      <c r="K35" s="1" t="str">
        <f t="shared" si="9"/>
        <v>HMC separation (ODM; details not reported)</v>
      </c>
      <c r="L35">
        <v>11100</v>
      </c>
      <c r="M35">
        <v>0</v>
      </c>
      <c r="N35">
        <v>11100</v>
      </c>
      <c r="O35">
        <v>2100</v>
      </c>
      <c r="P35">
        <v>9000</v>
      </c>
      <c r="Q35">
        <v>1383.1</v>
      </c>
      <c r="R35">
        <v>900.5</v>
      </c>
      <c r="S35">
        <v>722.4</v>
      </c>
      <c r="T35">
        <v>178.1</v>
      </c>
      <c r="U35">
        <v>30.7</v>
      </c>
      <c r="V35">
        <v>147.4</v>
      </c>
      <c r="W35">
        <v>482.6</v>
      </c>
      <c r="X35">
        <v>438.2</v>
      </c>
      <c r="Y35">
        <v>44.4</v>
      </c>
      <c r="Z35">
        <v>9.1</v>
      </c>
      <c r="AA35">
        <v>5.6</v>
      </c>
      <c r="AB35">
        <v>29.7</v>
      </c>
      <c r="AC35">
        <v>18.2</v>
      </c>
      <c r="AD35">
        <v>8.8000000000000007</v>
      </c>
      <c r="AE35">
        <v>2.7</v>
      </c>
    </row>
    <row r="36" spans="1:31" hidden="1" x14ac:dyDescent="0.3">
      <c r="A36" t="s">
        <v>165</v>
      </c>
      <c r="B36" t="s">
        <v>166</v>
      </c>
      <c r="C36" s="1" t="str">
        <f t="shared" si="0"/>
        <v>21:1114</v>
      </c>
      <c r="D36" s="1" t="str">
        <f t="shared" si="7"/>
        <v>21:0421</v>
      </c>
      <c r="E36" t="s">
        <v>167</v>
      </c>
      <c r="F36" t="s">
        <v>168</v>
      </c>
      <c r="H36">
        <v>54.062992399999999</v>
      </c>
      <c r="I36">
        <v>-64.477609299999997</v>
      </c>
      <c r="J36" s="1" t="str">
        <f t="shared" si="8"/>
        <v>Till</v>
      </c>
      <c r="K36" s="1" t="str">
        <f t="shared" si="9"/>
        <v>HMC separation (ODM; details not reported)</v>
      </c>
      <c r="L36">
        <v>10600</v>
      </c>
      <c r="M36">
        <v>0</v>
      </c>
      <c r="N36">
        <v>10600</v>
      </c>
      <c r="O36">
        <v>1500</v>
      </c>
      <c r="P36">
        <v>9100</v>
      </c>
      <c r="Q36">
        <v>1286.5999999999999</v>
      </c>
      <c r="R36">
        <v>859.5</v>
      </c>
      <c r="S36">
        <v>647.9</v>
      </c>
      <c r="T36">
        <v>211.6</v>
      </c>
      <c r="U36">
        <v>32.299999999999997</v>
      </c>
      <c r="V36">
        <v>179.3</v>
      </c>
      <c r="W36">
        <v>427.1</v>
      </c>
      <c r="X36">
        <v>391.2</v>
      </c>
      <c r="Y36">
        <v>35.9</v>
      </c>
      <c r="Z36">
        <v>11.1</v>
      </c>
      <c r="AA36">
        <v>6.1</v>
      </c>
      <c r="AB36">
        <v>18.7</v>
      </c>
      <c r="AC36">
        <v>14.2</v>
      </c>
      <c r="AD36">
        <v>3.9</v>
      </c>
      <c r="AE36">
        <v>0.6</v>
      </c>
    </row>
    <row r="37" spans="1:31" hidden="1" x14ac:dyDescent="0.3">
      <c r="A37" t="s">
        <v>169</v>
      </c>
      <c r="B37" t="s">
        <v>170</v>
      </c>
      <c r="C37" s="1" t="str">
        <f t="shared" si="0"/>
        <v>21:1114</v>
      </c>
      <c r="D37" s="1" t="str">
        <f t="shared" si="7"/>
        <v>21:0421</v>
      </c>
      <c r="E37" t="s">
        <v>171</v>
      </c>
      <c r="F37" t="s">
        <v>172</v>
      </c>
      <c r="H37">
        <v>54.099536899999997</v>
      </c>
      <c r="I37">
        <v>-64.701710899999995</v>
      </c>
      <c r="J37" s="1" t="str">
        <f t="shared" si="8"/>
        <v>Till</v>
      </c>
      <c r="K37" s="1" t="str">
        <f t="shared" si="9"/>
        <v>HMC separation (ODM; details not reported)</v>
      </c>
      <c r="L37">
        <v>9800</v>
      </c>
      <c r="M37">
        <v>0</v>
      </c>
      <c r="N37">
        <v>9800</v>
      </c>
      <c r="O37">
        <v>1000</v>
      </c>
      <c r="P37">
        <v>8800</v>
      </c>
      <c r="Q37">
        <v>1421.9</v>
      </c>
      <c r="R37">
        <v>957.2</v>
      </c>
      <c r="S37">
        <v>807.1</v>
      </c>
      <c r="T37">
        <v>150.1</v>
      </c>
      <c r="U37">
        <v>24.9</v>
      </c>
      <c r="V37">
        <v>125.2</v>
      </c>
      <c r="W37">
        <v>464.7</v>
      </c>
      <c r="X37">
        <v>391.9</v>
      </c>
      <c r="Y37">
        <v>72.8</v>
      </c>
      <c r="Z37">
        <v>17.100000000000001</v>
      </c>
      <c r="AA37">
        <v>12.4</v>
      </c>
      <c r="AB37">
        <v>43.3</v>
      </c>
      <c r="AC37">
        <v>27.5</v>
      </c>
      <c r="AD37">
        <v>11.9</v>
      </c>
      <c r="AE37">
        <v>3.9</v>
      </c>
    </row>
    <row r="38" spans="1:31" hidden="1" x14ac:dyDescent="0.3">
      <c r="A38" t="s">
        <v>173</v>
      </c>
      <c r="B38" t="s">
        <v>174</v>
      </c>
      <c r="C38" s="1" t="str">
        <f t="shared" si="0"/>
        <v>21:1114</v>
      </c>
      <c r="D38" s="1" t="str">
        <f t="shared" si="7"/>
        <v>21:0421</v>
      </c>
      <c r="E38" t="s">
        <v>175</v>
      </c>
      <c r="F38" t="s">
        <v>176</v>
      </c>
      <c r="H38">
        <v>55.8381276</v>
      </c>
      <c r="I38">
        <v>-64.731632300000001</v>
      </c>
      <c r="J38" s="1" t="str">
        <f t="shared" si="8"/>
        <v>Till</v>
      </c>
      <c r="K38" s="1" t="str">
        <f t="shared" si="9"/>
        <v>HMC separation (ODM; details not reported)</v>
      </c>
      <c r="L38">
        <v>11100</v>
      </c>
      <c r="M38">
        <v>0</v>
      </c>
      <c r="N38">
        <v>11100</v>
      </c>
      <c r="O38">
        <v>2900</v>
      </c>
      <c r="P38">
        <v>8200</v>
      </c>
      <c r="Q38">
        <v>1120.7</v>
      </c>
      <c r="R38">
        <v>808.1</v>
      </c>
      <c r="S38">
        <v>681.8</v>
      </c>
      <c r="T38">
        <v>126.3</v>
      </c>
      <c r="U38">
        <v>18.600000000000001</v>
      </c>
      <c r="V38">
        <v>107.7</v>
      </c>
      <c r="W38">
        <v>312.60000000000002</v>
      </c>
      <c r="X38">
        <v>280.3</v>
      </c>
      <c r="Y38">
        <v>32.299999999999997</v>
      </c>
      <c r="Z38">
        <v>9</v>
      </c>
      <c r="AA38">
        <v>2.2000000000000002</v>
      </c>
      <c r="AB38">
        <v>21.1</v>
      </c>
      <c r="AC38">
        <v>15.6</v>
      </c>
      <c r="AD38">
        <v>4.5999999999999996</v>
      </c>
      <c r="AE38">
        <v>0.9</v>
      </c>
    </row>
    <row r="39" spans="1:31" hidden="1" x14ac:dyDescent="0.3">
      <c r="A39" t="s">
        <v>177</v>
      </c>
      <c r="B39" t="s">
        <v>178</v>
      </c>
      <c r="C39" s="1" t="str">
        <f t="shared" si="0"/>
        <v>21:1114</v>
      </c>
      <c r="D39" s="1" t="str">
        <f t="shared" si="7"/>
        <v>21:0421</v>
      </c>
      <c r="E39" t="s">
        <v>179</v>
      </c>
      <c r="F39" t="s">
        <v>180</v>
      </c>
      <c r="H39">
        <v>55.221380799999999</v>
      </c>
      <c r="I39">
        <v>-65.487152899999998</v>
      </c>
      <c r="J39" s="1" t="str">
        <f t="shared" si="8"/>
        <v>Till</v>
      </c>
      <c r="K39" s="1" t="str">
        <f t="shared" si="9"/>
        <v>HMC separation (ODM; details not reported)</v>
      </c>
      <c r="L39">
        <v>11300</v>
      </c>
      <c r="M39">
        <v>0</v>
      </c>
      <c r="N39">
        <v>11300</v>
      </c>
      <c r="O39">
        <v>1700</v>
      </c>
      <c r="P39">
        <v>9600</v>
      </c>
      <c r="Q39">
        <v>1808.6</v>
      </c>
      <c r="R39">
        <v>1278.8</v>
      </c>
      <c r="S39">
        <v>1034.8</v>
      </c>
      <c r="T39">
        <v>244</v>
      </c>
      <c r="U39">
        <v>13.5</v>
      </c>
      <c r="V39">
        <v>230.5</v>
      </c>
      <c r="W39">
        <v>529.79999999999995</v>
      </c>
      <c r="X39">
        <v>463.3</v>
      </c>
      <c r="Y39">
        <v>66.5</v>
      </c>
      <c r="Z39">
        <v>11.4</v>
      </c>
      <c r="AA39">
        <v>3.7</v>
      </c>
      <c r="AB39">
        <v>51.4</v>
      </c>
      <c r="AC39">
        <v>34.4</v>
      </c>
      <c r="AD39">
        <v>13.7</v>
      </c>
      <c r="AE39">
        <v>3.3</v>
      </c>
    </row>
    <row r="40" spans="1:31" hidden="1" x14ac:dyDescent="0.3">
      <c r="A40" t="s">
        <v>181</v>
      </c>
      <c r="B40" t="s">
        <v>182</v>
      </c>
      <c r="C40" s="1" t="str">
        <f t="shared" si="0"/>
        <v>21:1114</v>
      </c>
      <c r="D40" s="1" t="str">
        <f t="shared" si="7"/>
        <v>21:0421</v>
      </c>
      <c r="E40" t="s">
        <v>183</v>
      </c>
      <c r="F40" t="s">
        <v>184</v>
      </c>
      <c r="H40">
        <v>54.309162899999997</v>
      </c>
      <c r="I40">
        <v>-64.963945699999996</v>
      </c>
      <c r="J40" s="1" t="str">
        <f>HYPERLINK("http://geochem.nrcan.gc.ca/cdogs/content/kwd/kwd020080_e.htm", "Beach sand")</f>
        <v>Beach sand</v>
      </c>
      <c r="K40" s="1" t="str">
        <f t="shared" si="9"/>
        <v>HMC separation (ODM; details not reported)</v>
      </c>
      <c r="L40">
        <v>1600</v>
      </c>
      <c r="M40">
        <v>0</v>
      </c>
      <c r="N40">
        <v>1600</v>
      </c>
      <c r="O40">
        <v>0</v>
      </c>
      <c r="P40">
        <v>1600</v>
      </c>
      <c r="Q40">
        <v>981.2</v>
      </c>
      <c r="R40">
        <v>918.7</v>
      </c>
      <c r="S40">
        <v>571.20000000000005</v>
      </c>
      <c r="T40">
        <v>347.5</v>
      </c>
      <c r="U40">
        <v>4.5</v>
      </c>
      <c r="V40">
        <v>343</v>
      </c>
      <c r="W40">
        <v>62.5</v>
      </c>
      <c r="X40">
        <v>43.3</v>
      </c>
      <c r="Y40">
        <v>19.2</v>
      </c>
      <c r="Z40">
        <v>8.8000000000000007</v>
      </c>
      <c r="AA40">
        <v>0.6</v>
      </c>
      <c r="AB40">
        <v>9.8000000000000007</v>
      </c>
      <c r="AC40">
        <v>8.6</v>
      </c>
      <c r="AD40">
        <v>1.1000000000000001</v>
      </c>
      <c r="AE40">
        <v>0.1</v>
      </c>
    </row>
    <row r="41" spans="1:31" hidden="1" x14ac:dyDescent="0.3">
      <c r="A41" t="s">
        <v>185</v>
      </c>
      <c r="B41" t="s">
        <v>186</v>
      </c>
      <c r="C41" s="1" t="str">
        <f t="shared" ref="C41:C61" si="10">HYPERLINK("http://geochem.nrcan.gc.ca/cdogs/content/bdl/bdl211115_e.htm", "21:1115")</f>
        <v>21:1115</v>
      </c>
      <c r="D41" s="1" t="str">
        <f t="shared" ref="D41:D57" si="11">HYPERLINK("http://geochem.nrcan.gc.ca/cdogs/content/svy/svy220012_e.htm", "22:0012")</f>
        <v>22:0012</v>
      </c>
      <c r="E41" t="s">
        <v>187</v>
      </c>
      <c r="F41" t="s">
        <v>188</v>
      </c>
      <c r="H41">
        <v>56.076212300000002</v>
      </c>
      <c r="I41">
        <v>-64.650643599999995</v>
      </c>
      <c r="J41" s="1" t="str">
        <f>HYPERLINK("http://geochem.nrcan.gc.ca/cdogs/content/kwd/kwd020044_e.htm", "Till")</f>
        <v>Till</v>
      </c>
      <c r="K41" s="1" t="str">
        <f t="shared" si="9"/>
        <v>HMC separation (ODM; details not reported)</v>
      </c>
      <c r="L41">
        <v>16100</v>
      </c>
      <c r="M41">
        <v>1100</v>
      </c>
      <c r="N41">
        <v>15000</v>
      </c>
      <c r="O41">
        <v>3600</v>
      </c>
      <c r="P41">
        <v>11400</v>
      </c>
      <c r="Q41">
        <v>1639.5</v>
      </c>
      <c r="R41">
        <v>891.2</v>
      </c>
      <c r="S41">
        <v>794.9</v>
      </c>
      <c r="T41">
        <v>96.3</v>
      </c>
      <c r="U41">
        <v>23.7</v>
      </c>
      <c r="V41">
        <v>72.599999999999994</v>
      </c>
      <c r="W41">
        <v>748.3</v>
      </c>
      <c r="X41">
        <v>718</v>
      </c>
      <c r="Y41">
        <v>30.3</v>
      </c>
      <c r="Z41">
        <v>6.5</v>
      </c>
      <c r="AA41">
        <v>3.9</v>
      </c>
      <c r="AB41">
        <v>19.899999999999999</v>
      </c>
      <c r="AC41">
        <v>13.4</v>
      </c>
      <c r="AD41">
        <v>4.7</v>
      </c>
      <c r="AE41">
        <v>1.8</v>
      </c>
    </row>
    <row r="42" spans="1:31" hidden="1" x14ac:dyDescent="0.3">
      <c r="A42" t="s">
        <v>189</v>
      </c>
      <c r="B42" t="s">
        <v>190</v>
      </c>
      <c r="C42" s="1" t="str">
        <f t="shared" si="10"/>
        <v>21:1115</v>
      </c>
      <c r="D42" s="1" t="str">
        <f t="shared" si="11"/>
        <v>22:0012</v>
      </c>
      <c r="E42" t="s">
        <v>191</v>
      </c>
      <c r="F42" t="s">
        <v>192</v>
      </c>
      <c r="H42">
        <v>56.180056700000002</v>
      </c>
      <c r="I42">
        <v>-64.361491200000003</v>
      </c>
      <c r="J42" s="1" t="str">
        <f>HYPERLINK("http://geochem.nrcan.gc.ca/cdogs/content/kwd/kwd020044_e.htm", "Till")</f>
        <v>Till</v>
      </c>
      <c r="K42" s="1" t="str">
        <f t="shared" si="9"/>
        <v>HMC separation (ODM; details not reported)</v>
      </c>
      <c r="L42">
        <v>14500</v>
      </c>
      <c r="M42">
        <v>500</v>
      </c>
      <c r="N42">
        <v>14000</v>
      </c>
      <c r="O42">
        <v>1200</v>
      </c>
      <c r="P42">
        <v>12800</v>
      </c>
      <c r="Q42">
        <v>1143.5999999999999</v>
      </c>
      <c r="R42">
        <v>698.2</v>
      </c>
      <c r="S42">
        <v>623.79999999999995</v>
      </c>
      <c r="T42">
        <v>74.400000000000006</v>
      </c>
      <c r="U42">
        <v>11.7</v>
      </c>
      <c r="V42">
        <v>62.7</v>
      </c>
      <c r="W42">
        <v>445.4</v>
      </c>
      <c r="X42">
        <v>418.4</v>
      </c>
      <c r="Y42">
        <v>27</v>
      </c>
      <c r="Z42">
        <v>5.4</v>
      </c>
      <c r="AA42">
        <v>1.5</v>
      </c>
      <c r="AB42">
        <v>20.100000000000001</v>
      </c>
      <c r="AC42">
        <v>13.8</v>
      </c>
      <c r="AD42">
        <v>5</v>
      </c>
      <c r="AE42">
        <v>1.3</v>
      </c>
    </row>
    <row r="43" spans="1:31" hidden="1" x14ac:dyDescent="0.3">
      <c r="A43" t="s">
        <v>193</v>
      </c>
      <c r="B43" t="s">
        <v>194</v>
      </c>
      <c r="C43" s="1" t="str">
        <f t="shared" si="10"/>
        <v>21:1115</v>
      </c>
      <c r="D43" s="1" t="str">
        <f t="shared" si="11"/>
        <v>22:0012</v>
      </c>
      <c r="E43" t="s">
        <v>195</v>
      </c>
      <c r="F43" t="s">
        <v>196</v>
      </c>
      <c r="H43">
        <v>57.145575000000001</v>
      </c>
      <c r="I43">
        <v>-64.749081399999994</v>
      </c>
      <c r="J43" s="1" t="str">
        <f>HYPERLINK("http://geochem.nrcan.gc.ca/cdogs/content/kwd/kwd020076_e.htm", "Sand")</f>
        <v>Sand</v>
      </c>
      <c r="K43" s="1" t="str">
        <f t="shared" si="9"/>
        <v>HMC separation (ODM; details not reported)</v>
      </c>
      <c r="L43">
        <v>10000</v>
      </c>
      <c r="M43">
        <v>500</v>
      </c>
      <c r="N43">
        <v>9500</v>
      </c>
      <c r="O43">
        <v>-100</v>
      </c>
      <c r="P43">
        <v>9500</v>
      </c>
      <c r="Q43">
        <v>874.4</v>
      </c>
      <c r="R43">
        <v>395.9</v>
      </c>
      <c r="S43">
        <v>352.1</v>
      </c>
      <c r="T43">
        <v>43.8</v>
      </c>
      <c r="U43">
        <v>7.1</v>
      </c>
      <c r="V43">
        <v>36.700000000000003</v>
      </c>
      <c r="W43">
        <v>478.5</v>
      </c>
      <c r="X43">
        <v>399.1</v>
      </c>
      <c r="Y43">
        <v>79.400000000000006</v>
      </c>
      <c r="Z43">
        <v>27</v>
      </c>
      <c r="AA43">
        <v>1.5</v>
      </c>
      <c r="AB43">
        <v>50.9</v>
      </c>
      <c r="AC43">
        <v>49.7</v>
      </c>
      <c r="AD43">
        <v>1.2</v>
      </c>
      <c r="AE43">
        <v>0.02</v>
      </c>
    </row>
    <row r="44" spans="1:31" hidden="1" x14ac:dyDescent="0.3">
      <c r="A44" t="s">
        <v>197</v>
      </c>
      <c r="B44" t="s">
        <v>198</v>
      </c>
      <c r="C44" s="1" t="str">
        <f t="shared" si="10"/>
        <v>21:1115</v>
      </c>
      <c r="D44" s="1" t="str">
        <f t="shared" si="11"/>
        <v>22:0012</v>
      </c>
      <c r="E44" t="s">
        <v>199</v>
      </c>
      <c r="F44" t="s">
        <v>200</v>
      </c>
      <c r="H44">
        <v>57.7195672</v>
      </c>
      <c r="I44">
        <v>-64.652053899999999</v>
      </c>
      <c r="J44" s="1" t="str">
        <f t="shared" ref="J44:J57" si="12">HYPERLINK("http://geochem.nrcan.gc.ca/cdogs/content/kwd/kwd020044_e.htm", "Till")</f>
        <v>Till</v>
      </c>
      <c r="K44" s="1" t="str">
        <f t="shared" si="9"/>
        <v>HMC separation (ODM; details not reported)</v>
      </c>
      <c r="L44">
        <v>14900</v>
      </c>
      <c r="M44">
        <v>500</v>
      </c>
      <c r="N44">
        <v>14400</v>
      </c>
      <c r="O44">
        <v>1900</v>
      </c>
      <c r="P44">
        <v>12500</v>
      </c>
      <c r="Q44">
        <v>1063.4000000000001</v>
      </c>
      <c r="R44">
        <v>690.3</v>
      </c>
      <c r="S44">
        <v>556.29999999999995</v>
      </c>
      <c r="T44">
        <v>134</v>
      </c>
      <c r="U44">
        <v>16.7</v>
      </c>
      <c r="V44">
        <v>117.3</v>
      </c>
      <c r="W44">
        <v>373.1</v>
      </c>
      <c r="X44">
        <v>296.3</v>
      </c>
      <c r="Y44">
        <v>76.8</v>
      </c>
      <c r="Z44">
        <v>16.8</v>
      </c>
      <c r="AA44">
        <v>4.5</v>
      </c>
      <c r="AB44">
        <v>55.5</v>
      </c>
      <c r="AC44">
        <v>41</v>
      </c>
      <c r="AD44">
        <v>11.9</v>
      </c>
      <c r="AE44">
        <v>2.6</v>
      </c>
    </row>
    <row r="45" spans="1:31" hidden="1" x14ac:dyDescent="0.3">
      <c r="A45" t="s">
        <v>201</v>
      </c>
      <c r="B45" t="s">
        <v>202</v>
      </c>
      <c r="C45" s="1" t="str">
        <f t="shared" si="10"/>
        <v>21:1115</v>
      </c>
      <c r="D45" s="1" t="str">
        <f t="shared" si="11"/>
        <v>22:0012</v>
      </c>
      <c r="E45" t="s">
        <v>203</v>
      </c>
      <c r="F45" t="s">
        <v>204</v>
      </c>
      <c r="H45">
        <v>56.9024061</v>
      </c>
      <c r="I45">
        <v>-63.448818699999997</v>
      </c>
      <c r="J45" s="1" t="str">
        <f t="shared" si="12"/>
        <v>Till</v>
      </c>
      <c r="K45" s="1" t="str">
        <f t="shared" si="9"/>
        <v>HMC separation (ODM; details not reported)</v>
      </c>
      <c r="L45">
        <v>17500</v>
      </c>
      <c r="M45">
        <v>2500</v>
      </c>
      <c r="N45">
        <v>15000</v>
      </c>
      <c r="O45">
        <v>3300</v>
      </c>
      <c r="P45">
        <v>11700</v>
      </c>
      <c r="Q45">
        <v>1515.5</v>
      </c>
      <c r="R45">
        <v>957.2</v>
      </c>
      <c r="S45">
        <v>769</v>
      </c>
      <c r="T45">
        <v>188.2</v>
      </c>
      <c r="U45">
        <v>33.799999999999997</v>
      </c>
      <c r="V45">
        <v>154.4</v>
      </c>
      <c r="W45">
        <v>558.29999999999995</v>
      </c>
      <c r="X45">
        <v>422.2</v>
      </c>
      <c r="Y45">
        <v>136.1</v>
      </c>
      <c r="Z45">
        <v>22.9</v>
      </c>
      <c r="AA45">
        <v>7.5</v>
      </c>
      <c r="AB45">
        <v>105.7</v>
      </c>
      <c r="AC45">
        <v>75.099999999999994</v>
      </c>
      <c r="AD45">
        <v>25.7</v>
      </c>
      <c r="AE45">
        <v>4.9000000000000004</v>
      </c>
    </row>
    <row r="46" spans="1:31" hidden="1" x14ac:dyDescent="0.3">
      <c r="A46" t="s">
        <v>205</v>
      </c>
      <c r="B46" t="s">
        <v>206</v>
      </c>
      <c r="C46" s="1" t="str">
        <f t="shared" si="10"/>
        <v>21:1115</v>
      </c>
      <c r="D46" s="1" t="str">
        <f t="shared" si="11"/>
        <v>22:0012</v>
      </c>
      <c r="E46" t="s">
        <v>207</v>
      </c>
      <c r="F46" t="s">
        <v>208</v>
      </c>
      <c r="H46">
        <v>57.718406299999998</v>
      </c>
      <c r="I46">
        <v>-64.567417500000005</v>
      </c>
      <c r="J46" s="1" t="str">
        <f t="shared" si="12"/>
        <v>Till</v>
      </c>
      <c r="K46" s="1" t="str">
        <f t="shared" si="9"/>
        <v>HMC separation (ODM; details not reported)</v>
      </c>
      <c r="L46">
        <v>15500</v>
      </c>
      <c r="M46">
        <v>500</v>
      </c>
      <c r="N46">
        <v>15000</v>
      </c>
      <c r="O46">
        <v>2800</v>
      </c>
      <c r="P46">
        <v>12200</v>
      </c>
      <c r="Q46">
        <v>1296.9000000000001</v>
      </c>
      <c r="R46">
        <v>813.6</v>
      </c>
      <c r="S46">
        <v>718.2</v>
      </c>
      <c r="T46">
        <v>95.4</v>
      </c>
      <c r="U46">
        <v>22.1</v>
      </c>
      <c r="V46">
        <v>73.3</v>
      </c>
      <c r="W46">
        <v>483.3</v>
      </c>
      <c r="X46">
        <v>398.7</v>
      </c>
      <c r="Y46">
        <v>84.6</v>
      </c>
      <c r="Z46">
        <v>8.6</v>
      </c>
      <c r="AA46">
        <v>8.8000000000000007</v>
      </c>
      <c r="AB46">
        <v>67.2</v>
      </c>
      <c r="AC46">
        <v>48.8</v>
      </c>
      <c r="AD46">
        <v>15.1</v>
      </c>
      <c r="AE46">
        <v>3.3</v>
      </c>
    </row>
    <row r="47" spans="1:31" hidden="1" x14ac:dyDescent="0.3">
      <c r="A47" t="s">
        <v>209</v>
      </c>
      <c r="B47" t="s">
        <v>210</v>
      </c>
      <c r="C47" s="1" t="str">
        <f t="shared" si="10"/>
        <v>21:1115</v>
      </c>
      <c r="D47" s="1" t="str">
        <f t="shared" si="11"/>
        <v>22:0012</v>
      </c>
      <c r="E47" t="s">
        <v>211</v>
      </c>
      <c r="F47" t="s">
        <v>212</v>
      </c>
      <c r="H47">
        <v>57.719199000000003</v>
      </c>
      <c r="I47">
        <v>-64.559241799999995</v>
      </c>
      <c r="J47" s="1" t="str">
        <f t="shared" si="12"/>
        <v>Till</v>
      </c>
      <c r="K47" s="1" t="str">
        <f t="shared" si="9"/>
        <v>HMC separation (ODM; details not reported)</v>
      </c>
      <c r="L47">
        <v>16900</v>
      </c>
      <c r="M47">
        <v>1900</v>
      </c>
      <c r="N47">
        <v>15000</v>
      </c>
      <c r="O47">
        <v>3600</v>
      </c>
      <c r="P47">
        <v>11440</v>
      </c>
      <c r="Q47">
        <v>1058.5999999999999</v>
      </c>
      <c r="R47">
        <v>669.8</v>
      </c>
      <c r="S47">
        <v>563.5</v>
      </c>
      <c r="T47">
        <v>106.3</v>
      </c>
      <c r="U47">
        <v>20.5</v>
      </c>
      <c r="V47">
        <v>85.8</v>
      </c>
      <c r="W47">
        <v>388.8</v>
      </c>
      <c r="X47">
        <v>313.39999999999998</v>
      </c>
      <c r="Y47">
        <v>75.400000000000006</v>
      </c>
      <c r="Z47">
        <v>9</v>
      </c>
      <c r="AA47">
        <v>6.1</v>
      </c>
      <c r="AB47">
        <v>60.3</v>
      </c>
      <c r="AC47">
        <v>45.1</v>
      </c>
      <c r="AD47">
        <v>12.1</v>
      </c>
      <c r="AE47">
        <v>3.1</v>
      </c>
    </row>
    <row r="48" spans="1:31" hidden="1" x14ac:dyDescent="0.3">
      <c r="A48" t="s">
        <v>213</v>
      </c>
      <c r="B48" t="s">
        <v>214</v>
      </c>
      <c r="C48" s="1" t="str">
        <f t="shared" si="10"/>
        <v>21:1115</v>
      </c>
      <c r="D48" s="1" t="str">
        <f t="shared" si="11"/>
        <v>22:0012</v>
      </c>
      <c r="E48" t="s">
        <v>215</v>
      </c>
      <c r="F48" t="s">
        <v>216</v>
      </c>
      <c r="H48">
        <v>57.7332964</v>
      </c>
      <c r="I48">
        <v>-64.548847100000003</v>
      </c>
      <c r="J48" s="1" t="str">
        <f t="shared" si="12"/>
        <v>Till</v>
      </c>
      <c r="K48" s="1" t="str">
        <f t="shared" si="9"/>
        <v>HMC separation (ODM; details not reported)</v>
      </c>
      <c r="L48">
        <v>14500</v>
      </c>
      <c r="M48">
        <v>500</v>
      </c>
      <c r="N48">
        <v>14000</v>
      </c>
      <c r="O48">
        <v>2200</v>
      </c>
      <c r="P48">
        <v>11800</v>
      </c>
      <c r="Q48">
        <v>1210.3</v>
      </c>
      <c r="R48">
        <v>726.3</v>
      </c>
      <c r="S48">
        <v>617.1</v>
      </c>
      <c r="T48">
        <v>109.2</v>
      </c>
      <c r="U48">
        <v>30.4</v>
      </c>
      <c r="V48">
        <v>78.8</v>
      </c>
      <c r="W48">
        <v>484</v>
      </c>
      <c r="X48">
        <v>410.4</v>
      </c>
      <c r="Y48">
        <v>73.599999999999994</v>
      </c>
      <c r="Z48">
        <v>9.1</v>
      </c>
      <c r="AA48">
        <v>8</v>
      </c>
      <c r="AB48">
        <v>56.5</v>
      </c>
      <c r="AC48">
        <v>41.1</v>
      </c>
      <c r="AD48">
        <v>12.7</v>
      </c>
      <c r="AE48">
        <v>2.7</v>
      </c>
    </row>
    <row r="49" spans="1:31" hidden="1" x14ac:dyDescent="0.3">
      <c r="A49" t="s">
        <v>217</v>
      </c>
      <c r="B49" t="s">
        <v>218</v>
      </c>
      <c r="C49" s="1" t="str">
        <f t="shared" si="10"/>
        <v>21:1115</v>
      </c>
      <c r="D49" s="1" t="str">
        <f t="shared" si="11"/>
        <v>22:0012</v>
      </c>
      <c r="E49" t="s">
        <v>219</v>
      </c>
      <c r="F49" t="s">
        <v>220</v>
      </c>
      <c r="H49">
        <v>57.716679999999997</v>
      </c>
      <c r="I49">
        <v>-64.579816500000007</v>
      </c>
      <c r="J49" s="1" t="str">
        <f t="shared" si="12"/>
        <v>Till</v>
      </c>
      <c r="K49" s="1" t="str">
        <f t="shared" si="9"/>
        <v>HMC separation (ODM; details not reported)</v>
      </c>
      <c r="L49">
        <v>15000</v>
      </c>
      <c r="M49">
        <v>500</v>
      </c>
      <c r="N49">
        <v>14500</v>
      </c>
      <c r="O49">
        <v>2400</v>
      </c>
      <c r="P49">
        <v>12100</v>
      </c>
      <c r="Q49">
        <v>1291.2</v>
      </c>
      <c r="R49">
        <v>765.2</v>
      </c>
      <c r="S49">
        <v>652.29999999999995</v>
      </c>
      <c r="T49">
        <v>112.9</v>
      </c>
      <c r="U49">
        <v>25.7</v>
      </c>
      <c r="V49">
        <v>87.2</v>
      </c>
      <c r="W49">
        <v>526</v>
      </c>
      <c r="X49">
        <v>435.2</v>
      </c>
      <c r="Y49">
        <v>90.8</v>
      </c>
      <c r="Z49">
        <v>14.2</v>
      </c>
      <c r="AA49">
        <v>8.1999999999999993</v>
      </c>
      <c r="AB49">
        <v>68.400000000000006</v>
      </c>
      <c r="AC49">
        <v>49</v>
      </c>
      <c r="AD49">
        <v>15.7</v>
      </c>
      <c r="AE49">
        <v>3.7</v>
      </c>
    </row>
    <row r="50" spans="1:31" hidden="1" x14ac:dyDescent="0.3">
      <c r="A50" t="s">
        <v>221</v>
      </c>
      <c r="B50" t="s">
        <v>222</v>
      </c>
      <c r="C50" s="1" t="str">
        <f t="shared" si="10"/>
        <v>21:1115</v>
      </c>
      <c r="D50" s="1" t="str">
        <f t="shared" si="11"/>
        <v>22:0012</v>
      </c>
      <c r="E50" t="s">
        <v>223</v>
      </c>
      <c r="F50" t="s">
        <v>224</v>
      </c>
      <c r="H50">
        <v>57.726027600000002</v>
      </c>
      <c r="I50">
        <v>-64.618594999999999</v>
      </c>
      <c r="J50" s="1" t="str">
        <f t="shared" si="12"/>
        <v>Till</v>
      </c>
      <c r="K50" s="1" t="str">
        <f t="shared" si="9"/>
        <v>HMC separation (ODM; details not reported)</v>
      </c>
      <c r="L50">
        <v>18400</v>
      </c>
      <c r="M50">
        <v>3400</v>
      </c>
      <c r="N50">
        <v>15000</v>
      </c>
      <c r="O50">
        <v>3400</v>
      </c>
      <c r="P50">
        <v>11600</v>
      </c>
      <c r="Q50">
        <v>1359.1</v>
      </c>
      <c r="R50">
        <v>782</v>
      </c>
      <c r="S50">
        <v>679.1</v>
      </c>
      <c r="T50">
        <v>102.9</v>
      </c>
      <c r="U50">
        <v>17.8</v>
      </c>
      <c r="V50">
        <v>85.1</v>
      </c>
      <c r="W50">
        <v>577.1</v>
      </c>
      <c r="X50">
        <v>515.4</v>
      </c>
      <c r="Y50">
        <v>61.7</v>
      </c>
      <c r="Z50">
        <v>5.2</v>
      </c>
      <c r="AA50">
        <v>5.2</v>
      </c>
      <c r="AB50">
        <v>51.3</v>
      </c>
      <c r="AC50">
        <v>37.5</v>
      </c>
      <c r="AD50">
        <v>10.9</v>
      </c>
      <c r="AE50">
        <v>2.9</v>
      </c>
    </row>
    <row r="51" spans="1:31" hidden="1" x14ac:dyDescent="0.3">
      <c r="A51" t="s">
        <v>225</v>
      </c>
      <c r="B51" t="s">
        <v>226</v>
      </c>
      <c r="C51" s="1" t="str">
        <f t="shared" si="10"/>
        <v>21:1115</v>
      </c>
      <c r="D51" s="1" t="str">
        <f t="shared" si="11"/>
        <v>22:0012</v>
      </c>
      <c r="E51" t="s">
        <v>227</v>
      </c>
      <c r="F51" t="s">
        <v>228</v>
      </c>
      <c r="H51">
        <v>57.735277400000001</v>
      </c>
      <c r="I51">
        <v>-64.603353400000003</v>
      </c>
      <c r="J51" s="1" t="str">
        <f t="shared" si="12"/>
        <v>Till</v>
      </c>
      <c r="K51" s="1" t="str">
        <f t="shared" si="9"/>
        <v>HMC separation (ODM; details not reported)</v>
      </c>
      <c r="L51">
        <v>17000</v>
      </c>
      <c r="M51">
        <v>2000</v>
      </c>
      <c r="N51">
        <v>15000</v>
      </c>
      <c r="O51">
        <v>2500</v>
      </c>
      <c r="P51">
        <v>12500</v>
      </c>
      <c r="Q51">
        <v>1269.3</v>
      </c>
      <c r="R51">
        <v>755.2</v>
      </c>
      <c r="S51">
        <v>646.79999999999995</v>
      </c>
      <c r="T51">
        <v>108.4</v>
      </c>
      <c r="U51">
        <v>14.6</v>
      </c>
      <c r="V51">
        <v>93.8</v>
      </c>
      <c r="W51">
        <v>514.1</v>
      </c>
      <c r="X51">
        <v>438.7</v>
      </c>
      <c r="Y51">
        <v>75.400000000000006</v>
      </c>
      <c r="Z51">
        <v>11.1</v>
      </c>
      <c r="AA51">
        <v>4.2</v>
      </c>
      <c r="AB51">
        <v>60.1</v>
      </c>
      <c r="AC51">
        <v>45.3</v>
      </c>
      <c r="AD51">
        <v>11.6</v>
      </c>
      <c r="AE51">
        <v>3.2</v>
      </c>
    </row>
    <row r="52" spans="1:31" hidden="1" x14ac:dyDescent="0.3">
      <c r="A52" t="s">
        <v>229</v>
      </c>
      <c r="B52" t="s">
        <v>230</v>
      </c>
      <c r="C52" s="1" t="str">
        <f t="shared" si="10"/>
        <v>21:1115</v>
      </c>
      <c r="D52" s="1" t="str">
        <f t="shared" si="11"/>
        <v>22:0012</v>
      </c>
      <c r="E52" t="s">
        <v>231</v>
      </c>
      <c r="F52" t="s">
        <v>232</v>
      </c>
      <c r="H52">
        <v>57.736130199999998</v>
      </c>
      <c r="I52">
        <v>-64.632937699999999</v>
      </c>
      <c r="J52" s="1" t="str">
        <f t="shared" si="12"/>
        <v>Till</v>
      </c>
      <c r="K52" s="1" t="str">
        <f t="shared" si="9"/>
        <v>HMC separation (ODM; details not reported)</v>
      </c>
      <c r="L52">
        <v>18700</v>
      </c>
      <c r="M52">
        <v>3700</v>
      </c>
      <c r="N52">
        <v>15000</v>
      </c>
      <c r="O52">
        <v>2900</v>
      </c>
      <c r="P52">
        <v>12100</v>
      </c>
      <c r="Q52">
        <v>1560</v>
      </c>
      <c r="R52">
        <v>848.9</v>
      </c>
      <c r="S52">
        <v>741.4</v>
      </c>
      <c r="T52">
        <v>107.5</v>
      </c>
      <c r="U52">
        <v>24</v>
      </c>
      <c r="V52">
        <v>83.5</v>
      </c>
      <c r="W52">
        <v>711.1</v>
      </c>
      <c r="X52">
        <v>638.20000000000005</v>
      </c>
      <c r="Y52">
        <v>72.900000000000006</v>
      </c>
      <c r="Z52">
        <v>15</v>
      </c>
      <c r="AA52">
        <v>6.2</v>
      </c>
      <c r="AB52">
        <v>51.7</v>
      </c>
      <c r="AC52">
        <v>38</v>
      </c>
      <c r="AD52">
        <v>10.6</v>
      </c>
      <c r="AE52">
        <v>3.1</v>
      </c>
    </row>
    <row r="53" spans="1:31" hidden="1" x14ac:dyDescent="0.3">
      <c r="A53" t="s">
        <v>233</v>
      </c>
      <c r="B53" t="s">
        <v>234</v>
      </c>
      <c r="C53" s="1" t="str">
        <f t="shared" si="10"/>
        <v>21:1115</v>
      </c>
      <c r="D53" s="1" t="str">
        <f t="shared" si="11"/>
        <v>22:0012</v>
      </c>
      <c r="E53" t="s">
        <v>235</v>
      </c>
      <c r="F53" t="s">
        <v>236</v>
      </c>
      <c r="H53">
        <v>57.103394299999998</v>
      </c>
      <c r="I53">
        <v>-66.533841100000004</v>
      </c>
      <c r="J53" s="1" t="str">
        <f t="shared" si="12"/>
        <v>Till</v>
      </c>
      <c r="K53" s="1" t="str">
        <f t="shared" si="9"/>
        <v>HMC separation (ODM; details not reported)</v>
      </c>
      <c r="L53">
        <v>14700</v>
      </c>
      <c r="M53">
        <v>500</v>
      </c>
      <c r="N53">
        <v>14200</v>
      </c>
      <c r="O53">
        <v>3900</v>
      </c>
      <c r="P53">
        <v>10300</v>
      </c>
      <c r="Q53">
        <v>1732.2</v>
      </c>
      <c r="R53">
        <v>761.2</v>
      </c>
      <c r="S53">
        <v>661.8</v>
      </c>
      <c r="T53">
        <v>99.4</v>
      </c>
      <c r="U53">
        <v>28.9</v>
      </c>
      <c r="V53">
        <v>70.5</v>
      </c>
      <c r="W53">
        <v>971</v>
      </c>
      <c r="X53">
        <v>521.4</v>
      </c>
      <c r="Y53">
        <v>449.6</v>
      </c>
    </row>
    <row r="54" spans="1:31" hidden="1" x14ac:dyDescent="0.3">
      <c r="A54" t="s">
        <v>237</v>
      </c>
      <c r="B54" t="s">
        <v>238</v>
      </c>
      <c r="C54" s="1" t="str">
        <f t="shared" si="10"/>
        <v>21:1115</v>
      </c>
      <c r="D54" s="1" t="str">
        <f t="shared" si="11"/>
        <v>22:0012</v>
      </c>
      <c r="E54" t="s">
        <v>235</v>
      </c>
      <c r="F54" t="s">
        <v>236</v>
      </c>
      <c r="H54">
        <v>57.103394299999998</v>
      </c>
      <c r="I54">
        <v>-66.533841100000004</v>
      </c>
      <c r="J54" s="1" t="str">
        <f t="shared" si="12"/>
        <v>Till</v>
      </c>
      <c r="K54" s="1" t="str">
        <f t="shared" si="9"/>
        <v>HMC separation (ODM; details not reported)</v>
      </c>
      <c r="Y54">
        <v>299.7</v>
      </c>
      <c r="Z54">
        <v>32.6</v>
      </c>
      <c r="AA54">
        <v>31.8</v>
      </c>
      <c r="AB54">
        <v>235.3</v>
      </c>
      <c r="AC54">
        <v>91.9</v>
      </c>
      <c r="AD54">
        <v>87.6</v>
      </c>
      <c r="AE54">
        <v>55.8</v>
      </c>
    </row>
    <row r="55" spans="1:31" hidden="1" x14ac:dyDescent="0.3">
      <c r="A55" t="s">
        <v>239</v>
      </c>
      <c r="B55" t="s">
        <v>240</v>
      </c>
      <c r="C55" s="1" t="str">
        <f t="shared" si="10"/>
        <v>21:1115</v>
      </c>
      <c r="D55" s="1" t="str">
        <f t="shared" si="11"/>
        <v>22:0012</v>
      </c>
      <c r="E55" t="s">
        <v>241</v>
      </c>
      <c r="F55" t="s">
        <v>242</v>
      </c>
      <c r="H55">
        <v>57.008336999999997</v>
      </c>
      <c r="I55">
        <v>-65.659660500000001</v>
      </c>
      <c r="J55" s="1" t="str">
        <f t="shared" si="12"/>
        <v>Till</v>
      </c>
      <c r="K55" s="1" t="str">
        <f t="shared" si="9"/>
        <v>HMC separation (ODM; details not reported)</v>
      </c>
      <c r="L55">
        <v>13700</v>
      </c>
      <c r="M55">
        <v>500</v>
      </c>
      <c r="N55">
        <v>13200</v>
      </c>
      <c r="O55">
        <v>1500</v>
      </c>
      <c r="P55">
        <v>11700</v>
      </c>
      <c r="Q55">
        <v>1529.6</v>
      </c>
      <c r="R55">
        <v>839.8</v>
      </c>
      <c r="S55">
        <v>755.7</v>
      </c>
      <c r="T55">
        <v>84.1</v>
      </c>
      <c r="U55">
        <v>17.2</v>
      </c>
      <c r="V55">
        <v>66.900000000000006</v>
      </c>
      <c r="W55">
        <v>689.8</v>
      </c>
      <c r="X55">
        <v>660.9</v>
      </c>
      <c r="Y55">
        <v>28.9</v>
      </c>
      <c r="Z55">
        <v>5.0999999999999996</v>
      </c>
      <c r="AA55">
        <v>2.2999999999999998</v>
      </c>
      <c r="AB55">
        <v>21.5</v>
      </c>
      <c r="AC55">
        <v>17</v>
      </c>
      <c r="AD55">
        <v>3.7</v>
      </c>
      <c r="AE55">
        <v>0.8</v>
      </c>
    </row>
    <row r="56" spans="1:31" hidden="1" x14ac:dyDescent="0.3">
      <c r="A56" t="s">
        <v>243</v>
      </c>
      <c r="B56" t="s">
        <v>244</v>
      </c>
      <c r="C56" s="1" t="str">
        <f t="shared" si="10"/>
        <v>21:1115</v>
      </c>
      <c r="D56" s="1" t="str">
        <f t="shared" si="11"/>
        <v>22:0012</v>
      </c>
      <c r="E56" t="s">
        <v>245</v>
      </c>
      <c r="F56" t="s">
        <v>246</v>
      </c>
      <c r="H56">
        <v>56.6972776</v>
      </c>
      <c r="I56">
        <v>-64.3043172</v>
      </c>
      <c r="J56" s="1" t="str">
        <f t="shared" si="12"/>
        <v>Till</v>
      </c>
      <c r="K56" s="1" t="str">
        <f t="shared" si="9"/>
        <v>HMC separation (ODM; details not reported)</v>
      </c>
      <c r="L56">
        <v>16200</v>
      </c>
      <c r="M56">
        <v>1200</v>
      </c>
      <c r="N56">
        <v>15000</v>
      </c>
      <c r="O56">
        <v>1900</v>
      </c>
      <c r="P56">
        <v>13100</v>
      </c>
      <c r="Q56">
        <v>1556.1</v>
      </c>
      <c r="R56">
        <v>778.1</v>
      </c>
      <c r="S56">
        <v>684.6</v>
      </c>
      <c r="T56">
        <v>93.5</v>
      </c>
      <c r="U56">
        <v>1.6</v>
      </c>
      <c r="V56">
        <v>91.9</v>
      </c>
      <c r="W56">
        <v>778</v>
      </c>
      <c r="X56">
        <v>452.2</v>
      </c>
      <c r="Y56">
        <v>325.8</v>
      </c>
      <c r="Z56">
        <v>31.7</v>
      </c>
      <c r="AA56">
        <v>0.1</v>
      </c>
      <c r="AB56">
        <v>294</v>
      </c>
      <c r="AC56">
        <v>159.6</v>
      </c>
      <c r="AD56">
        <v>98.3</v>
      </c>
      <c r="AE56">
        <v>36.1</v>
      </c>
    </row>
    <row r="57" spans="1:31" hidden="1" x14ac:dyDescent="0.3">
      <c r="A57" t="s">
        <v>247</v>
      </c>
      <c r="B57" t="s">
        <v>248</v>
      </c>
      <c r="C57" s="1" t="str">
        <f t="shared" si="10"/>
        <v>21:1115</v>
      </c>
      <c r="D57" s="1" t="str">
        <f t="shared" si="11"/>
        <v>22:0012</v>
      </c>
      <c r="E57" t="s">
        <v>249</v>
      </c>
      <c r="F57" t="s">
        <v>250</v>
      </c>
      <c r="H57">
        <v>57.9045877</v>
      </c>
      <c r="I57">
        <v>-65.090696600000001</v>
      </c>
      <c r="J57" s="1" t="str">
        <f t="shared" si="12"/>
        <v>Till</v>
      </c>
      <c r="K57" s="1" t="str">
        <f t="shared" si="9"/>
        <v>HMC separation (ODM; details not reported)</v>
      </c>
      <c r="L57">
        <v>18600</v>
      </c>
      <c r="M57">
        <v>3600</v>
      </c>
      <c r="N57">
        <v>15000</v>
      </c>
      <c r="O57">
        <v>3400</v>
      </c>
      <c r="P57">
        <v>11600</v>
      </c>
      <c r="Q57">
        <v>1669.4</v>
      </c>
      <c r="R57">
        <v>901.6</v>
      </c>
      <c r="S57">
        <v>815.8</v>
      </c>
      <c r="T57">
        <v>85.8</v>
      </c>
      <c r="U57">
        <v>16.600000000000001</v>
      </c>
      <c r="V57">
        <v>69.2</v>
      </c>
      <c r="W57">
        <v>767.8</v>
      </c>
      <c r="X57">
        <v>673.1</v>
      </c>
      <c r="Y57">
        <v>94.7</v>
      </c>
    </row>
    <row r="58" spans="1:31" hidden="1" x14ac:dyDescent="0.3">
      <c r="A58" t="s">
        <v>251</v>
      </c>
      <c r="B58" t="s">
        <v>252</v>
      </c>
      <c r="C58" s="1" t="str">
        <f t="shared" si="10"/>
        <v>21:1115</v>
      </c>
      <c r="D58" s="1" t="str">
        <f>HYPERLINK("http://geochem.nrcan.gc.ca/cdogs/content/svy/svy_e.htm", "")</f>
        <v/>
      </c>
      <c r="J58" s="1" t="str">
        <f>HYPERLINK("http://geochem.nrcan.gc.ca/cdogs/content/kwd/kwd020000_e.htm", "Null")</f>
        <v>Null</v>
      </c>
      <c r="K58" t="s">
        <v>86</v>
      </c>
      <c r="Y58">
        <v>244.6</v>
      </c>
      <c r="Z58">
        <v>27.2</v>
      </c>
      <c r="AA58">
        <v>25.1</v>
      </c>
      <c r="AB58">
        <v>192.3</v>
      </c>
      <c r="AC58">
        <v>90.6</v>
      </c>
      <c r="AD58">
        <v>66.400000000000006</v>
      </c>
      <c r="AE58">
        <v>35.299999999999997</v>
      </c>
    </row>
    <row r="59" spans="1:31" hidden="1" x14ac:dyDescent="0.3">
      <c r="A59" t="s">
        <v>253</v>
      </c>
      <c r="B59" t="s">
        <v>254</v>
      </c>
      <c r="C59" s="1" t="str">
        <f t="shared" si="10"/>
        <v>21:1115</v>
      </c>
      <c r="D59" s="1" t="str">
        <f>HYPERLINK("http://geochem.nrcan.gc.ca/cdogs/content/svy/svy220012_e.htm", "22:0012")</f>
        <v>22:0012</v>
      </c>
      <c r="E59" t="s">
        <v>255</v>
      </c>
      <c r="F59" t="s">
        <v>256</v>
      </c>
      <c r="H59">
        <v>56.464770799999997</v>
      </c>
      <c r="I59">
        <v>-64.046336299999993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HYPERLINK("http://geochem.nrcan.gc.ca/cdogs/content/kwd/kwd080049_e.htm", "HMC separation (ODM; details not reported)")</f>
        <v>HMC separation (ODM; details not reported)</v>
      </c>
      <c r="L59">
        <v>13600</v>
      </c>
      <c r="M59">
        <v>500</v>
      </c>
      <c r="N59">
        <v>13100</v>
      </c>
      <c r="O59">
        <v>1900</v>
      </c>
      <c r="P59">
        <v>11200</v>
      </c>
      <c r="Q59">
        <v>1159.3</v>
      </c>
      <c r="R59">
        <v>644.4</v>
      </c>
      <c r="S59">
        <v>500.1</v>
      </c>
      <c r="T59">
        <v>144.30000000000001</v>
      </c>
      <c r="U59">
        <v>6.3</v>
      </c>
      <c r="V59">
        <v>138</v>
      </c>
      <c r="W59">
        <v>514.9</v>
      </c>
      <c r="X59">
        <v>450</v>
      </c>
      <c r="Y59">
        <v>64.900000000000006</v>
      </c>
      <c r="Z59">
        <v>11.8</v>
      </c>
      <c r="AA59">
        <v>4.5</v>
      </c>
      <c r="AB59">
        <v>48.6</v>
      </c>
      <c r="AC59">
        <v>30.5</v>
      </c>
      <c r="AD59">
        <v>13.9</v>
      </c>
      <c r="AE59">
        <v>4.2</v>
      </c>
    </row>
    <row r="60" spans="1:31" hidden="1" x14ac:dyDescent="0.3">
      <c r="A60" t="s">
        <v>257</v>
      </c>
      <c r="B60" t="s">
        <v>258</v>
      </c>
      <c r="C60" s="1" t="str">
        <f t="shared" si="10"/>
        <v>21:1115</v>
      </c>
      <c r="D60" s="1" t="str">
        <f>HYPERLINK("http://geochem.nrcan.gc.ca/cdogs/content/svy/svy220012_e.htm", "22:0012")</f>
        <v>22:0012</v>
      </c>
      <c r="E60" t="s">
        <v>259</v>
      </c>
      <c r="F60" t="s">
        <v>260</v>
      </c>
      <c r="H60">
        <v>56.406868199999998</v>
      </c>
      <c r="I60">
        <v>-64.511257000000001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HYPERLINK("http://geochem.nrcan.gc.ca/cdogs/content/kwd/kwd080049_e.htm", "HMC separation (ODM; details not reported)")</f>
        <v>HMC separation (ODM; details not reported)</v>
      </c>
      <c r="L60">
        <v>13500</v>
      </c>
      <c r="M60">
        <v>500</v>
      </c>
      <c r="N60">
        <v>13000</v>
      </c>
      <c r="O60">
        <v>1100</v>
      </c>
      <c r="P60">
        <v>11900</v>
      </c>
      <c r="Q60">
        <v>1101.0999999999999</v>
      </c>
      <c r="R60">
        <v>695.6</v>
      </c>
      <c r="S60">
        <v>650.70000000000005</v>
      </c>
      <c r="T60">
        <v>44.9</v>
      </c>
      <c r="U60">
        <v>1.3</v>
      </c>
      <c r="V60">
        <v>43.6</v>
      </c>
      <c r="W60">
        <v>405.5</v>
      </c>
      <c r="X60">
        <v>401.1</v>
      </c>
      <c r="Y60">
        <v>4.4000000000000004</v>
      </c>
      <c r="Z60">
        <v>0.8</v>
      </c>
      <c r="AA60">
        <v>0.08</v>
      </c>
      <c r="AB60">
        <v>3.5</v>
      </c>
      <c r="AC60">
        <v>2.5</v>
      </c>
      <c r="AD60">
        <v>0.7</v>
      </c>
      <c r="AE60">
        <v>0.3</v>
      </c>
    </row>
    <row r="61" spans="1:31" hidden="1" x14ac:dyDescent="0.3">
      <c r="A61" t="s">
        <v>261</v>
      </c>
      <c r="B61" t="s">
        <v>262</v>
      </c>
      <c r="C61" s="1" t="str">
        <f t="shared" si="10"/>
        <v>21:1115</v>
      </c>
      <c r="D61" s="1" t="str">
        <f>HYPERLINK("http://geochem.nrcan.gc.ca/cdogs/content/svy/svy_e.htm", "")</f>
        <v/>
      </c>
      <c r="G61" s="1" t="str">
        <f>HYPERLINK("http://geochem.nrcan.gc.ca/cdogs/content/cr_/cr_00241_e.htm", "241")</f>
        <v>241</v>
      </c>
      <c r="J61" t="s">
        <v>85</v>
      </c>
      <c r="K61" t="s">
        <v>86</v>
      </c>
      <c r="L61">
        <v>16600</v>
      </c>
      <c r="M61">
        <v>6600</v>
      </c>
      <c r="N61">
        <v>10000</v>
      </c>
      <c r="O61">
        <v>600</v>
      </c>
      <c r="P61">
        <v>9400</v>
      </c>
      <c r="Q61">
        <v>911.5</v>
      </c>
      <c r="R61">
        <v>513.6</v>
      </c>
      <c r="S61">
        <v>437.8</v>
      </c>
      <c r="T61">
        <v>75.8</v>
      </c>
      <c r="U61">
        <v>5.9</v>
      </c>
      <c r="V61">
        <v>69.900000000000006</v>
      </c>
      <c r="W61">
        <v>397.9</v>
      </c>
      <c r="X61">
        <v>306.60000000000002</v>
      </c>
      <c r="Y61">
        <v>91.3</v>
      </c>
      <c r="Z61">
        <v>28.2</v>
      </c>
      <c r="AA61">
        <v>12.3</v>
      </c>
      <c r="AB61">
        <v>50.8</v>
      </c>
      <c r="AC61">
        <v>43.8</v>
      </c>
      <c r="AD61">
        <v>6.6</v>
      </c>
      <c r="AE61">
        <v>0.4</v>
      </c>
    </row>
    <row r="62" spans="1:31" hidden="1" x14ac:dyDescent="0.3">
      <c r="A62" t="s">
        <v>263</v>
      </c>
      <c r="B62" t="s">
        <v>264</v>
      </c>
      <c r="C62" s="1" t="str">
        <f t="shared" ref="C62:C93" si="13">HYPERLINK("http://geochem.nrcan.gc.ca/cdogs/content/bdl/bdl211142_e.htm", "21:1142")</f>
        <v>21:1142</v>
      </c>
      <c r="D62" s="1" t="str">
        <f>HYPERLINK("http://geochem.nrcan.gc.ca/cdogs/content/svy/svy_e.htm", "")</f>
        <v/>
      </c>
      <c r="J62" s="1" t="str">
        <f>HYPERLINK("http://geochem.nrcan.gc.ca/cdogs/content/kwd/kwd020000_e.htm", "Null")</f>
        <v>Null</v>
      </c>
      <c r="K62" t="s">
        <v>86</v>
      </c>
      <c r="L62">
        <v>13800</v>
      </c>
      <c r="M62">
        <v>0</v>
      </c>
      <c r="N62">
        <v>13800</v>
      </c>
      <c r="O62">
        <v>2400</v>
      </c>
      <c r="P62">
        <v>11400</v>
      </c>
    </row>
    <row r="63" spans="1:31" hidden="1" x14ac:dyDescent="0.3">
      <c r="A63" t="s">
        <v>265</v>
      </c>
      <c r="B63" t="s">
        <v>266</v>
      </c>
      <c r="C63" s="1" t="str">
        <f t="shared" si="13"/>
        <v>21:1142</v>
      </c>
      <c r="D63" s="1" t="str">
        <f>HYPERLINK("http://geochem.nrcan.gc.ca/cdogs/content/svy/svy_e.htm", "")</f>
        <v/>
      </c>
      <c r="J63" s="1" t="str">
        <f>HYPERLINK("http://geochem.nrcan.gc.ca/cdogs/content/kwd/kwd020000_e.htm", "Null")</f>
        <v>Null</v>
      </c>
      <c r="K63" t="s">
        <v>86</v>
      </c>
      <c r="L63">
        <v>12300</v>
      </c>
      <c r="M63">
        <v>0</v>
      </c>
      <c r="N63">
        <v>12300</v>
      </c>
      <c r="O63">
        <v>1900</v>
      </c>
      <c r="P63">
        <v>10400</v>
      </c>
    </row>
    <row r="64" spans="1:31" hidden="1" x14ac:dyDescent="0.3">
      <c r="A64" t="s">
        <v>267</v>
      </c>
      <c r="B64" t="s">
        <v>268</v>
      </c>
      <c r="C64" s="1" t="str">
        <f t="shared" si="13"/>
        <v>21:1142</v>
      </c>
      <c r="D64" s="1" t="str">
        <f>HYPERLINK("http://geochem.nrcan.gc.ca/cdogs/content/svy/svy_e.htm", "")</f>
        <v/>
      </c>
      <c r="G64" s="1" t="str">
        <f>HYPERLINK("http://geochem.nrcan.gc.ca/cdogs/content/cr_/cr_00156_e.htm", "156")</f>
        <v>156</v>
      </c>
      <c r="J64" t="s">
        <v>85</v>
      </c>
      <c r="K64" t="s">
        <v>86</v>
      </c>
      <c r="L64">
        <v>15500</v>
      </c>
      <c r="M64">
        <v>500</v>
      </c>
      <c r="N64">
        <v>15000</v>
      </c>
      <c r="O64">
        <v>1100</v>
      </c>
      <c r="P64">
        <v>13900</v>
      </c>
    </row>
    <row r="65" spans="1:16" hidden="1" x14ac:dyDescent="0.3">
      <c r="A65" t="s">
        <v>269</v>
      </c>
      <c r="B65" t="s">
        <v>270</v>
      </c>
      <c r="C65" s="1" t="str">
        <f t="shared" si="13"/>
        <v>21:1142</v>
      </c>
      <c r="D65" s="1" t="str">
        <f t="shared" ref="D65:D96" si="14">HYPERLINK("http://geochem.nrcan.gc.ca/cdogs/content/svy/svy210421_e.htm", "21:0421")</f>
        <v>21:0421</v>
      </c>
      <c r="E65" t="s">
        <v>271</v>
      </c>
      <c r="F65" t="s">
        <v>272</v>
      </c>
      <c r="H65">
        <v>55.673939300000001</v>
      </c>
      <c r="I65">
        <v>-65.914235399999995</v>
      </c>
      <c r="J65" s="1" t="str">
        <f t="shared" ref="J65:J96" si="15">HYPERLINK("http://geochem.nrcan.gc.ca/cdogs/content/kwd/kwd020044_e.htm", "Till")</f>
        <v>Till</v>
      </c>
      <c r="K65" s="1" t="str">
        <f t="shared" ref="K65:K96" si="16">HYPERLINK("http://geochem.nrcan.gc.ca/cdogs/content/kwd/kwd080049_e.htm", "HMC separation (ODM; details not reported)")</f>
        <v>HMC separation (ODM; details not reported)</v>
      </c>
      <c r="L65">
        <v>11200</v>
      </c>
      <c r="M65">
        <v>0</v>
      </c>
      <c r="N65">
        <v>11200</v>
      </c>
      <c r="O65">
        <v>1500</v>
      </c>
      <c r="P65">
        <v>9700</v>
      </c>
    </row>
    <row r="66" spans="1:16" hidden="1" x14ac:dyDescent="0.3">
      <c r="A66" t="s">
        <v>273</v>
      </c>
      <c r="B66" t="s">
        <v>274</v>
      </c>
      <c r="C66" s="1" t="str">
        <f t="shared" si="13"/>
        <v>21:1142</v>
      </c>
      <c r="D66" s="1" t="str">
        <f t="shared" si="14"/>
        <v>21:0421</v>
      </c>
      <c r="E66" t="s">
        <v>275</v>
      </c>
      <c r="F66" t="s">
        <v>276</v>
      </c>
      <c r="H66">
        <v>55.529986700000002</v>
      </c>
      <c r="I66">
        <v>-65.913480500000006</v>
      </c>
      <c r="J66" s="1" t="str">
        <f t="shared" si="15"/>
        <v>Till</v>
      </c>
      <c r="K66" s="1" t="str">
        <f t="shared" si="16"/>
        <v>HMC separation (ODM; details not reported)</v>
      </c>
      <c r="L66">
        <v>11700</v>
      </c>
      <c r="M66">
        <v>0</v>
      </c>
      <c r="N66">
        <v>11700</v>
      </c>
      <c r="O66">
        <v>1400</v>
      </c>
      <c r="P66">
        <v>10300</v>
      </c>
    </row>
    <row r="67" spans="1:16" hidden="1" x14ac:dyDescent="0.3">
      <c r="A67" t="s">
        <v>277</v>
      </c>
      <c r="B67" t="s">
        <v>278</v>
      </c>
      <c r="C67" s="1" t="str">
        <f t="shared" si="13"/>
        <v>21:1142</v>
      </c>
      <c r="D67" s="1" t="str">
        <f t="shared" si="14"/>
        <v>21:0421</v>
      </c>
      <c r="E67" t="s">
        <v>279</v>
      </c>
      <c r="F67" t="s">
        <v>280</v>
      </c>
      <c r="H67">
        <v>55.741323700000002</v>
      </c>
      <c r="I67">
        <v>-65.775414799999993</v>
      </c>
      <c r="J67" s="1" t="str">
        <f t="shared" si="15"/>
        <v>Till</v>
      </c>
      <c r="K67" s="1" t="str">
        <f t="shared" si="16"/>
        <v>HMC separation (ODM; details not reported)</v>
      </c>
      <c r="L67">
        <v>7000</v>
      </c>
      <c r="M67">
        <v>0</v>
      </c>
      <c r="N67">
        <v>7000</v>
      </c>
      <c r="O67">
        <v>1400</v>
      </c>
      <c r="P67">
        <v>5600</v>
      </c>
    </row>
    <row r="68" spans="1:16" hidden="1" x14ac:dyDescent="0.3">
      <c r="A68" t="s">
        <v>281</v>
      </c>
      <c r="B68" t="s">
        <v>282</v>
      </c>
      <c r="C68" s="1" t="str">
        <f t="shared" si="13"/>
        <v>21:1142</v>
      </c>
      <c r="D68" s="1" t="str">
        <f t="shared" si="14"/>
        <v>21:0421</v>
      </c>
      <c r="E68" t="s">
        <v>283</v>
      </c>
      <c r="F68" t="s">
        <v>284</v>
      </c>
      <c r="H68">
        <v>55.806633599999998</v>
      </c>
      <c r="I68">
        <v>-65.940318199999993</v>
      </c>
      <c r="J68" s="1" t="str">
        <f t="shared" si="15"/>
        <v>Till</v>
      </c>
      <c r="K68" s="1" t="str">
        <f t="shared" si="16"/>
        <v>HMC separation (ODM; details not reported)</v>
      </c>
      <c r="L68">
        <v>9200</v>
      </c>
      <c r="M68">
        <v>0</v>
      </c>
      <c r="N68">
        <v>9200</v>
      </c>
      <c r="O68">
        <v>1500</v>
      </c>
      <c r="P68">
        <v>7700</v>
      </c>
    </row>
    <row r="69" spans="1:16" hidden="1" x14ac:dyDescent="0.3">
      <c r="A69" t="s">
        <v>285</v>
      </c>
      <c r="B69" t="s">
        <v>286</v>
      </c>
      <c r="C69" s="1" t="str">
        <f t="shared" si="13"/>
        <v>21:1142</v>
      </c>
      <c r="D69" s="1" t="str">
        <f t="shared" si="14"/>
        <v>21:0421</v>
      </c>
      <c r="E69" t="s">
        <v>287</v>
      </c>
      <c r="F69" t="s">
        <v>288</v>
      </c>
      <c r="H69">
        <v>55.836734800000002</v>
      </c>
      <c r="I69">
        <v>-65.889716199999995</v>
      </c>
      <c r="J69" s="1" t="str">
        <f t="shared" si="15"/>
        <v>Till</v>
      </c>
      <c r="K69" s="1" t="str">
        <f t="shared" si="16"/>
        <v>HMC separation (ODM; details not reported)</v>
      </c>
      <c r="L69">
        <v>10600</v>
      </c>
      <c r="M69">
        <v>0</v>
      </c>
      <c r="N69">
        <v>10600</v>
      </c>
      <c r="O69">
        <v>1500</v>
      </c>
      <c r="P69">
        <v>9100</v>
      </c>
    </row>
    <row r="70" spans="1:16" hidden="1" x14ac:dyDescent="0.3">
      <c r="A70" t="s">
        <v>289</v>
      </c>
      <c r="B70" t="s">
        <v>290</v>
      </c>
      <c r="C70" s="1" t="str">
        <f t="shared" si="13"/>
        <v>21:1142</v>
      </c>
      <c r="D70" s="1" t="str">
        <f t="shared" si="14"/>
        <v>21:0421</v>
      </c>
      <c r="E70" t="s">
        <v>291</v>
      </c>
      <c r="F70" t="s">
        <v>292</v>
      </c>
      <c r="H70">
        <v>55.922463200000003</v>
      </c>
      <c r="I70">
        <v>-65.9728949</v>
      </c>
      <c r="J70" s="1" t="str">
        <f t="shared" si="15"/>
        <v>Till</v>
      </c>
      <c r="K70" s="1" t="str">
        <f t="shared" si="16"/>
        <v>HMC separation (ODM; details not reported)</v>
      </c>
      <c r="L70">
        <v>8200</v>
      </c>
      <c r="M70">
        <v>0</v>
      </c>
      <c r="N70">
        <v>8200</v>
      </c>
      <c r="O70">
        <v>1600</v>
      </c>
      <c r="P70">
        <v>6600</v>
      </c>
    </row>
    <row r="71" spans="1:16" hidden="1" x14ac:dyDescent="0.3">
      <c r="A71" t="s">
        <v>293</v>
      </c>
      <c r="B71" t="s">
        <v>294</v>
      </c>
      <c r="C71" s="1" t="str">
        <f t="shared" si="13"/>
        <v>21:1142</v>
      </c>
      <c r="D71" s="1" t="str">
        <f t="shared" si="14"/>
        <v>21:0421</v>
      </c>
      <c r="E71" t="s">
        <v>295</v>
      </c>
      <c r="F71" t="s">
        <v>296</v>
      </c>
      <c r="H71">
        <v>55.968765699999999</v>
      </c>
      <c r="I71">
        <v>-65.587061500000004</v>
      </c>
      <c r="J71" s="1" t="str">
        <f t="shared" si="15"/>
        <v>Till</v>
      </c>
      <c r="K71" s="1" t="str">
        <f t="shared" si="16"/>
        <v>HMC separation (ODM; details not reported)</v>
      </c>
      <c r="L71">
        <v>9900</v>
      </c>
      <c r="M71">
        <v>0</v>
      </c>
      <c r="N71">
        <v>9900</v>
      </c>
      <c r="O71">
        <v>400</v>
      </c>
      <c r="P71">
        <v>9500</v>
      </c>
    </row>
    <row r="72" spans="1:16" hidden="1" x14ac:dyDescent="0.3">
      <c r="A72" t="s">
        <v>297</v>
      </c>
      <c r="B72" t="s">
        <v>298</v>
      </c>
      <c r="C72" s="1" t="str">
        <f t="shared" si="13"/>
        <v>21:1142</v>
      </c>
      <c r="D72" s="1" t="str">
        <f t="shared" si="14"/>
        <v>21:0421</v>
      </c>
      <c r="E72" t="s">
        <v>299</v>
      </c>
      <c r="F72" t="s">
        <v>300</v>
      </c>
      <c r="H72">
        <v>55.9067109</v>
      </c>
      <c r="I72">
        <v>-65.333824800000002</v>
      </c>
      <c r="J72" s="1" t="str">
        <f t="shared" si="15"/>
        <v>Till</v>
      </c>
      <c r="K72" s="1" t="str">
        <f t="shared" si="16"/>
        <v>HMC separation (ODM; details not reported)</v>
      </c>
      <c r="L72">
        <v>11900</v>
      </c>
      <c r="M72">
        <v>0</v>
      </c>
      <c r="N72">
        <v>11900</v>
      </c>
      <c r="O72">
        <v>1700</v>
      </c>
      <c r="P72">
        <v>10200</v>
      </c>
    </row>
    <row r="73" spans="1:16" hidden="1" x14ac:dyDescent="0.3">
      <c r="A73" t="s">
        <v>301</v>
      </c>
      <c r="B73" t="s">
        <v>302</v>
      </c>
      <c r="C73" s="1" t="str">
        <f t="shared" si="13"/>
        <v>21:1142</v>
      </c>
      <c r="D73" s="1" t="str">
        <f t="shared" si="14"/>
        <v>21:0421</v>
      </c>
      <c r="E73" t="s">
        <v>303</v>
      </c>
      <c r="F73" t="s">
        <v>304</v>
      </c>
      <c r="H73">
        <v>55.795433699999997</v>
      </c>
      <c r="I73">
        <v>-65.689525500000002</v>
      </c>
      <c r="J73" s="1" t="str">
        <f t="shared" si="15"/>
        <v>Till</v>
      </c>
      <c r="K73" s="1" t="str">
        <f t="shared" si="16"/>
        <v>HMC separation (ODM; details not reported)</v>
      </c>
      <c r="L73">
        <v>13000</v>
      </c>
      <c r="M73">
        <v>0</v>
      </c>
      <c r="N73">
        <v>13000</v>
      </c>
      <c r="O73">
        <v>2500</v>
      </c>
      <c r="P73">
        <v>10500</v>
      </c>
    </row>
    <row r="74" spans="1:16" hidden="1" x14ac:dyDescent="0.3">
      <c r="A74" t="s">
        <v>305</v>
      </c>
      <c r="B74" t="s">
        <v>306</v>
      </c>
      <c r="C74" s="1" t="str">
        <f t="shared" si="13"/>
        <v>21:1142</v>
      </c>
      <c r="D74" s="1" t="str">
        <f t="shared" si="14"/>
        <v>21:0421</v>
      </c>
      <c r="E74" t="s">
        <v>307</v>
      </c>
      <c r="F74" t="s">
        <v>308</v>
      </c>
      <c r="H74">
        <v>55.6591813</v>
      </c>
      <c r="I74">
        <v>-65.641848999999993</v>
      </c>
      <c r="J74" s="1" t="str">
        <f t="shared" si="15"/>
        <v>Till</v>
      </c>
      <c r="K74" s="1" t="str">
        <f t="shared" si="16"/>
        <v>HMC separation (ODM; details not reported)</v>
      </c>
      <c r="L74">
        <v>11200</v>
      </c>
      <c r="M74">
        <v>0</v>
      </c>
      <c r="N74">
        <v>11200</v>
      </c>
      <c r="O74">
        <v>1800</v>
      </c>
      <c r="P74">
        <v>9400</v>
      </c>
    </row>
    <row r="75" spans="1:16" hidden="1" x14ac:dyDescent="0.3">
      <c r="A75" t="s">
        <v>309</v>
      </c>
      <c r="B75" t="s">
        <v>310</v>
      </c>
      <c r="C75" s="1" t="str">
        <f t="shared" si="13"/>
        <v>21:1142</v>
      </c>
      <c r="D75" s="1" t="str">
        <f t="shared" si="14"/>
        <v>21:0421</v>
      </c>
      <c r="E75" t="s">
        <v>311</v>
      </c>
      <c r="F75" t="s">
        <v>312</v>
      </c>
      <c r="H75">
        <v>55.5874697</v>
      </c>
      <c r="I75">
        <v>-65.704782699999996</v>
      </c>
      <c r="J75" s="1" t="str">
        <f t="shared" si="15"/>
        <v>Till</v>
      </c>
      <c r="K75" s="1" t="str">
        <f t="shared" si="16"/>
        <v>HMC separation (ODM; details not reported)</v>
      </c>
      <c r="L75">
        <v>8900</v>
      </c>
      <c r="M75">
        <v>0</v>
      </c>
      <c r="N75">
        <v>8900</v>
      </c>
      <c r="O75">
        <v>1600</v>
      </c>
      <c r="P75">
        <v>7300</v>
      </c>
    </row>
    <row r="76" spans="1:16" hidden="1" x14ac:dyDescent="0.3">
      <c r="A76" t="s">
        <v>313</v>
      </c>
      <c r="B76" t="s">
        <v>314</v>
      </c>
      <c r="C76" s="1" t="str">
        <f t="shared" si="13"/>
        <v>21:1142</v>
      </c>
      <c r="D76" s="1" t="str">
        <f t="shared" si="14"/>
        <v>21:0421</v>
      </c>
      <c r="E76" t="s">
        <v>315</v>
      </c>
      <c r="F76" t="s">
        <v>316</v>
      </c>
      <c r="H76">
        <v>55.472530200000001</v>
      </c>
      <c r="I76">
        <v>-65.979270600000007</v>
      </c>
      <c r="J76" s="1" t="str">
        <f t="shared" si="15"/>
        <v>Till</v>
      </c>
      <c r="K76" s="1" t="str">
        <f t="shared" si="16"/>
        <v>HMC separation (ODM; details not reported)</v>
      </c>
      <c r="L76">
        <v>8400</v>
      </c>
      <c r="M76">
        <v>0</v>
      </c>
      <c r="N76">
        <v>8400</v>
      </c>
      <c r="O76">
        <v>1500</v>
      </c>
      <c r="P76">
        <v>6900</v>
      </c>
    </row>
    <row r="77" spans="1:16" hidden="1" x14ac:dyDescent="0.3">
      <c r="A77" t="s">
        <v>317</v>
      </c>
      <c r="B77" t="s">
        <v>318</v>
      </c>
      <c r="C77" s="1" t="str">
        <f t="shared" si="13"/>
        <v>21:1142</v>
      </c>
      <c r="D77" s="1" t="str">
        <f t="shared" si="14"/>
        <v>21:0421</v>
      </c>
      <c r="E77" t="s">
        <v>319</v>
      </c>
      <c r="F77" t="s">
        <v>320</v>
      </c>
      <c r="H77">
        <v>55.3219432</v>
      </c>
      <c r="I77">
        <v>-65.873595600000002</v>
      </c>
      <c r="J77" s="1" t="str">
        <f t="shared" si="15"/>
        <v>Till</v>
      </c>
      <c r="K77" s="1" t="str">
        <f t="shared" si="16"/>
        <v>HMC separation (ODM; details not reported)</v>
      </c>
      <c r="L77">
        <v>8300</v>
      </c>
      <c r="M77">
        <v>0</v>
      </c>
      <c r="N77">
        <v>8300</v>
      </c>
      <c r="O77">
        <v>1500</v>
      </c>
      <c r="P77">
        <v>6800</v>
      </c>
    </row>
    <row r="78" spans="1:16" hidden="1" x14ac:dyDescent="0.3">
      <c r="A78" t="s">
        <v>321</v>
      </c>
      <c r="B78" t="s">
        <v>322</v>
      </c>
      <c r="C78" s="1" t="str">
        <f t="shared" si="13"/>
        <v>21:1142</v>
      </c>
      <c r="D78" s="1" t="str">
        <f t="shared" si="14"/>
        <v>21:0421</v>
      </c>
      <c r="E78" t="s">
        <v>323</v>
      </c>
      <c r="F78" t="s">
        <v>324</v>
      </c>
      <c r="H78">
        <v>55.2148988</v>
      </c>
      <c r="I78">
        <v>-65.899819699999995</v>
      </c>
      <c r="J78" s="1" t="str">
        <f t="shared" si="15"/>
        <v>Till</v>
      </c>
      <c r="K78" s="1" t="str">
        <f t="shared" si="16"/>
        <v>HMC separation (ODM; details not reported)</v>
      </c>
      <c r="L78">
        <v>9700</v>
      </c>
      <c r="M78">
        <v>0</v>
      </c>
      <c r="N78">
        <v>9700</v>
      </c>
      <c r="O78">
        <v>3900</v>
      </c>
      <c r="P78">
        <v>5800</v>
      </c>
    </row>
    <row r="79" spans="1:16" hidden="1" x14ac:dyDescent="0.3">
      <c r="A79" t="s">
        <v>325</v>
      </c>
      <c r="B79" t="s">
        <v>326</v>
      </c>
      <c r="C79" s="1" t="str">
        <f t="shared" si="13"/>
        <v>21:1142</v>
      </c>
      <c r="D79" s="1" t="str">
        <f t="shared" si="14"/>
        <v>21:0421</v>
      </c>
      <c r="E79" t="s">
        <v>327</v>
      </c>
      <c r="F79" t="s">
        <v>328</v>
      </c>
      <c r="H79">
        <v>55.5953108</v>
      </c>
      <c r="I79">
        <v>-65.788492000000005</v>
      </c>
      <c r="J79" s="1" t="str">
        <f t="shared" si="15"/>
        <v>Till</v>
      </c>
      <c r="K79" s="1" t="str">
        <f t="shared" si="16"/>
        <v>HMC separation (ODM; details not reported)</v>
      </c>
      <c r="L79">
        <v>10600</v>
      </c>
      <c r="M79">
        <v>0</v>
      </c>
      <c r="N79">
        <v>10600</v>
      </c>
      <c r="O79">
        <v>2500</v>
      </c>
      <c r="P79">
        <v>8100</v>
      </c>
    </row>
    <row r="80" spans="1:16" hidden="1" x14ac:dyDescent="0.3">
      <c r="A80" t="s">
        <v>329</v>
      </c>
      <c r="B80" t="s">
        <v>330</v>
      </c>
      <c r="C80" s="1" t="str">
        <f t="shared" si="13"/>
        <v>21:1142</v>
      </c>
      <c r="D80" s="1" t="str">
        <f t="shared" si="14"/>
        <v>21:0421</v>
      </c>
      <c r="E80" t="s">
        <v>331</v>
      </c>
      <c r="F80" t="s">
        <v>332</v>
      </c>
      <c r="H80">
        <v>55.626055000000001</v>
      </c>
      <c r="I80">
        <v>-65.928791200000006</v>
      </c>
      <c r="J80" s="1" t="str">
        <f t="shared" si="15"/>
        <v>Till</v>
      </c>
      <c r="K80" s="1" t="str">
        <f t="shared" si="16"/>
        <v>HMC separation (ODM; details not reported)</v>
      </c>
      <c r="L80">
        <v>7800</v>
      </c>
      <c r="M80">
        <v>0</v>
      </c>
      <c r="N80">
        <v>7800</v>
      </c>
      <c r="O80">
        <v>2300</v>
      </c>
      <c r="P80">
        <v>5500</v>
      </c>
    </row>
    <row r="81" spans="1:16" hidden="1" x14ac:dyDescent="0.3">
      <c r="A81" t="s">
        <v>333</v>
      </c>
      <c r="B81" t="s">
        <v>334</v>
      </c>
      <c r="C81" s="1" t="str">
        <f t="shared" si="13"/>
        <v>21:1142</v>
      </c>
      <c r="D81" s="1" t="str">
        <f t="shared" si="14"/>
        <v>21:0421</v>
      </c>
      <c r="E81" t="s">
        <v>335</v>
      </c>
      <c r="F81" t="s">
        <v>336</v>
      </c>
      <c r="H81">
        <v>55.726127200000001</v>
      </c>
      <c r="I81">
        <v>-65.883654000000007</v>
      </c>
      <c r="J81" s="1" t="str">
        <f t="shared" si="15"/>
        <v>Till</v>
      </c>
      <c r="K81" s="1" t="str">
        <f t="shared" si="16"/>
        <v>HMC separation (ODM; details not reported)</v>
      </c>
      <c r="L81">
        <v>10700</v>
      </c>
      <c r="M81">
        <v>0</v>
      </c>
      <c r="N81">
        <v>10700</v>
      </c>
      <c r="O81">
        <v>2100</v>
      </c>
      <c r="P81">
        <v>8600</v>
      </c>
    </row>
    <row r="82" spans="1:16" hidden="1" x14ac:dyDescent="0.3">
      <c r="A82" t="s">
        <v>337</v>
      </c>
      <c r="B82" t="s">
        <v>338</v>
      </c>
      <c r="C82" s="1" t="str">
        <f t="shared" si="13"/>
        <v>21:1142</v>
      </c>
      <c r="D82" s="1" t="str">
        <f t="shared" si="14"/>
        <v>21:0421</v>
      </c>
      <c r="E82" t="s">
        <v>339</v>
      </c>
      <c r="F82" t="s">
        <v>340</v>
      </c>
      <c r="H82">
        <v>55.772631099999998</v>
      </c>
      <c r="I82">
        <v>-65.529892099999998</v>
      </c>
      <c r="J82" s="1" t="str">
        <f t="shared" si="15"/>
        <v>Till</v>
      </c>
      <c r="K82" s="1" t="str">
        <f t="shared" si="16"/>
        <v>HMC separation (ODM; details not reported)</v>
      </c>
      <c r="L82">
        <v>11600</v>
      </c>
      <c r="M82">
        <v>0</v>
      </c>
      <c r="N82">
        <v>11600</v>
      </c>
      <c r="O82">
        <v>2400</v>
      </c>
      <c r="P82">
        <v>9200</v>
      </c>
    </row>
    <row r="83" spans="1:16" hidden="1" x14ac:dyDescent="0.3">
      <c r="A83" t="s">
        <v>341</v>
      </c>
      <c r="B83" t="s">
        <v>342</v>
      </c>
      <c r="C83" s="1" t="str">
        <f t="shared" si="13"/>
        <v>21:1142</v>
      </c>
      <c r="D83" s="1" t="str">
        <f t="shared" si="14"/>
        <v>21:0421</v>
      </c>
      <c r="E83" t="s">
        <v>343</v>
      </c>
      <c r="F83" t="s">
        <v>344</v>
      </c>
      <c r="H83">
        <v>55.739025900000001</v>
      </c>
      <c r="I83">
        <v>-65.152558499999998</v>
      </c>
      <c r="J83" s="1" t="str">
        <f t="shared" si="15"/>
        <v>Till</v>
      </c>
      <c r="K83" s="1" t="str">
        <f t="shared" si="16"/>
        <v>HMC separation (ODM; details not reported)</v>
      </c>
      <c r="L83">
        <v>9700</v>
      </c>
      <c r="M83">
        <v>0</v>
      </c>
      <c r="N83">
        <v>9700</v>
      </c>
      <c r="O83">
        <v>600</v>
      </c>
      <c r="P83">
        <v>9100</v>
      </c>
    </row>
    <row r="84" spans="1:16" hidden="1" x14ac:dyDescent="0.3">
      <c r="A84" t="s">
        <v>345</v>
      </c>
      <c r="B84" t="s">
        <v>346</v>
      </c>
      <c r="C84" s="1" t="str">
        <f t="shared" si="13"/>
        <v>21:1142</v>
      </c>
      <c r="D84" s="1" t="str">
        <f t="shared" si="14"/>
        <v>21:0421</v>
      </c>
      <c r="E84" t="s">
        <v>347</v>
      </c>
      <c r="F84" t="s">
        <v>348</v>
      </c>
      <c r="H84">
        <v>55.654322299999997</v>
      </c>
      <c r="I84">
        <v>-65.781129100000001</v>
      </c>
      <c r="J84" s="1" t="str">
        <f t="shared" si="15"/>
        <v>Till</v>
      </c>
      <c r="K84" s="1" t="str">
        <f t="shared" si="16"/>
        <v>HMC separation (ODM; details not reported)</v>
      </c>
      <c r="L84">
        <v>9100</v>
      </c>
      <c r="M84">
        <v>0</v>
      </c>
      <c r="N84">
        <v>9100</v>
      </c>
      <c r="O84">
        <v>1800</v>
      </c>
      <c r="P84">
        <v>7300</v>
      </c>
    </row>
    <row r="85" spans="1:16" hidden="1" x14ac:dyDescent="0.3">
      <c r="A85" t="s">
        <v>349</v>
      </c>
      <c r="B85" t="s">
        <v>350</v>
      </c>
      <c r="C85" s="1" t="str">
        <f t="shared" si="13"/>
        <v>21:1142</v>
      </c>
      <c r="D85" s="1" t="str">
        <f t="shared" si="14"/>
        <v>21:0421</v>
      </c>
      <c r="E85" t="s">
        <v>351</v>
      </c>
      <c r="F85" t="s">
        <v>352</v>
      </c>
      <c r="H85">
        <v>55.489372699999997</v>
      </c>
      <c r="I85">
        <v>-65.810384099999993</v>
      </c>
      <c r="J85" s="1" t="str">
        <f t="shared" si="15"/>
        <v>Till</v>
      </c>
      <c r="K85" s="1" t="str">
        <f t="shared" si="16"/>
        <v>HMC separation (ODM; details not reported)</v>
      </c>
      <c r="L85">
        <v>8700</v>
      </c>
      <c r="M85">
        <v>0</v>
      </c>
      <c r="N85">
        <v>8700</v>
      </c>
      <c r="O85">
        <v>1900</v>
      </c>
      <c r="P85">
        <v>6800</v>
      </c>
    </row>
    <row r="86" spans="1:16" hidden="1" x14ac:dyDescent="0.3">
      <c r="A86" t="s">
        <v>353</v>
      </c>
      <c r="B86" t="s">
        <v>354</v>
      </c>
      <c r="C86" s="1" t="str">
        <f t="shared" si="13"/>
        <v>21:1142</v>
      </c>
      <c r="D86" s="1" t="str">
        <f t="shared" si="14"/>
        <v>21:0421</v>
      </c>
      <c r="E86" t="s">
        <v>355</v>
      </c>
      <c r="F86" t="s">
        <v>356</v>
      </c>
      <c r="H86">
        <v>55.553448299999999</v>
      </c>
      <c r="I86">
        <v>-65.560375399999998</v>
      </c>
      <c r="J86" s="1" t="str">
        <f t="shared" si="15"/>
        <v>Till</v>
      </c>
      <c r="K86" s="1" t="str">
        <f t="shared" si="16"/>
        <v>HMC separation (ODM; details not reported)</v>
      </c>
      <c r="L86">
        <v>8800</v>
      </c>
      <c r="M86">
        <v>0</v>
      </c>
      <c r="N86">
        <v>8800</v>
      </c>
      <c r="O86">
        <v>2000</v>
      </c>
      <c r="P86">
        <v>6800</v>
      </c>
    </row>
    <row r="87" spans="1:16" hidden="1" x14ac:dyDescent="0.3">
      <c r="A87" t="s">
        <v>357</v>
      </c>
      <c r="B87" t="s">
        <v>358</v>
      </c>
      <c r="C87" s="1" t="str">
        <f t="shared" si="13"/>
        <v>21:1142</v>
      </c>
      <c r="D87" s="1" t="str">
        <f t="shared" si="14"/>
        <v>21:0421</v>
      </c>
      <c r="E87" t="s">
        <v>359</v>
      </c>
      <c r="F87" t="s">
        <v>360</v>
      </c>
      <c r="H87">
        <v>55.686891899999999</v>
      </c>
      <c r="I87">
        <v>-65.307201000000006</v>
      </c>
      <c r="J87" s="1" t="str">
        <f t="shared" si="15"/>
        <v>Till</v>
      </c>
      <c r="K87" s="1" t="str">
        <f t="shared" si="16"/>
        <v>HMC separation (ODM; details not reported)</v>
      </c>
      <c r="L87">
        <v>10300</v>
      </c>
      <c r="M87">
        <v>0</v>
      </c>
      <c r="N87">
        <v>10300</v>
      </c>
      <c r="O87">
        <v>1500</v>
      </c>
      <c r="P87">
        <v>8800</v>
      </c>
    </row>
    <row r="88" spans="1:16" hidden="1" x14ac:dyDescent="0.3">
      <c r="A88" t="s">
        <v>361</v>
      </c>
      <c r="B88" t="s">
        <v>362</v>
      </c>
      <c r="C88" s="1" t="str">
        <f t="shared" si="13"/>
        <v>21:1142</v>
      </c>
      <c r="D88" s="1" t="str">
        <f t="shared" si="14"/>
        <v>21:0421</v>
      </c>
      <c r="E88" t="s">
        <v>363</v>
      </c>
      <c r="F88" t="s">
        <v>364</v>
      </c>
      <c r="H88">
        <v>55.842547699999997</v>
      </c>
      <c r="I88">
        <v>-65.062167700000003</v>
      </c>
      <c r="J88" s="1" t="str">
        <f t="shared" si="15"/>
        <v>Till</v>
      </c>
      <c r="K88" s="1" t="str">
        <f t="shared" si="16"/>
        <v>HMC separation (ODM; details not reported)</v>
      </c>
      <c r="L88">
        <v>10500</v>
      </c>
      <c r="M88">
        <v>0</v>
      </c>
      <c r="N88">
        <v>10500</v>
      </c>
      <c r="O88">
        <v>2000</v>
      </c>
      <c r="P88">
        <v>8500</v>
      </c>
    </row>
    <row r="89" spans="1:16" hidden="1" x14ac:dyDescent="0.3">
      <c r="A89" t="s">
        <v>365</v>
      </c>
      <c r="B89" t="s">
        <v>366</v>
      </c>
      <c r="C89" s="1" t="str">
        <f t="shared" si="13"/>
        <v>21:1142</v>
      </c>
      <c r="D89" s="1" t="str">
        <f t="shared" si="14"/>
        <v>21:0421</v>
      </c>
      <c r="E89" t="s">
        <v>367</v>
      </c>
      <c r="F89" t="s">
        <v>368</v>
      </c>
      <c r="H89">
        <v>55.984221699999999</v>
      </c>
      <c r="I89">
        <v>-65.250717199999997</v>
      </c>
      <c r="J89" s="1" t="str">
        <f t="shared" si="15"/>
        <v>Till</v>
      </c>
      <c r="K89" s="1" t="str">
        <f t="shared" si="16"/>
        <v>HMC separation (ODM; details not reported)</v>
      </c>
      <c r="L89">
        <v>8900</v>
      </c>
      <c r="M89">
        <v>0</v>
      </c>
      <c r="N89">
        <v>8900</v>
      </c>
      <c r="O89">
        <v>2300</v>
      </c>
      <c r="P89">
        <v>6600</v>
      </c>
    </row>
    <row r="90" spans="1:16" hidden="1" x14ac:dyDescent="0.3">
      <c r="A90" t="s">
        <v>369</v>
      </c>
      <c r="B90" t="s">
        <v>370</v>
      </c>
      <c r="C90" s="1" t="str">
        <f t="shared" si="13"/>
        <v>21:1142</v>
      </c>
      <c r="D90" s="1" t="str">
        <f t="shared" si="14"/>
        <v>21:0421</v>
      </c>
      <c r="E90" t="s">
        <v>371</v>
      </c>
      <c r="F90" t="s">
        <v>372</v>
      </c>
      <c r="H90">
        <v>55.963867299999997</v>
      </c>
      <c r="I90">
        <v>-64.984401599999998</v>
      </c>
      <c r="J90" s="1" t="str">
        <f t="shared" si="15"/>
        <v>Till</v>
      </c>
      <c r="K90" s="1" t="str">
        <f t="shared" si="16"/>
        <v>HMC separation (ODM; details not reported)</v>
      </c>
      <c r="L90">
        <v>10200</v>
      </c>
      <c r="M90">
        <v>0</v>
      </c>
      <c r="N90">
        <v>10200</v>
      </c>
      <c r="O90">
        <v>1500</v>
      </c>
      <c r="P90">
        <v>8700</v>
      </c>
    </row>
    <row r="91" spans="1:16" hidden="1" x14ac:dyDescent="0.3">
      <c r="A91" t="s">
        <v>373</v>
      </c>
      <c r="B91" t="s">
        <v>374</v>
      </c>
      <c r="C91" s="1" t="str">
        <f t="shared" si="13"/>
        <v>21:1142</v>
      </c>
      <c r="D91" s="1" t="str">
        <f t="shared" si="14"/>
        <v>21:0421</v>
      </c>
      <c r="E91" t="s">
        <v>375</v>
      </c>
      <c r="F91" t="s">
        <v>376</v>
      </c>
      <c r="H91">
        <v>55.974659799999998</v>
      </c>
      <c r="I91">
        <v>-64.7753096</v>
      </c>
      <c r="J91" s="1" t="str">
        <f t="shared" si="15"/>
        <v>Till</v>
      </c>
      <c r="K91" s="1" t="str">
        <f t="shared" si="16"/>
        <v>HMC separation (ODM; details not reported)</v>
      </c>
      <c r="L91">
        <v>9000</v>
      </c>
      <c r="M91">
        <v>0</v>
      </c>
      <c r="N91">
        <v>9000</v>
      </c>
      <c r="O91">
        <v>1500</v>
      </c>
      <c r="P91">
        <v>7500</v>
      </c>
    </row>
    <row r="92" spans="1:16" hidden="1" x14ac:dyDescent="0.3">
      <c r="A92" t="s">
        <v>377</v>
      </c>
      <c r="B92" t="s">
        <v>378</v>
      </c>
      <c r="C92" s="1" t="str">
        <f t="shared" si="13"/>
        <v>21:1142</v>
      </c>
      <c r="D92" s="1" t="str">
        <f t="shared" si="14"/>
        <v>21:0421</v>
      </c>
      <c r="E92" t="s">
        <v>379</v>
      </c>
      <c r="F92" t="s">
        <v>380</v>
      </c>
      <c r="H92">
        <v>55.808563200000002</v>
      </c>
      <c r="I92">
        <v>-64.893075600000003</v>
      </c>
      <c r="J92" s="1" t="str">
        <f t="shared" si="15"/>
        <v>Till</v>
      </c>
      <c r="K92" s="1" t="str">
        <f t="shared" si="16"/>
        <v>HMC separation (ODM; details not reported)</v>
      </c>
      <c r="L92">
        <v>11200</v>
      </c>
      <c r="M92">
        <v>0</v>
      </c>
      <c r="N92">
        <v>11200</v>
      </c>
      <c r="O92">
        <v>900</v>
      </c>
      <c r="P92">
        <v>10300</v>
      </c>
    </row>
    <row r="93" spans="1:16" hidden="1" x14ac:dyDescent="0.3">
      <c r="A93" t="s">
        <v>381</v>
      </c>
      <c r="B93" t="s">
        <v>382</v>
      </c>
      <c r="C93" s="1" t="str">
        <f t="shared" si="13"/>
        <v>21:1142</v>
      </c>
      <c r="D93" s="1" t="str">
        <f t="shared" si="14"/>
        <v>21:0421</v>
      </c>
      <c r="E93" t="s">
        <v>383</v>
      </c>
      <c r="F93" t="s">
        <v>384</v>
      </c>
      <c r="H93">
        <v>55.632499299999999</v>
      </c>
      <c r="I93">
        <v>-65.173181299999996</v>
      </c>
      <c r="J93" s="1" t="str">
        <f t="shared" si="15"/>
        <v>Till</v>
      </c>
      <c r="K93" s="1" t="str">
        <f t="shared" si="16"/>
        <v>HMC separation (ODM; details not reported)</v>
      </c>
      <c r="L93">
        <v>9800</v>
      </c>
      <c r="M93">
        <v>0</v>
      </c>
      <c r="N93">
        <v>9800</v>
      </c>
      <c r="O93">
        <v>1300</v>
      </c>
      <c r="P93">
        <v>8500</v>
      </c>
    </row>
    <row r="94" spans="1:16" hidden="1" x14ac:dyDescent="0.3">
      <c r="A94" t="s">
        <v>385</v>
      </c>
      <c r="B94" t="s">
        <v>386</v>
      </c>
      <c r="C94" s="1" t="str">
        <f t="shared" ref="C94:C125" si="17">HYPERLINK("http://geochem.nrcan.gc.ca/cdogs/content/bdl/bdl211142_e.htm", "21:1142")</f>
        <v>21:1142</v>
      </c>
      <c r="D94" s="1" t="str">
        <f t="shared" si="14"/>
        <v>21:0421</v>
      </c>
      <c r="E94" t="s">
        <v>387</v>
      </c>
      <c r="F94" t="s">
        <v>388</v>
      </c>
      <c r="H94">
        <v>55.851586099999999</v>
      </c>
      <c r="I94">
        <v>-64.547094599999994</v>
      </c>
      <c r="J94" s="1" t="str">
        <f t="shared" si="15"/>
        <v>Till</v>
      </c>
      <c r="K94" s="1" t="str">
        <f t="shared" si="16"/>
        <v>HMC separation (ODM; details not reported)</v>
      </c>
      <c r="L94">
        <v>9900</v>
      </c>
      <c r="M94">
        <v>0</v>
      </c>
      <c r="N94">
        <v>9900</v>
      </c>
      <c r="O94">
        <v>1000</v>
      </c>
      <c r="P94">
        <v>8900</v>
      </c>
    </row>
    <row r="95" spans="1:16" hidden="1" x14ac:dyDescent="0.3">
      <c r="A95" t="s">
        <v>389</v>
      </c>
      <c r="B95" t="s">
        <v>390</v>
      </c>
      <c r="C95" s="1" t="str">
        <f t="shared" si="17"/>
        <v>21:1142</v>
      </c>
      <c r="D95" s="1" t="str">
        <f t="shared" si="14"/>
        <v>21:0421</v>
      </c>
      <c r="E95" t="s">
        <v>391</v>
      </c>
      <c r="F95" t="s">
        <v>392</v>
      </c>
      <c r="H95">
        <v>55.939375499999997</v>
      </c>
      <c r="I95">
        <v>-64.461555799999999</v>
      </c>
      <c r="J95" s="1" t="str">
        <f t="shared" si="15"/>
        <v>Till</v>
      </c>
      <c r="K95" s="1" t="str">
        <f t="shared" si="16"/>
        <v>HMC separation (ODM; details not reported)</v>
      </c>
      <c r="L95">
        <v>11000</v>
      </c>
      <c r="M95">
        <v>0</v>
      </c>
      <c r="N95">
        <v>11000</v>
      </c>
      <c r="O95">
        <v>1900</v>
      </c>
      <c r="P95">
        <v>9100</v>
      </c>
    </row>
    <row r="96" spans="1:16" hidden="1" x14ac:dyDescent="0.3">
      <c r="A96" t="s">
        <v>393</v>
      </c>
      <c r="B96" t="s">
        <v>394</v>
      </c>
      <c r="C96" s="1" t="str">
        <f t="shared" si="17"/>
        <v>21:1142</v>
      </c>
      <c r="D96" s="1" t="str">
        <f t="shared" si="14"/>
        <v>21:0421</v>
      </c>
      <c r="E96" t="s">
        <v>395</v>
      </c>
      <c r="F96" t="s">
        <v>396</v>
      </c>
      <c r="H96">
        <v>55.965054600000002</v>
      </c>
      <c r="I96">
        <v>-64.270510099999996</v>
      </c>
      <c r="J96" s="1" t="str">
        <f t="shared" si="15"/>
        <v>Till</v>
      </c>
      <c r="K96" s="1" t="str">
        <f t="shared" si="16"/>
        <v>HMC separation (ODM; details not reported)</v>
      </c>
      <c r="L96">
        <v>10300</v>
      </c>
      <c r="M96">
        <v>0</v>
      </c>
      <c r="N96">
        <v>10300</v>
      </c>
      <c r="O96">
        <v>1500</v>
      </c>
      <c r="P96">
        <v>8800</v>
      </c>
    </row>
    <row r="97" spans="1:16" hidden="1" x14ac:dyDescent="0.3">
      <c r="A97" t="s">
        <v>397</v>
      </c>
      <c r="B97" t="s">
        <v>398</v>
      </c>
      <c r="C97" s="1" t="str">
        <f t="shared" si="17"/>
        <v>21:1142</v>
      </c>
      <c r="D97" s="1" t="str">
        <f t="shared" ref="D97:D128" si="18">HYPERLINK("http://geochem.nrcan.gc.ca/cdogs/content/svy/svy210421_e.htm", "21:0421")</f>
        <v>21:0421</v>
      </c>
      <c r="E97" t="s">
        <v>399</v>
      </c>
      <c r="F97" t="s">
        <v>400</v>
      </c>
      <c r="H97">
        <v>55.952550899999999</v>
      </c>
      <c r="I97">
        <v>-64.3674611</v>
      </c>
      <c r="J97" s="1" t="str">
        <f t="shared" ref="J97:J128" si="19">HYPERLINK("http://geochem.nrcan.gc.ca/cdogs/content/kwd/kwd020044_e.htm", "Till")</f>
        <v>Till</v>
      </c>
      <c r="K97" s="1" t="str">
        <f t="shared" ref="K97:K128" si="20">HYPERLINK("http://geochem.nrcan.gc.ca/cdogs/content/kwd/kwd080049_e.htm", "HMC separation (ODM; details not reported)")</f>
        <v>HMC separation (ODM; details not reported)</v>
      </c>
      <c r="L97">
        <v>9000</v>
      </c>
      <c r="M97">
        <v>0</v>
      </c>
      <c r="N97">
        <v>9000</v>
      </c>
      <c r="O97">
        <v>800</v>
      </c>
      <c r="P97">
        <v>8200</v>
      </c>
    </row>
    <row r="98" spans="1:16" hidden="1" x14ac:dyDescent="0.3">
      <c r="A98" t="s">
        <v>401</v>
      </c>
      <c r="B98" t="s">
        <v>402</v>
      </c>
      <c r="C98" s="1" t="str">
        <f t="shared" si="17"/>
        <v>21:1142</v>
      </c>
      <c r="D98" s="1" t="str">
        <f t="shared" si="18"/>
        <v>21:0421</v>
      </c>
      <c r="E98" t="s">
        <v>403</v>
      </c>
      <c r="F98" t="s">
        <v>404</v>
      </c>
      <c r="H98">
        <v>55.968527700000003</v>
      </c>
      <c r="I98">
        <v>-64.070363099999994</v>
      </c>
      <c r="J98" s="1" t="str">
        <f t="shared" si="19"/>
        <v>Till</v>
      </c>
      <c r="K98" s="1" t="str">
        <f t="shared" si="20"/>
        <v>HMC separation (ODM; details not reported)</v>
      </c>
      <c r="L98">
        <v>10000</v>
      </c>
      <c r="M98">
        <v>0</v>
      </c>
      <c r="N98">
        <v>10000</v>
      </c>
      <c r="O98">
        <v>1600</v>
      </c>
      <c r="P98">
        <v>8400</v>
      </c>
    </row>
    <row r="99" spans="1:16" hidden="1" x14ac:dyDescent="0.3">
      <c r="A99" t="s">
        <v>405</v>
      </c>
      <c r="B99" t="s">
        <v>406</v>
      </c>
      <c r="C99" s="1" t="str">
        <f t="shared" si="17"/>
        <v>21:1142</v>
      </c>
      <c r="D99" s="1" t="str">
        <f t="shared" si="18"/>
        <v>21:0421</v>
      </c>
      <c r="E99" t="s">
        <v>407</v>
      </c>
      <c r="F99" t="s">
        <v>408</v>
      </c>
      <c r="H99">
        <v>55.844335299999997</v>
      </c>
      <c r="I99">
        <v>-64.047575300000005</v>
      </c>
      <c r="J99" s="1" t="str">
        <f t="shared" si="19"/>
        <v>Till</v>
      </c>
      <c r="K99" s="1" t="str">
        <f t="shared" si="20"/>
        <v>HMC separation (ODM; details not reported)</v>
      </c>
      <c r="L99">
        <v>9300</v>
      </c>
      <c r="M99">
        <v>0</v>
      </c>
      <c r="N99">
        <v>9300</v>
      </c>
      <c r="O99">
        <v>800</v>
      </c>
      <c r="P99">
        <v>8500</v>
      </c>
    </row>
    <row r="100" spans="1:16" hidden="1" x14ac:dyDescent="0.3">
      <c r="A100" t="s">
        <v>409</v>
      </c>
      <c r="B100" t="s">
        <v>410</v>
      </c>
      <c r="C100" s="1" t="str">
        <f t="shared" si="17"/>
        <v>21:1142</v>
      </c>
      <c r="D100" s="1" t="str">
        <f t="shared" si="18"/>
        <v>21:0421</v>
      </c>
      <c r="E100" t="s">
        <v>411</v>
      </c>
      <c r="F100" t="s">
        <v>412</v>
      </c>
      <c r="H100">
        <v>55.769983799999999</v>
      </c>
      <c r="I100">
        <v>-64.038407199999995</v>
      </c>
      <c r="J100" s="1" t="str">
        <f t="shared" si="19"/>
        <v>Till</v>
      </c>
      <c r="K100" s="1" t="str">
        <f t="shared" si="20"/>
        <v>HMC separation (ODM; details not reported)</v>
      </c>
      <c r="L100">
        <v>11500</v>
      </c>
      <c r="M100">
        <v>0</v>
      </c>
      <c r="N100">
        <v>11500</v>
      </c>
      <c r="O100">
        <v>500</v>
      </c>
      <c r="P100">
        <v>11000</v>
      </c>
    </row>
    <row r="101" spans="1:16" hidden="1" x14ac:dyDescent="0.3">
      <c r="A101" t="s">
        <v>413</v>
      </c>
      <c r="B101" t="s">
        <v>414</v>
      </c>
      <c r="C101" s="1" t="str">
        <f t="shared" si="17"/>
        <v>21:1142</v>
      </c>
      <c r="D101" s="1" t="str">
        <f t="shared" si="18"/>
        <v>21:0421</v>
      </c>
      <c r="E101" t="s">
        <v>415</v>
      </c>
      <c r="F101" t="s">
        <v>416</v>
      </c>
      <c r="H101">
        <v>55.695266099999998</v>
      </c>
      <c r="I101">
        <v>-64.034166400000004</v>
      </c>
      <c r="J101" s="1" t="str">
        <f t="shared" si="19"/>
        <v>Till</v>
      </c>
      <c r="K101" s="1" t="str">
        <f t="shared" si="20"/>
        <v>HMC separation (ODM; details not reported)</v>
      </c>
      <c r="L101">
        <v>12000</v>
      </c>
      <c r="M101">
        <v>0</v>
      </c>
      <c r="N101">
        <v>12000</v>
      </c>
      <c r="O101">
        <v>1600</v>
      </c>
      <c r="P101">
        <v>10400</v>
      </c>
    </row>
    <row r="102" spans="1:16" hidden="1" x14ac:dyDescent="0.3">
      <c r="A102" t="s">
        <v>417</v>
      </c>
      <c r="B102" t="s">
        <v>418</v>
      </c>
      <c r="C102" s="1" t="str">
        <f t="shared" si="17"/>
        <v>21:1142</v>
      </c>
      <c r="D102" s="1" t="str">
        <f t="shared" si="18"/>
        <v>21:0421</v>
      </c>
      <c r="E102" t="s">
        <v>419</v>
      </c>
      <c r="F102" t="s">
        <v>420</v>
      </c>
      <c r="H102">
        <v>55.615987199999999</v>
      </c>
      <c r="I102">
        <v>-64.035778100000002</v>
      </c>
      <c r="J102" s="1" t="str">
        <f t="shared" si="19"/>
        <v>Till</v>
      </c>
      <c r="K102" s="1" t="str">
        <f t="shared" si="20"/>
        <v>HMC separation (ODM; details not reported)</v>
      </c>
      <c r="L102">
        <v>11300</v>
      </c>
      <c r="M102">
        <v>0</v>
      </c>
      <c r="N102">
        <v>11300</v>
      </c>
      <c r="O102">
        <v>1600</v>
      </c>
      <c r="P102">
        <v>9700</v>
      </c>
    </row>
    <row r="103" spans="1:16" hidden="1" x14ac:dyDescent="0.3">
      <c r="A103" t="s">
        <v>421</v>
      </c>
      <c r="B103" t="s">
        <v>422</v>
      </c>
      <c r="C103" s="1" t="str">
        <f t="shared" si="17"/>
        <v>21:1142</v>
      </c>
      <c r="D103" s="1" t="str">
        <f t="shared" si="18"/>
        <v>21:0421</v>
      </c>
      <c r="E103" t="s">
        <v>423</v>
      </c>
      <c r="F103" t="s">
        <v>424</v>
      </c>
      <c r="H103">
        <v>55.534924500000002</v>
      </c>
      <c r="I103">
        <v>-64.055671099999998</v>
      </c>
      <c r="J103" s="1" t="str">
        <f t="shared" si="19"/>
        <v>Till</v>
      </c>
      <c r="K103" s="1" t="str">
        <f t="shared" si="20"/>
        <v>HMC separation (ODM; details not reported)</v>
      </c>
      <c r="L103">
        <v>10500</v>
      </c>
      <c r="M103">
        <v>0</v>
      </c>
      <c r="N103">
        <v>10500</v>
      </c>
      <c r="O103">
        <v>300</v>
      </c>
      <c r="P103">
        <v>10200</v>
      </c>
    </row>
    <row r="104" spans="1:16" hidden="1" x14ac:dyDescent="0.3">
      <c r="A104" t="s">
        <v>425</v>
      </c>
      <c r="B104" t="s">
        <v>426</v>
      </c>
      <c r="C104" s="1" t="str">
        <f t="shared" si="17"/>
        <v>21:1142</v>
      </c>
      <c r="D104" s="1" t="str">
        <f t="shared" si="18"/>
        <v>21:0421</v>
      </c>
      <c r="E104" t="s">
        <v>427</v>
      </c>
      <c r="F104" t="s">
        <v>428</v>
      </c>
      <c r="H104">
        <v>55.502163199999998</v>
      </c>
      <c r="I104">
        <v>-64.229739499999994</v>
      </c>
      <c r="J104" s="1" t="str">
        <f t="shared" si="19"/>
        <v>Till</v>
      </c>
      <c r="K104" s="1" t="str">
        <f t="shared" si="20"/>
        <v>HMC separation (ODM; details not reported)</v>
      </c>
      <c r="L104">
        <v>10000</v>
      </c>
      <c r="M104">
        <v>0</v>
      </c>
      <c r="N104">
        <v>10000</v>
      </c>
      <c r="O104">
        <v>800</v>
      </c>
      <c r="P104">
        <v>9200</v>
      </c>
    </row>
    <row r="105" spans="1:16" hidden="1" x14ac:dyDescent="0.3">
      <c r="A105" t="s">
        <v>429</v>
      </c>
      <c r="B105" t="s">
        <v>430</v>
      </c>
      <c r="C105" s="1" t="str">
        <f t="shared" si="17"/>
        <v>21:1142</v>
      </c>
      <c r="D105" s="1" t="str">
        <f t="shared" si="18"/>
        <v>21:0421</v>
      </c>
      <c r="E105" t="s">
        <v>431</v>
      </c>
      <c r="F105" t="s">
        <v>432</v>
      </c>
      <c r="H105">
        <v>55.396958699999999</v>
      </c>
      <c r="I105">
        <v>-64.394686500000006</v>
      </c>
      <c r="J105" s="1" t="str">
        <f t="shared" si="19"/>
        <v>Till</v>
      </c>
      <c r="K105" s="1" t="str">
        <f t="shared" si="20"/>
        <v>HMC separation (ODM; details not reported)</v>
      </c>
      <c r="L105">
        <v>10200</v>
      </c>
      <c r="M105">
        <v>0</v>
      </c>
      <c r="N105">
        <v>10200</v>
      </c>
      <c r="O105">
        <v>1300</v>
      </c>
      <c r="P105">
        <v>8900</v>
      </c>
    </row>
    <row r="106" spans="1:16" hidden="1" x14ac:dyDescent="0.3">
      <c r="A106" t="s">
        <v>433</v>
      </c>
      <c r="B106" t="s">
        <v>434</v>
      </c>
      <c r="C106" s="1" t="str">
        <f t="shared" si="17"/>
        <v>21:1142</v>
      </c>
      <c r="D106" s="1" t="str">
        <f t="shared" si="18"/>
        <v>21:0421</v>
      </c>
      <c r="E106" t="s">
        <v>435</v>
      </c>
      <c r="F106" t="s">
        <v>436</v>
      </c>
      <c r="H106">
        <v>55.8197586</v>
      </c>
      <c r="I106">
        <v>-65.568426400000007</v>
      </c>
      <c r="J106" s="1" t="str">
        <f t="shared" si="19"/>
        <v>Till</v>
      </c>
      <c r="K106" s="1" t="str">
        <f t="shared" si="20"/>
        <v>HMC separation (ODM; details not reported)</v>
      </c>
      <c r="L106">
        <v>7900</v>
      </c>
      <c r="M106">
        <v>0</v>
      </c>
      <c r="N106">
        <v>7900</v>
      </c>
      <c r="O106">
        <v>1200</v>
      </c>
      <c r="P106">
        <v>6700</v>
      </c>
    </row>
    <row r="107" spans="1:16" hidden="1" x14ac:dyDescent="0.3">
      <c r="A107" t="s">
        <v>437</v>
      </c>
      <c r="B107" t="s">
        <v>438</v>
      </c>
      <c r="C107" s="1" t="str">
        <f t="shared" si="17"/>
        <v>21:1142</v>
      </c>
      <c r="D107" s="1" t="str">
        <f t="shared" si="18"/>
        <v>21:0421</v>
      </c>
      <c r="E107" t="s">
        <v>439</v>
      </c>
      <c r="F107" t="s">
        <v>440</v>
      </c>
      <c r="H107">
        <v>55.824838399999997</v>
      </c>
      <c r="I107">
        <v>-65.783517900000007</v>
      </c>
      <c r="J107" s="1" t="str">
        <f t="shared" si="19"/>
        <v>Till</v>
      </c>
      <c r="K107" s="1" t="str">
        <f t="shared" si="20"/>
        <v>HMC separation (ODM; details not reported)</v>
      </c>
      <c r="L107">
        <v>7800</v>
      </c>
      <c r="M107">
        <v>0</v>
      </c>
      <c r="N107">
        <v>7800</v>
      </c>
      <c r="O107">
        <v>800</v>
      </c>
      <c r="P107">
        <v>7000</v>
      </c>
    </row>
    <row r="108" spans="1:16" hidden="1" x14ac:dyDescent="0.3">
      <c r="A108" t="s">
        <v>441</v>
      </c>
      <c r="B108" t="s">
        <v>442</v>
      </c>
      <c r="C108" s="1" t="str">
        <f t="shared" si="17"/>
        <v>21:1142</v>
      </c>
      <c r="D108" s="1" t="str">
        <f t="shared" si="18"/>
        <v>21:0421</v>
      </c>
      <c r="E108" t="s">
        <v>443</v>
      </c>
      <c r="F108" t="s">
        <v>444</v>
      </c>
      <c r="H108">
        <v>55.851927799999999</v>
      </c>
      <c r="I108">
        <v>-64.336976100000001</v>
      </c>
      <c r="J108" s="1" t="str">
        <f t="shared" si="19"/>
        <v>Till</v>
      </c>
      <c r="K108" s="1" t="str">
        <f t="shared" si="20"/>
        <v>HMC separation (ODM; details not reported)</v>
      </c>
      <c r="L108">
        <v>8800</v>
      </c>
      <c r="M108">
        <v>0</v>
      </c>
      <c r="N108">
        <v>8800</v>
      </c>
      <c r="O108">
        <v>700</v>
      </c>
      <c r="P108">
        <v>8100</v>
      </c>
    </row>
    <row r="109" spans="1:16" hidden="1" x14ac:dyDescent="0.3">
      <c r="A109" t="s">
        <v>445</v>
      </c>
      <c r="B109" t="s">
        <v>446</v>
      </c>
      <c r="C109" s="1" t="str">
        <f t="shared" si="17"/>
        <v>21:1142</v>
      </c>
      <c r="D109" s="1" t="str">
        <f t="shared" si="18"/>
        <v>21:0421</v>
      </c>
      <c r="E109" t="s">
        <v>447</v>
      </c>
      <c r="F109" t="s">
        <v>448</v>
      </c>
      <c r="H109">
        <v>55.6492316</v>
      </c>
      <c r="I109">
        <v>-64.437426900000006</v>
      </c>
      <c r="J109" s="1" t="str">
        <f t="shared" si="19"/>
        <v>Till</v>
      </c>
      <c r="K109" s="1" t="str">
        <f t="shared" si="20"/>
        <v>HMC separation (ODM; details not reported)</v>
      </c>
      <c r="L109">
        <v>9500</v>
      </c>
      <c r="M109">
        <v>0</v>
      </c>
      <c r="N109">
        <v>9500</v>
      </c>
      <c r="O109">
        <v>500</v>
      </c>
      <c r="P109">
        <v>9000</v>
      </c>
    </row>
    <row r="110" spans="1:16" hidden="1" x14ac:dyDescent="0.3">
      <c r="A110" t="s">
        <v>449</v>
      </c>
      <c r="B110" t="s">
        <v>450</v>
      </c>
      <c r="C110" s="1" t="str">
        <f t="shared" si="17"/>
        <v>21:1142</v>
      </c>
      <c r="D110" s="1" t="str">
        <f t="shared" si="18"/>
        <v>21:0421</v>
      </c>
      <c r="E110" t="s">
        <v>451</v>
      </c>
      <c r="F110" t="s">
        <v>452</v>
      </c>
      <c r="H110">
        <v>55.543531999999999</v>
      </c>
      <c r="I110">
        <v>-64.588069300000001</v>
      </c>
      <c r="J110" s="1" t="str">
        <f t="shared" si="19"/>
        <v>Till</v>
      </c>
      <c r="K110" s="1" t="str">
        <f t="shared" si="20"/>
        <v>HMC separation (ODM; details not reported)</v>
      </c>
      <c r="L110">
        <v>8900</v>
      </c>
      <c r="M110">
        <v>0</v>
      </c>
      <c r="N110">
        <v>8900</v>
      </c>
      <c r="O110">
        <v>500</v>
      </c>
      <c r="P110">
        <v>8400</v>
      </c>
    </row>
    <row r="111" spans="1:16" hidden="1" x14ac:dyDescent="0.3">
      <c r="A111" t="s">
        <v>453</v>
      </c>
      <c r="B111" t="s">
        <v>454</v>
      </c>
      <c r="C111" s="1" t="str">
        <f t="shared" si="17"/>
        <v>21:1142</v>
      </c>
      <c r="D111" s="1" t="str">
        <f t="shared" si="18"/>
        <v>21:0421</v>
      </c>
      <c r="E111" t="s">
        <v>455</v>
      </c>
      <c r="F111" t="s">
        <v>456</v>
      </c>
      <c r="H111">
        <v>55.368242600000002</v>
      </c>
      <c r="I111">
        <v>-64.309684300000001</v>
      </c>
      <c r="J111" s="1" t="str">
        <f t="shared" si="19"/>
        <v>Till</v>
      </c>
      <c r="K111" s="1" t="str">
        <f t="shared" si="20"/>
        <v>HMC separation (ODM; details not reported)</v>
      </c>
      <c r="L111">
        <v>8100</v>
      </c>
      <c r="M111">
        <v>0</v>
      </c>
      <c r="N111">
        <v>8100</v>
      </c>
      <c r="O111">
        <v>1000</v>
      </c>
      <c r="P111">
        <v>7100</v>
      </c>
    </row>
    <row r="112" spans="1:16" hidden="1" x14ac:dyDescent="0.3">
      <c r="A112" t="s">
        <v>457</v>
      </c>
      <c r="B112" t="s">
        <v>458</v>
      </c>
      <c r="C112" s="1" t="str">
        <f t="shared" si="17"/>
        <v>21:1142</v>
      </c>
      <c r="D112" s="1" t="str">
        <f t="shared" si="18"/>
        <v>21:0421</v>
      </c>
      <c r="E112" t="s">
        <v>459</v>
      </c>
      <c r="F112" t="s">
        <v>460</v>
      </c>
      <c r="H112">
        <v>54.6814052</v>
      </c>
      <c r="I112">
        <v>-65.875789400000002</v>
      </c>
      <c r="J112" s="1" t="str">
        <f t="shared" si="19"/>
        <v>Till</v>
      </c>
      <c r="K112" s="1" t="str">
        <f t="shared" si="20"/>
        <v>HMC separation (ODM; details not reported)</v>
      </c>
      <c r="L112">
        <v>10200</v>
      </c>
      <c r="M112">
        <v>0</v>
      </c>
      <c r="N112">
        <v>10200</v>
      </c>
      <c r="O112">
        <v>2200</v>
      </c>
      <c r="P112">
        <v>8000</v>
      </c>
    </row>
    <row r="113" spans="1:16" hidden="1" x14ac:dyDescent="0.3">
      <c r="A113" t="s">
        <v>461</v>
      </c>
      <c r="B113" t="s">
        <v>462</v>
      </c>
      <c r="C113" s="1" t="str">
        <f t="shared" si="17"/>
        <v>21:1142</v>
      </c>
      <c r="D113" s="1" t="str">
        <f t="shared" si="18"/>
        <v>21:0421</v>
      </c>
      <c r="E113" t="s">
        <v>463</v>
      </c>
      <c r="F113" t="s">
        <v>464</v>
      </c>
      <c r="H113">
        <v>54.368907399999998</v>
      </c>
      <c r="I113">
        <v>-65.856266000000005</v>
      </c>
      <c r="J113" s="1" t="str">
        <f t="shared" si="19"/>
        <v>Till</v>
      </c>
      <c r="K113" s="1" t="str">
        <f t="shared" si="20"/>
        <v>HMC separation (ODM; details not reported)</v>
      </c>
      <c r="L113">
        <v>7300</v>
      </c>
      <c r="M113">
        <v>0</v>
      </c>
      <c r="N113">
        <v>7300</v>
      </c>
      <c r="O113">
        <v>1500</v>
      </c>
      <c r="P113">
        <v>5800</v>
      </c>
    </row>
    <row r="114" spans="1:16" hidden="1" x14ac:dyDescent="0.3">
      <c r="A114" t="s">
        <v>465</v>
      </c>
      <c r="B114" t="s">
        <v>466</v>
      </c>
      <c r="C114" s="1" t="str">
        <f t="shared" si="17"/>
        <v>21:1142</v>
      </c>
      <c r="D114" s="1" t="str">
        <f t="shared" si="18"/>
        <v>21:0421</v>
      </c>
      <c r="E114" t="s">
        <v>467</v>
      </c>
      <c r="F114" t="s">
        <v>468</v>
      </c>
      <c r="H114">
        <v>54.234266099999999</v>
      </c>
      <c r="I114">
        <v>-65.102388899999994</v>
      </c>
      <c r="J114" s="1" t="str">
        <f t="shared" si="19"/>
        <v>Till</v>
      </c>
      <c r="K114" s="1" t="str">
        <f t="shared" si="20"/>
        <v>HMC separation (ODM; details not reported)</v>
      </c>
      <c r="L114">
        <v>9500</v>
      </c>
      <c r="M114">
        <v>0</v>
      </c>
      <c r="N114">
        <v>9500</v>
      </c>
      <c r="O114">
        <v>1800</v>
      </c>
      <c r="P114">
        <v>7700</v>
      </c>
    </row>
    <row r="115" spans="1:16" hidden="1" x14ac:dyDescent="0.3">
      <c r="A115" t="s">
        <v>469</v>
      </c>
      <c r="B115" t="s">
        <v>470</v>
      </c>
      <c r="C115" s="1" t="str">
        <f t="shared" si="17"/>
        <v>21:1142</v>
      </c>
      <c r="D115" s="1" t="str">
        <f t="shared" si="18"/>
        <v>21:0421</v>
      </c>
      <c r="E115" t="s">
        <v>471</v>
      </c>
      <c r="F115" t="s">
        <v>472</v>
      </c>
      <c r="H115">
        <v>54.246549199999997</v>
      </c>
      <c r="I115">
        <v>-64.921828599999998</v>
      </c>
      <c r="J115" s="1" t="str">
        <f t="shared" si="19"/>
        <v>Till</v>
      </c>
      <c r="K115" s="1" t="str">
        <f t="shared" si="20"/>
        <v>HMC separation (ODM; details not reported)</v>
      </c>
      <c r="L115">
        <v>10200</v>
      </c>
      <c r="M115">
        <v>0</v>
      </c>
      <c r="N115">
        <v>10200</v>
      </c>
      <c r="O115">
        <v>1500</v>
      </c>
      <c r="P115">
        <v>8700</v>
      </c>
    </row>
    <row r="116" spans="1:16" hidden="1" x14ac:dyDescent="0.3">
      <c r="A116" t="s">
        <v>473</v>
      </c>
      <c r="B116" t="s">
        <v>474</v>
      </c>
      <c r="C116" s="1" t="str">
        <f t="shared" si="17"/>
        <v>21:1142</v>
      </c>
      <c r="D116" s="1" t="str">
        <f t="shared" si="18"/>
        <v>21:0421</v>
      </c>
      <c r="E116" t="s">
        <v>475</v>
      </c>
      <c r="F116" t="s">
        <v>476</v>
      </c>
      <c r="H116">
        <v>54.3646022</v>
      </c>
      <c r="I116">
        <v>-64.5437206</v>
      </c>
      <c r="J116" s="1" t="str">
        <f t="shared" si="19"/>
        <v>Till</v>
      </c>
      <c r="K116" s="1" t="str">
        <f t="shared" si="20"/>
        <v>HMC separation (ODM; details not reported)</v>
      </c>
      <c r="L116">
        <v>12000</v>
      </c>
      <c r="M116">
        <v>0</v>
      </c>
      <c r="N116">
        <v>12000</v>
      </c>
      <c r="O116">
        <v>2100</v>
      </c>
      <c r="P116">
        <v>9900</v>
      </c>
    </row>
    <row r="117" spans="1:16" hidden="1" x14ac:dyDescent="0.3">
      <c r="A117" t="s">
        <v>477</v>
      </c>
      <c r="B117" t="s">
        <v>478</v>
      </c>
      <c r="C117" s="1" t="str">
        <f t="shared" si="17"/>
        <v>21:1142</v>
      </c>
      <c r="D117" s="1" t="str">
        <f t="shared" si="18"/>
        <v>21:0421</v>
      </c>
      <c r="E117" t="s">
        <v>479</v>
      </c>
      <c r="F117" t="s">
        <v>480</v>
      </c>
      <c r="H117">
        <v>54.493242000000002</v>
      </c>
      <c r="I117">
        <v>-64.468058200000002</v>
      </c>
      <c r="J117" s="1" t="str">
        <f t="shared" si="19"/>
        <v>Till</v>
      </c>
      <c r="K117" s="1" t="str">
        <f t="shared" si="20"/>
        <v>HMC separation (ODM; details not reported)</v>
      </c>
      <c r="L117">
        <v>10900</v>
      </c>
      <c r="M117">
        <v>0</v>
      </c>
      <c r="N117">
        <v>10900</v>
      </c>
      <c r="O117">
        <v>1700</v>
      </c>
      <c r="P117">
        <v>9200</v>
      </c>
    </row>
    <row r="118" spans="1:16" hidden="1" x14ac:dyDescent="0.3">
      <c r="A118" t="s">
        <v>481</v>
      </c>
      <c r="B118" t="s">
        <v>482</v>
      </c>
      <c r="C118" s="1" t="str">
        <f t="shared" si="17"/>
        <v>21:1142</v>
      </c>
      <c r="D118" s="1" t="str">
        <f t="shared" si="18"/>
        <v>21:0421</v>
      </c>
      <c r="E118" t="s">
        <v>483</v>
      </c>
      <c r="F118" t="s">
        <v>484</v>
      </c>
      <c r="H118">
        <v>54.672472900000002</v>
      </c>
      <c r="I118">
        <v>-64.3087661</v>
      </c>
      <c r="J118" s="1" t="str">
        <f t="shared" si="19"/>
        <v>Till</v>
      </c>
      <c r="K118" s="1" t="str">
        <f t="shared" si="20"/>
        <v>HMC separation (ODM; details not reported)</v>
      </c>
      <c r="L118">
        <v>8200</v>
      </c>
      <c r="M118">
        <v>0</v>
      </c>
      <c r="N118">
        <v>8200</v>
      </c>
      <c r="O118">
        <v>1500</v>
      </c>
      <c r="P118">
        <v>6700</v>
      </c>
    </row>
    <row r="119" spans="1:16" hidden="1" x14ac:dyDescent="0.3">
      <c r="A119" t="s">
        <v>485</v>
      </c>
      <c r="B119" t="s">
        <v>486</v>
      </c>
      <c r="C119" s="1" t="str">
        <f t="shared" si="17"/>
        <v>21:1142</v>
      </c>
      <c r="D119" s="1" t="str">
        <f t="shared" si="18"/>
        <v>21:0421</v>
      </c>
      <c r="E119" t="s">
        <v>487</v>
      </c>
      <c r="F119" t="s">
        <v>488</v>
      </c>
      <c r="H119">
        <v>55.462883699999999</v>
      </c>
      <c r="I119">
        <v>-65.230360399999995</v>
      </c>
      <c r="J119" s="1" t="str">
        <f t="shared" si="19"/>
        <v>Till</v>
      </c>
      <c r="K119" s="1" t="str">
        <f t="shared" si="20"/>
        <v>HMC separation (ODM; details not reported)</v>
      </c>
      <c r="L119">
        <v>9900</v>
      </c>
      <c r="M119">
        <v>0</v>
      </c>
      <c r="N119">
        <v>9900</v>
      </c>
      <c r="O119">
        <v>1000</v>
      </c>
      <c r="P119">
        <v>8900</v>
      </c>
    </row>
    <row r="120" spans="1:16" hidden="1" x14ac:dyDescent="0.3">
      <c r="A120" t="s">
        <v>489</v>
      </c>
      <c r="B120" t="s">
        <v>490</v>
      </c>
      <c r="C120" s="1" t="str">
        <f t="shared" si="17"/>
        <v>21:1142</v>
      </c>
      <c r="D120" s="1" t="str">
        <f t="shared" si="18"/>
        <v>21:0421</v>
      </c>
      <c r="E120" t="s">
        <v>491</v>
      </c>
      <c r="F120" t="s">
        <v>492</v>
      </c>
      <c r="H120">
        <v>55.895265199999997</v>
      </c>
      <c r="I120">
        <v>-64.369075499999994</v>
      </c>
      <c r="J120" s="1" t="str">
        <f t="shared" si="19"/>
        <v>Till</v>
      </c>
      <c r="K120" s="1" t="str">
        <f t="shared" si="20"/>
        <v>HMC separation (ODM; details not reported)</v>
      </c>
      <c r="L120">
        <v>10900</v>
      </c>
      <c r="M120">
        <v>0</v>
      </c>
      <c r="N120">
        <v>10900</v>
      </c>
      <c r="O120">
        <v>1200</v>
      </c>
      <c r="P120">
        <v>9700</v>
      </c>
    </row>
    <row r="121" spans="1:16" hidden="1" x14ac:dyDescent="0.3">
      <c r="A121" t="s">
        <v>493</v>
      </c>
      <c r="B121" t="s">
        <v>494</v>
      </c>
      <c r="C121" s="1" t="str">
        <f t="shared" si="17"/>
        <v>21:1142</v>
      </c>
      <c r="D121" s="1" t="str">
        <f t="shared" si="18"/>
        <v>21:0421</v>
      </c>
      <c r="E121" t="s">
        <v>495</v>
      </c>
      <c r="F121" t="s">
        <v>496</v>
      </c>
      <c r="H121">
        <v>55.914636600000001</v>
      </c>
      <c r="I121">
        <v>-64.232316499999996</v>
      </c>
      <c r="J121" s="1" t="str">
        <f t="shared" si="19"/>
        <v>Till</v>
      </c>
      <c r="K121" s="1" t="str">
        <f t="shared" si="20"/>
        <v>HMC separation (ODM; details not reported)</v>
      </c>
      <c r="L121">
        <v>9600</v>
      </c>
      <c r="M121">
        <v>0</v>
      </c>
      <c r="N121">
        <v>9600</v>
      </c>
      <c r="O121">
        <v>1100</v>
      </c>
      <c r="P121">
        <v>8500</v>
      </c>
    </row>
    <row r="122" spans="1:16" hidden="1" x14ac:dyDescent="0.3">
      <c r="A122" t="s">
        <v>497</v>
      </c>
      <c r="B122" t="s">
        <v>498</v>
      </c>
      <c r="C122" s="1" t="str">
        <f t="shared" si="17"/>
        <v>21:1142</v>
      </c>
      <c r="D122" s="1" t="str">
        <f t="shared" si="18"/>
        <v>21:0421</v>
      </c>
      <c r="E122" t="s">
        <v>499</v>
      </c>
      <c r="F122" t="s">
        <v>500</v>
      </c>
      <c r="H122">
        <v>55.809995499999999</v>
      </c>
      <c r="I122">
        <v>-64.188509100000005</v>
      </c>
      <c r="J122" s="1" t="str">
        <f t="shared" si="19"/>
        <v>Till</v>
      </c>
      <c r="K122" s="1" t="str">
        <f t="shared" si="20"/>
        <v>HMC separation (ODM; details not reported)</v>
      </c>
      <c r="L122">
        <v>10700</v>
      </c>
      <c r="M122">
        <v>0</v>
      </c>
      <c r="N122">
        <v>10700</v>
      </c>
      <c r="O122">
        <v>1400</v>
      </c>
      <c r="P122">
        <v>9300</v>
      </c>
    </row>
    <row r="123" spans="1:16" hidden="1" x14ac:dyDescent="0.3">
      <c r="A123" t="s">
        <v>501</v>
      </c>
      <c r="B123" t="s">
        <v>502</v>
      </c>
      <c r="C123" s="1" t="str">
        <f t="shared" si="17"/>
        <v>21:1142</v>
      </c>
      <c r="D123" s="1" t="str">
        <f t="shared" si="18"/>
        <v>21:0421</v>
      </c>
      <c r="E123" t="s">
        <v>503</v>
      </c>
      <c r="F123" t="s">
        <v>504</v>
      </c>
      <c r="H123">
        <v>54.9584653</v>
      </c>
      <c r="I123">
        <v>-64.879020800000006</v>
      </c>
      <c r="J123" s="1" t="str">
        <f t="shared" si="19"/>
        <v>Till</v>
      </c>
      <c r="K123" s="1" t="str">
        <f t="shared" si="20"/>
        <v>HMC separation (ODM; details not reported)</v>
      </c>
      <c r="L123">
        <v>10700</v>
      </c>
      <c r="M123">
        <v>0</v>
      </c>
      <c r="N123">
        <v>10700</v>
      </c>
      <c r="O123">
        <v>2500</v>
      </c>
      <c r="P123">
        <v>8200</v>
      </c>
    </row>
    <row r="124" spans="1:16" hidden="1" x14ac:dyDescent="0.3">
      <c r="A124" t="s">
        <v>505</v>
      </c>
      <c r="B124" t="s">
        <v>506</v>
      </c>
      <c r="C124" s="1" t="str">
        <f t="shared" si="17"/>
        <v>21:1142</v>
      </c>
      <c r="D124" s="1" t="str">
        <f t="shared" si="18"/>
        <v>21:0421</v>
      </c>
      <c r="E124" t="s">
        <v>507</v>
      </c>
      <c r="F124" t="s">
        <v>508</v>
      </c>
      <c r="H124">
        <v>54.909626400000001</v>
      </c>
      <c r="I124">
        <v>-64.780974099999995</v>
      </c>
      <c r="J124" s="1" t="str">
        <f t="shared" si="19"/>
        <v>Till</v>
      </c>
      <c r="K124" s="1" t="str">
        <f t="shared" si="20"/>
        <v>HMC separation (ODM; details not reported)</v>
      </c>
      <c r="L124">
        <v>10500</v>
      </c>
      <c r="M124">
        <v>0</v>
      </c>
      <c r="N124">
        <v>10500</v>
      </c>
      <c r="O124">
        <v>2500</v>
      </c>
      <c r="P124">
        <v>8000</v>
      </c>
    </row>
    <row r="125" spans="1:16" hidden="1" x14ac:dyDescent="0.3">
      <c r="A125" t="s">
        <v>509</v>
      </c>
      <c r="B125" t="s">
        <v>510</v>
      </c>
      <c r="C125" s="1" t="str">
        <f t="shared" si="17"/>
        <v>21:1142</v>
      </c>
      <c r="D125" s="1" t="str">
        <f t="shared" si="18"/>
        <v>21:0421</v>
      </c>
      <c r="E125" t="s">
        <v>511</v>
      </c>
      <c r="F125" t="s">
        <v>512</v>
      </c>
      <c r="H125">
        <v>54.915865699999998</v>
      </c>
      <c r="I125">
        <v>-64.690895699999999</v>
      </c>
      <c r="J125" s="1" t="str">
        <f t="shared" si="19"/>
        <v>Till</v>
      </c>
      <c r="K125" s="1" t="str">
        <f t="shared" si="20"/>
        <v>HMC separation (ODM; details not reported)</v>
      </c>
      <c r="L125">
        <v>10300</v>
      </c>
      <c r="M125">
        <v>0</v>
      </c>
      <c r="N125">
        <v>10300</v>
      </c>
      <c r="O125">
        <v>2600</v>
      </c>
      <c r="P125">
        <v>7700</v>
      </c>
    </row>
    <row r="126" spans="1:16" hidden="1" x14ac:dyDescent="0.3">
      <c r="A126" t="s">
        <v>513</v>
      </c>
      <c r="B126" t="s">
        <v>514</v>
      </c>
      <c r="C126" s="1" t="str">
        <f t="shared" ref="C126:C157" si="21">HYPERLINK("http://geochem.nrcan.gc.ca/cdogs/content/bdl/bdl211142_e.htm", "21:1142")</f>
        <v>21:1142</v>
      </c>
      <c r="D126" s="1" t="str">
        <f t="shared" si="18"/>
        <v>21:0421</v>
      </c>
      <c r="E126" t="s">
        <v>515</v>
      </c>
      <c r="F126" t="s">
        <v>516</v>
      </c>
      <c r="H126">
        <v>54.939008600000001</v>
      </c>
      <c r="I126">
        <v>-64.539455399999994</v>
      </c>
      <c r="J126" s="1" t="str">
        <f t="shared" si="19"/>
        <v>Till</v>
      </c>
      <c r="K126" s="1" t="str">
        <f t="shared" si="20"/>
        <v>HMC separation (ODM; details not reported)</v>
      </c>
      <c r="L126">
        <v>10000</v>
      </c>
      <c r="M126">
        <v>0</v>
      </c>
      <c r="N126">
        <v>10000</v>
      </c>
      <c r="O126">
        <v>100</v>
      </c>
      <c r="P126">
        <v>9900</v>
      </c>
    </row>
    <row r="127" spans="1:16" hidden="1" x14ac:dyDescent="0.3">
      <c r="A127" t="s">
        <v>517</v>
      </c>
      <c r="B127" t="s">
        <v>518</v>
      </c>
      <c r="C127" s="1" t="str">
        <f t="shared" si="21"/>
        <v>21:1142</v>
      </c>
      <c r="D127" s="1" t="str">
        <f t="shared" si="18"/>
        <v>21:0421</v>
      </c>
      <c r="E127" t="s">
        <v>519</v>
      </c>
      <c r="F127" t="s">
        <v>520</v>
      </c>
      <c r="H127">
        <v>55.108758899999998</v>
      </c>
      <c r="I127">
        <v>-64.558972199999999</v>
      </c>
      <c r="J127" s="1" t="str">
        <f t="shared" si="19"/>
        <v>Till</v>
      </c>
      <c r="K127" s="1" t="str">
        <f t="shared" si="20"/>
        <v>HMC separation (ODM; details not reported)</v>
      </c>
      <c r="L127">
        <v>9100</v>
      </c>
      <c r="M127">
        <v>0</v>
      </c>
      <c r="N127">
        <v>9100</v>
      </c>
      <c r="O127">
        <v>1000</v>
      </c>
      <c r="P127">
        <v>8100</v>
      </c>
    </row>
    <row r="128" spans="1:16" hidden="1" x14ac:dyDescent="0.3">
      <c r="A128" t="s">
        <v>521</v>
      </c>
      <c r="B128" t="s">
        <v>522</v>
      </c>
      <c r="C128" s="1" t="str">
        <f t="shared" si="21"/>
        <v>21:1142</v>
      </c>
      <c r="D128" s="1" t="str">
        <f t="shared" si="18"/>
        <v>21:0421</v>
      </c>
      <c r="E128" t="s">
        <v>523</v>
      </c>
      <c r="F128" t="s">
        <v>524</v>
      </c>
      <c r="H128">
        <v>55.025362199999996</v>
      </c>
      <c r="I128">
        <v>-64.492467000000005</v>
      </c>
      <c r="J128" s="1" t="str">
        <f t="shared" si="19"/>
        <v>Till</v>
      </c>
      <c r="K128" s="1" t="str">
        <f t="shared" si="20"/>
        <v>HMC separation (ODM; details not reported)</v>
      </c>
      <c r="L128">
        <v>10200</v>
      </c>
      <c r="M128">
        <v>0</v>
      </c>
      <c r="N128">
        <v>10200</v>
      </c>
      <c r="O128">
        <v>1600</v>
      </c>
      <c r="P128">
        <v>8600</v>
      </c>
    </row>
    <row r="129" spans="1:16" hidden="1" x14ac:dyDescent="0.3">
      <c r="A129" t="s">
        <v>525</v>
      </c>
      <c r="B129" t="s">
        <v>526</v>
      </c>
      <c r="C129" s="1" t="str">
        <f t="shared" si="21"/>
        <v>21:1142</v>
      </c>
      <c r="D129" s="1" t="str">
        <f t="shared" ref="D129:D134" si="22">HYPERLINK("http://geochem.nrcan.gc.ca/cdogs/content/svy/svy210421_e.htm", "21:0421")</f>
        <v>21:0421</v>
      </c>
      <c r="E129" t="s">
        <v>527</v>
      </c>
      <c r="F129" t="s">
        <v>528</v>
      </c>
      <c r="H129">
        <v>54.832103600000003</v>
      </c>
      <c r="I129">
        <v>-64.570057800000001</v>
      </c>
      <c r="J129" s="1" t="str">
        <f t="shared" ref="J129:J134" si="23">HYPERLINK("http://geochem.nrcan.gc.ca/cdogs/content/kwd/kwd020044_e.htm", "Till")</f>
        <v>Till</v>
      </c>
      <c r="K129" s="1" t="str">
        <f t="shared" ref="K129:K134" si="24">HYPERLINK("http://geochem.nrcan.gc.ca/cdogs/content/kwd/kwd080049_e.htm", "HMC separation (ODM; details not reported)")</f>
        <v>HMC separation (ODM; details not reported)</v>
      </c>
      <c r="L129">
        <v>12000</v>
      </c>
      <c r="M129">
        <v>0</v>
      </c>
      <c r="N129">
        <v>12000</v>
      </c>
      <c r="O129">
        <v>2300</v>
      </c>
      <c r="P129">
        <v>9700</v>
      </c>
    </row>
    <row r="130" spans="1:16" hidden="1" x14ac:dyDescent="0.3">
      <c r="A130" t="s">
        <v>529</v>
      </c>
      <c r="B130" t="s">
        <v>530</v>
      </c>
      <c r="C130" s="1" t="str">
        <f t="shared" si="21"/>
        <v>21:1142</v>
      </c>
      <c r="D130" s="1" t="str">
        <f t="shared" si="22"/>
        <v>21:0421</v>
      </c>
      <c r="E130" t="s">
        <v>531</v>
      </c>
      <c r="F130" t="s">
        <v>532</v>
      </c>
      <c r="H130">
        <v>54.734307000000001</v>
      </c>
      <c r="I130">
        <v>-64.592072299999998</v>
      </c>
      <c r="J130" s="1" t="str">
        <f t="shared" si="23"/>
        <v>Till</v>
      </c>
      <c r="K130" s="1" t="str">
        <f t="shared" si="24"/>
        <v>HMC separation (ODM; details not reported)</v>
      </c>
      <c r="L130">
        <v>6500</v>
      </c>
      <c r="M130">
        <v>0</v>
      </c>
      <c r="N130">
        <v>6500</v>
      </c>
      <c r="O130">
        <v>800</v>
      </c>
      <c r="P130">
        <v>5700</v>
      </c>
    </row>
    <row r="131" spans="1:16" hidden="1" x14ac:dyDescent="0.3">
      <c r="A131" t="s">
        <v>533</v>
      </c>
      <c r="B131" t="s">
        <v>534</v>
      </c>
      <c r="C131" s="1" t="str">
        <f t="shared" si="21"/>
        <v>21:1142</v>
      </c>
      <c r="D131" s="1" t="str">
        <f t="shared" si="22"/>
        <v>21:0421</v>
      </c>
      <c r="E131" t="s">
        <v>535</v>
      </c>
      <c r="F131" t="s">
        <v>536</v>
      </c>
      <c r="H131">
        <v>54.681445500000002</v>
      </c>
      <c r="I131">
        <v>-64.546507000000005</v>
      </c>
      <c r="J131" s="1" t="str">
        <f t="shared" si="23"/>
        <v>Till</v>
      </c>
      <c r="K131" s="1" t="str">
        <f t="shared" si="24"/>
        <v>HMC separation (ODM; details not reported)</v>
      </c>
      <c r="L131">
        <v>8200</v>
      </c>
      <c r="M131">
        <v>0</v>
      </c>
      <c r="N131">
        <v>8200</v>
      </c>
      <c r="O131">
        <v>1300</v>
      </c>
      <c r="P131">
        <v>6900</v>
      </c>
    </row>
    <row r="132" spans="1:16" hidden="1" x14ac:dyDescent="0.3">
      <c r="A132" t="s">
        <v>537</v>
      </c>
      <c r="B132" t="s">
        <v>538</v>
      </c>
      <c r="C132" s="1" t="str">
        <f t="shared" si="21"/>
        <v>21:1142</v>
      </c>
      <c r="D132" s="1" t="str">
        <f t="shared" si="22"/>
        <v>21:0421</v>
      </c>
      <c r="E132" t="s">
        <v>539</v>
      </c>
      <c r="F132" t="s">
        <v>540</v>
      </c>
      <c r="H132">
        <v>54.920996000000002</v>
      </c>
      <c r="I132">
        <v>-63.995911100000001</v>
      </c>
      <c r="J132" s="1" t="str">
        <f t="shared" si="23"/>
        <v>Till</v>
      </c>
      <c r="K132" s="1" t="str">
        <f t="shared" si="24"/>
        <v>HMC separation (ODM; details not reported)</v>
      </c>
      <c r="L132">
        <v>9000</v>
      </c>
      <c r="M132">
        <v>0</v>
      </c>
      <c r="N132">
        <v>9000</v>
      </c>
      <c r="O132">
        <v>700</v>
      </c>
      <c r="P132">
        <v>8300</v>
      </c>
    </row>
    <row r="133" spans="1:16" hidden="1" x14ac:dyDescent="0.3">
      <c r="A133" t="s">
        <v>541</v>
      </c>
      <c r="B133" t="s">
        <v>542</v>
      </c>
      <c r="C133" s="1" t="str">
        <f t="shared" si="21"/>
        <v>21:1142</v>
      </c>
      <c r="D133" s="1" t="str">
        <f t="shared" si="22"/>
        <v>21:0421</v>
      </c>
      <c r="E133" t="s">
        <v>543</v>
      </c>
      <c r="F133" t="s">
        <v>544</v>
      </c>
      <c r="H133">
        <v>55.814078199999997</v>
      </c>
      <c r="I133">
        <v>-65.397983199999999</v>
      </c>
      <c r="J133" s="1" t="str">
        <f t="shared" si="23"/>
        <v>Till</v>
      </c>
      <c r="K133" s="1" t="str">
        <f t="shared" si="24"/>
        <v>HMC separation (ODM; details not reported)</v>
      </c>
      <c r="L133">
        <v>11000</v>
      </c>
      <c r="M133">
        <v>0</v>
      </c>
      <c r="N133">
        <v>11000</v>
      </c>
      <c r="O133">
        <v>1400</v>
      </c>
      <c r="P133">
        <v>9600</v>
      </c>
    </row>
    <row r="134" spans="1:16" hidden="1" x14ac:dyDescent="0.3">
      <c r="A134" t="s">
        <v>545</v>
      </c>
      <c r="B134" t="s">
        <v>546</v>
      </c>
      <c r="C134" s="1" t="str">
        <f t="shared" si="21"/>
        <v>21:1142</v>
      </c>
      <c r="D134" s="1" t="str">
        <f t="shared" si="22"/>
        <v>21:0421</v>
      </c>
      <c r="E134" t="s">
        <v>547</v>
      </c>
      <c r="F134" t="s">
        <v>548</v>
      </c>
      <c r="H134">
        <v>55.780327399999997</v>
      </c>
      <c r="I134">
        <v>-65.082465499999998</v>
      </c>
      <c r="J134" s="1" t="str">
        <f t="shared" si="23"/>
        <v>Till</v>
      </c>
      <c r="K134" s="1" t="str">
        <f t="shared" si="24"/>
        <v>HMC separation (ODM; details not reported)</v>
      </c>
      <c r="L134">
        <v>8200</v>
      </c>
      <c r="M134">
        <v>0</v>
      </c>
      <c r="N134">
        <v>8200</v>
      </c>
      <c r="O134">
        <v>1800</v>
      </c>
      <c r="P134">
        <v>6400</v>
      </c>
    </row>
    <row r="135" spans="1:16" hidden="1" x14ac:dyDescent="0.3">
      <c r="A135" t="s">
        <v>549</v>
      </c>
      <c r="B135" t="s">
        <v>550</v>
      </c>
      <c r="C135" s="1" t="str">
        <f t="shared" si="21"/>
        <v>21:1142</v>
      </c>
      <c r="D135" s="1" t="str">
        <f>HYPERLINK("http://geochem.nrcan.gc.ca/cdogs/content/svy/svy_e.htm", "")</f>
        <v/>
      </c>
      <c r="G135" s="1" t="str">
        <f>HYPERLINK("http://geochem.nrcan.gc.ca/cdogs/content/cr_/cr_00156_e.htm", "156")</f>
        <v>156</v>
      </c>
      <c r="J135" t="s">
        <v>85</v>
      </c>
      <c r="K135" t="s">
        <v>86</v>
      </c>
      <c r="L135">
        <v>16700</v>
      </c>
      <c r="M135">
        <v>1700</v>
      </c>
      <c r="N135">
        <v>15000</v>
      </c>
      <c r="O135">
        <v>500</v>
      </c>
      <c r="P135">
        <v>14500</v>
      </c>
    </row>
    <row r="136" spans="1:16" hidden="1" x14ac:dyDescent="0.3">
      <c r="A136" t="s">
        <v>551</v>
      </c>
      <c r="B136" t="s">
        <v>552</v>
      </c>
      <c r="C136" s="1" t="str">
        <f t="shared" si="21"/>
        <v>21:1142</v>
      </c>
      <c r="D136" s="1" t="str">
        <f t="shared" ref="D136:D167" si="25">HYPERLINK("http://geochem.nrcan.gc.ca/cdogs/content/svy/svy210421_e.htm", "21:0421")</f>
        <v>21:0421</v>
      </c>
      <c r="E136" t="s">
        <v>553</v>
      </c>
      <c r="F136" t="s">
        <v>554</v>
      </c>
      <c r="H136">
        <v>55.680287900000003</v>
      </c>
      <c r="I136">
        <v>-64.178592600000002</v>
      </c>
      <c r="J136" s="1" t="str">
        <f t="shared" ref="J136:J167" si="26">HYPERLINK("http://geochem.nrcan.gc.ca/cdogs/content/kwd/kwd020044_e.htm", "Till")</f>
        <v>Till</v>
      </c>
      <c r="K136" s="1" t="str">
        <f t="shared" ref="K136:K167" si="27">HYPERLINK("http://geochem.nrcan.gc.ca/cdogs/content/kwd/kwd080049_e.htm", "HMC separation (ODM; details not reported)")</f>
        <v>HMC separation (ODM; details not reported)</v>
      </c>
      <c r="L136">
        <v>12300</v>
      </c>
      <c r="M136">
        <v>0</v>
      </c>
      <c r="N136">
        <v>12300</v>
      </c>
      <c r="O136">
        <v>2100</v>
      </c>
      <c r="P136">
        <v>10200</v>
      </c>
    </row>
    <row r="137" spans="1:16" hidden="1" x14ac:dyDescent="0.3">
      <c r="A137" t="s">
        <v>555</v>
      </c>
      <c r="B137" t="s">
        <v>556</v>
      </c>
      <c r="C137" s="1" t="str">
        <f t="shared" si="21"/>
        <v>21:1142</v>
      </c>
      <c r="D137" s="1" t="str">
        <f t="shared" si="25"/>
        <v>21:0421</v>
      </c>
      <c r="E137" t="s">
        <v>557</v>
      </c>
      <c r="F137" t="s">
        <v>558</v>
      </c>
      <c r="H137">
        <v>55.704196899999999</v>
      </c>
      <c r="I137">
        <v>-64.377473699999996</v>
      </c>
      <c r="J137" s="1" t="str">
        <f t="shared" si="26"/>
        <v>Till</v>
      </c>
      <c r="K137" s="1" t="str">
        <f t="shared" si="27"/>
        <v>HMC separation (ODM; details not reported)</v>
      </c>
      <c r="L137">
        <v>10300</v>
      </c>
      <c r="M137">
        <v>0</v>
      </c>
      <c r="N137">
        <v>10300</v>
      </c>
      <c r="O137">
        <v>700</v>
      </c>
      <c r="P137">
        <v>9600</v>
      </c>
    </row>
    <row r="138" spans="1:16" hidden="1" x14ac:dyDescent="0.3">
      <c r="A138" t="s">
        <v>559</v>
      </c>
      <c r="B138" t="s">
        <v>560</v>
      </c>
      <c r="C138" s="1" t="str">
        <f t="shared" si="21"/>
        <v>21:1142</v>
      </c>
      <c r="D138" s="1" t="str">
        <f t="shared" si="25"/>
        <v>21:0421</v>
      </c>
      <c r="E138" t="s">
        <v>561</v>
      </c>
      <c r="F138" t="s">
        <v>562</v>
      </c>
      <c r="H138">
        <v>55.740506799999999</v>
      </c>
      <c r="I138">
        <v>-64.489476300000007</v>
      </c>
      <c r="J138" s="1" t="str">
        <f t="shared" si="26"/>
        <v>Till</v>
      </c>
      <c r="K138" s="1" t="str">
        <f t="shared" si="27"/>
        <v>HMC separation (ODM; details not reported)</v>
      </c>
      <c r="L138">
        <v>11400</v>
      </c>
      <c r="M138">
        <v>0</v>
      </c>
      <c r="N138">
        <v>11400</v>
      </c>
      <c r="O138">
        <v>1200</v>
      </c>
      <c r="P138">
        <v>10200</v>
      </c>
    </row>
    <row r="139" spans="1:16" hidden="1" x14ac:dyDescent="0.3">
      <c r="A139" t="s">
        <v>563</v>
      </c>
      <c r="B139" t="s">
        <v>564</v>
      </c>
      <c r="C139" s="1" t="str">
        <f t="shared" si="21"/>
        <v>21:1142</v>
      </c>
      <c r="D139" s="1" t="str">
        <f t="shared" si="25"/>
        <v>21:0421</v>
      </c>
      <c r="E139" t="s">
        <v>565</v>
      </c>
      <c r="F139" t="s">
        <v>566</v>
      </c>
      <c r="H139">
        <v>54.933875100000002</v>
      </c>
      <c r="I139">
        <v>-65.049117199999998</v>
      </c>
      <c r="J139" s="1" t="str">
        <f t="shared" si="26"/>
        <v>Till</v>
      </c>
      <c r="K139" s="1" t="str">
        <f t="shared" si="27"/>
        <v>HMC separation (ODM; details not reported)</v>
      </c>
      <c r="L139">
        <v>12400</v>
      </c>
      <c r="M139">
        <v>0</v>
      </c>
      <c r="N139">
        <v>12400</v>
      </c>
      <c r="O139">
        <v>1600</v>
      </c>
      <c r="P139">
        <v>10800</v>
      </c>
    </row>
    <row r="140" spans="1:16" hidden="1" x14ac:dyDescent="0.3">
      <c r="A140" t="s">
        <v>567</v>
      </c>
      <c r="B140" t="s">
        <v>568</v>
      </c>
      <c r="C140" s="1" t="str">
        <f t="shared" si="21"/>
        <v>21:1142</v>
      </c>
      <c r="D140" s="1" t="str">
        <f t="shared" si="25"/>
        <v>21:0421</v>
      </c>
      <c r="E140" t="s">
        <v>569</v>
      </c>
      <c r="F140" t="s">
        <v>570</v>
      </c>
      <c r="H140">
        <v>54.779661400000002</v>
      </c>
      <c r="I140">
        <v>-64.829683599999996</v>
      </c>
      <c r="J140" s="1" t="str">
        <f t="shared" si="26"/>
        <v>Till</v>
      </c>
      <c r="K140" s="1" t="str">
        <f t="shared" si="27"/>
        <v>HMC separation (ODM; details not reported)</v>
      </c>
      <c r="L140">
        <v>9600</v>
      </c>
      <c r="M140">
        <v>0</v>
      </c>
      <c r="N140">
        <v>9600</v>
      </c>
      <c r="O140">
        <v>2100</v>
      </c>
      <c r="P140">
        <v>7500</v>
      </c>
    </row>
    <row r="141" spans="1:16" hidden="1" x14ac:dyDescent="0.3">
      <c r="A141" t="s">
        <v>571</v>
      </c>
      <c r="B141" t="s">
        <v>572</v>
      </c>
      <c r="C141" s="1" t="str">
        <f t="shared" si="21"/>
        <v>21:1142</v>
      </c>
      <c r="D141" s="1" t="str">
        <f t="shared" si="25"/>
        <v>21:0421</v>
      </c>
      <c r="E141" t="s">
        <v>573</v>
      </c>
      <c r="F141" t="s">
        <v>574</v>
      </c>
      <c r="H141">
        <v>54.6893964</v>
      </c>
      <c r="I141">
        <v>-64.8844864</v>
      </c>
      <c r="J141" s="1" t="str">
        <f t="shared" si="26"/>
        <v>Till</v>
      </c>
      <c r="K141" s="1" t="str">
        <f t="shared" si="27"/>
        <v>HMC separation (ODM; details not reported)</v>
      </c>
      <c r="L141">
        <v>9300</v>
      </c>
      <c r="M141">
        <v>0</v>
      </c>
      <c r="N141">
        <v>9300</v>
      </c>
      <c r="O141">
        <v>1400</v>
      </c>
      <c r="P141">
        <v>7900</v>
      </c>
    </row>
    <row r="142" spans="1:16" hidden="1" x14ac:dyDescent="0.3">
      <c r="A142" t="s">
        <v>575</v>
      </c>
      <c r="B142" t="s">
        <v>576</v>
      </c>
      <c r="C142" s="1" t="str">
        <f t="shared" si="21"/>
        <v>21:1142</v>
      </c>
      <c r="D142" s="1" t="str">
        <f t="shared" si="25"/>
        <v>21:0421</v>
      </c>
      <c r="E142" t="s">
        <v>577</v>
      </c>
      <c r="F142" t="s">
        <v>578</v>
      </c>
      <c r="H142">
        <v>54.576779000000002</v>
      </c>
      <c r="I142">
        <v>-64.890796899999998</v>
      </c>
      <c r="J142" s="1" t="str">
        <f t="shared" si="26"/>
        <v>Till</v>
      </c>
      <c r="K142" s="1" t="str">
        <f t="shared" si="27"/>
        <v>HMC separation (ODM; details not reported)</v>
      </c>
      <c r="L142">
        <v>9100</v>
      </c>
      <c r="M142">
        <v>0</v>
      </c>
      <c r="N142">
        <v>9100</v>
      </c>
      <c r="O142">
        <v>500</v>
      </c>
      <c r="P142">
        <v>8600</v>
      </c>
    </row>
    <row r="143" spans="1:16" hidden="1" x14ac:dyDescent="0.3">
      <c r="A143" t="s">
        <v>579</v>
      </c>
      <c r="B143" t="s">
        <v>580</v>
      </c>
      <c r="C143" s="1" t="str">
        <f t="shared" si="21"/>
        <v>21:1142</v>
      </c>
      <c r="D143" s="1" t="str">
        <f t="shared" si="25"/>
        <v>21:0421</v>
      </c>
      <c r="E143" t="s">
        <v>581</v>
      </c>
      <c r="F143" t="s">
        <v>582</v>
      </c>
      <c r="H143">
        <v>54.467086199999997</v>
      </c>
      <c r="I143">
        <v>-64.645963499999993</v>
      </c>
      <c r="J143" s="1" t="str">
        <f t="shared" si="26"/>
        <v>Till</v>
      </c>
      <c r="K143" s="1" t="str">
        <f t="shared" si="27"/>
        <v>HMC separation (ODM; details not reported)</v>
      </c>
      <c r="L143">
        <v>8300</v>
      </c>
      <c r="M143">
        <v>0</v>
      </c>
      <c r="N143">
        <v>8300</v>
      </c>
      <c r="O143">
        <v>1500</v>
      </c>
      <c r="P143">
        <v>6800</v>
      </c>
    </row>
    <row r="144" spans="1:16" hidden="1" x14ac:dyDescent="0.3">
      <c r="A144" t="s">
        <v>583</v>
      </c>
      <c r="B144" t="s">
        <v>584</v>
      </c>
      <c r="C144" s="1" t="str">
        <f t="shared" si="21"/>
        <v>21:1142</v>
      </c>
      <c r="D144" s="1" t="str">
        <f t="shared" si="25"/>
        <v>21:0421</v>
      </c>
      <c r="E144" t="s">
        <v>585</v>
      </c>
      <c r="F144" t="s">
        <v>586</v>
      </c>
      <c r="H144">
        <v>54.564058799999998</v>
      </c>
      <c r="I144">
        <v>-64.637556000000004</v>
      </c>
      <c r="J144" s="1" t="str">
        <f t="shared" si="26"/>
        <v>Till</v>
      </c>
      <c r="K144" s="1" t="str">
        <f t="shared" si="27"/>
        <v>HMC separation (ODM; details not reported)</v>
      </c>
      <c r="L144">
        <v>9600</v>
      </c>
      <c r="M144">
        <v>0</v>
      </c>
      <c r="N144">
        <v>9600</v>
      </c>
      <c r="O144">
        <v>2000</v>
      </c>
      <c r="P144">
        <v>7600</v>
      </c>
    </row>
    <row r="145" spans="1:16" hidden="1" x14ac:dyDescent="0.3">
      <c r="A145" t="s">
        <v>587</v>
      </c>
      <c r="B145" t="s">
        <v>588</v>
      </c>
      <c r="C145" s="1" t="str">
        <f t="shared" si="21"/>
        <v>21:1142</v>
      </c>
      <c r="D145" s="1" t="str">
        <f t="shared" si="25"/>
        <v>21:0421</v>
      </c>
      <c r="E145" t="s">
        <v>589</v>
      </c>
      <c r="F145" t="s">
        <v>590</v>
      </c>
      <c r="H145">
        <v>54.655339699999999</v>
      </c>
      <c r="I145">
        <v>-64.688848100000001</v>
      </c>
      <c r="J145" s="1" t="str">
        <f t="shared" si="26"/>
        <v>Till</v>
      </c>
      <c r="K145" s="1" t="str">
        <f t="shared" si="27"/>
        <v>HMC separation (ODM; details not reported)</v>
      </c>
      <c r="L145">
        <v>8200</v>
      </c>
      <c r="M145">
        <v>0</v>
      </c>
      <c r="N145">
        <v>8200</v>
      </c>
      <c r="O145">
        <v>1500</v>
      </c>
      <c r="P145">
        <v>6700</v>
      </c>
    </row>
    <row r="146" spans="1:16" hidden="1" x14ac:dyDescent="0.3">
      <c r="A146" t="s">
        <v>591</v>
      </c>
      <c r="B146" t="s">
        <v>592</v>
      </c>
      <c r="C146" s="1" t="str">
        <f t="shared" si="21"/>
        <v>21:1142</v>
      </c>
      <c r="D146" s="1" t="str">
        <f t="shared" si="25"/>
        <v>21:0421</v>
      </c>
      <c r="E146" t="s">
        <v>593</v>
      </c>
      <c r="F146" t="s">
        <v>594</v>
      </c>
      <c r="H146">
        <v>54.628264000000001</v>
      </c>
      <c r="I146">
        <v>-64.467758700000005</v>
      </c>
      <c r="J146" s="1" t="str">
        <f t="shared" si="26"/>
        <v>Till</v>
      </c>
      <c r="K146" s="1" t="str">
        <f t="shared" si="27"/>
        <v>HMC separation (ODM; details not reported)</v>
      </c>
      <c r="L146">
        <v>8100</v>
      </c>
      <c r="M146">
        <v>0</v>
      </c>
      <c r="N146">
        <v>8100</v>
      </c>
      <c r="O146">
        <v>1300</v>
      </c>
      <c r="P146">
        <v>6800</v>
      </c>
    </row>
    <row r="147" spans="1:16" hidden="1" x14ac:dyDescent="0.3">
      <c r="A147" t="s">
        <v>595</v>
      </c>
      <c r="B147" t="s">
        <v>596</v>
      </c>
      <c r="C147" s="1" t="str">
        <f t="shared" si="21"/>
        <v>21:1142</v>
      </c>
      <c r="D147" s="1" t="str">
        <f t="shared" si="25"/>
        <v>21:0421</v>
      </c>
      <c r="E147" t="s">
        <v>597</v>
      </c>
      <c r="F147" t="s">
        <v>598</v>
      </c>
      <c r="H147">
        <v>54.735269000000002</v>
      </c>
      <c r="I147">
        <v>-64.4434337</v>
      </c>
      <c r="J147" s="1" t="str">
        <f t="shared" si="26"/>
        <v>Till</v>
      </c>
      <c r="K147" s="1" t="str">
        <f t="shared" si="27"/>
        <v>HMC separation (ODM; details not reported)</v>
      </c>
      <c r="L147">
        <v>7500</v>
      </c>
      <c r="M147">
        <v>0</v>
      </c>
      <c r="N147">
        <v>7500</v>
      </c>
      <c r="O147">
        <v>1800</v>
      </c>
      <c r="P147">
        <v>5700</v>
      </c>
    </row>
    <row r="148" spans="1:16" hidden="1" x14ac:dyDescent="0.3">
      <c r="A148" t="s">
        <v>599</v>
      </c>
      <c r="B148" t="s">
        <v>600</v>
      </c>
      <c r="C148" s="1" t="str">
        <f t="shared" si="21"/>
        <v>21:1142</v>
      </c>
      <c r="D148" s="1" t="str">
        <f t="shared" si="25"/>
        <v>21:0421</v>
      </c>
      <c r="E148" t="s">
        <v>601</v>
      </c>
      <c r="F148" t="s">
        <v>602</v>
      </c>
      <c r="H148">
        <v>54.798123799999999</v>
      </c>
      <c r="I148">
        <v>-64.725351000000003</v>
      </c>
      <c r="J148" s="1" t="str">
        <f t="shared" si="26"/>
        <v>Till</v>
      </c>
      <c r="K148" s="1" t="str">
        <f t="shared" si="27"/>
        <v>HMC separation (ODM; details not reported)</v>
      </c>
      <c r="L148">
        <v>9200</v>
      </c>
      <c r="M148">
        <v>0</v>
      </c>
      <c r="N148">
        <v>9200</v>
      </c>
      <c r="O148">
        <v>1300</v>
      </c>
      <c r="P148">
        <v>7900</v>
      </c>
    </row>
    <row r="149" spans="1:16" hidden="1" x14ac:dyDescent="0.3">
      <c r="A149" t="s">
        <v>603</v>
      </c>
      <c r="B149" t="s">
        <v>604</v>
      </c>
      <c r="C149" s="1" t="str">
        <f t="shared" si="21"/>
        <v>21:1142</v>
      </c>
      <c r="D149" s="1" t="str">
        <f t="shared" si="25"/>
        <v>21:0421</v>
      </c>
      <c r="E149" t="s">
        <v>605</v>
      </c>
      <c r="F149" t="s">
        <v>606</v>
      </c>
      <c r="H149">
        <v>54.862573500000003</v>
      </c>
      <c r="I149">
        <v>-64.705882500000001</v>
      </c>
      <c r="J149" s="1" t="str">
        <f t="shared" si="26"/>
        <v>Till</v>
      </c>
      <c r="K149" s="1" t="str">
        <f t="shared" si="27"/>
        <v>HMC separation (ODM; details not reported)</v>
      </c>
      <c r="L149">
        <v>9500</v>
      </c>
      <c r="M149">
        <v>0</v>
      </c>
      <c r="N149">
        <v>9500</v>
      </c>
      <c r="O149">
        <v>1700</v>
      </c>
      <c r="P149">
        <v>7800</v>
      </c>
    </row>
    <row r="150" spans="1:16" hidden="1" x14ac:dyDescent="0.3">
      <c r="A150" t="s">
        <v>607</v>
      </c>
      <c r="B150" t="s">
        <v>608</v>
      </c>
      <c r="C150" s="1" t="str">
        <f t="shared" si="21"/>
        <v>21:1142</v>
      </c>
      <c r="D150" s="1" t="str">
        <f t="shared" si="25"/>
        <v>21:0421</v>
      </c>
      <c r="E150" t="s">
        <v>609</v>
      </c>
      <c r="F150" t="s">
        <v>610</v>
      </c>
      <c r="H150">
        <v>54.996944499999998</v>
      </c>
      <c r="I150">
        <v>-64.659597300000001</v>
      </c>
      <c r="J150" s="1" t="str">
        <f t="shared" si="26"/>
        <v>Till</v>
      </c>
      <c r="K150" s="1" t="str">
        <f t="shared" si="27"/>
        <v>HMC separation (ODM; details not reported)</v>
      </c>
      <c r="L150">
        <v>8100</v>
      </c>
      <c r="M150">
        <v>0</v>
      </c>
      <c r="N150">
        <v>8100</v>
      </c>
      <c r="O150">
        <v>1400</v>
      </c>
      <c r="P150">
        <v>6700</v>
      </c>
    </row>
    <row r="151" spans="1:16" hidden="1" x14ac:dyDescent="0.3">
      <c r="A151" t="s">
        <v>611</v>
      </c>
      <c r="B151" t="s">
        <v>612</v>
      </c>
      <c r="C151" s="1" t="str">
        <f t="shared" si="21"/>
        <v>21:1142</v>
      </c>
      <c r="D151" s="1" t="str">
        <f t="shared" si="25"/>
        <v>21:0421</v>
      </c>
      <c r="E151" t="s">
        <v>613</v>
      </c>
      <c r="F151" t="s">
        <v>614</v>
      </c>
      <c r="H151">
        <v>54.774842800000002</v>
      </c>
      <c r="I151">
        <v>-64.201840599999997</v>
      </c>
      <c r="J151" s="1" t="str">
        <f t="shared" si="26"/>
        <v>Till</v>
      </c>
      <c r="K151" s="1" t="str">
        <f t="shared" si="27"/>
        <v>HMC separation (ODM; details not reported)</v>
      </c>
      <c r="L151">
        <v>9900</v>
      </c>
      <c r="M151">
        <v>0</v>
      </c>
      <c r="N151">
        <v>9900</v>
      </c>
      <c r="O151">
        <v>1500</v>
      </c>
      <c r="P151">
        <v>8400</v>
      </c>
    </row>
    <row r="152" spans="1:16" hidden="1" x14ac:dyDescent="0.3">
      <c r="A152" t="s">
        <v>615</v>
      </c>
      <c r="B152" t="s">
        <v>616</v>
      </c>
      <c r="C152" s="1" t="str">
        <f t="shared" si="21"/>
        <v>21:1142</v>
      </c>
      <c r="D152" s="1" t="str">
        <f t="shared" si="25"/>
        <v>21:0421</v>
      </c>
      <c r="E152" t="s">
        <v>617</v>
      </c>
      <c r="F152" t="s">
        <v>618</v>
      </c>
      <c r="H152">
        <v>54.471434000000002</v>
      </c>
      <c r="I152">
        <v>-64.109213499999996</v>
      </c>
      <c r="J152" s="1" t="str">
        <f t="shared" si="26"/>
        <v>Till</v>
      </c>
      <c r="K152" s="1" t="str">
        <f t="shared" si="27"/>
        <v>HMC separation (ODM; details not reported)</v>
      </c>
      <c r="L152">
        <v>10700</v>
      </c>
      <c r="M152">
        <v>0</v>
      </c>
      <c r="N152">
        <v>10700</v>
      </c>
      <c r="O152">
        <v>1800</v>
      </c>
      <c r="P152">
        <v>8900</v>
      </c>
    </row>
    <row r="153" spans="1:16" hidden="1" x14ac:dyDescent="0.3">
      <c r="A153" t="s">
        <v>619</v>
      </c>
      <c r="B153" t="s">
        <v>620</v>
      </c>
      <c r="C153" s="1" t="str">
        <f t="shared" si="21"/>
        <v>21:1142</v>
      </c>
      <c r="D153" s="1" t="str">
        <f t="shared" si="25"/>
        <v>21:0421</v>
      </c>
      <c r="E153" t="s">
        <v>621</v>
      </c>
      <c r="F153" t="s">
        <v>622</v>
      </c>
      <c r="H153">
        <v>54.564592699999999</v>
      </c>
      <c r="I153">
        <v>-64.178479800000005</v>
      </c>
      <c r="J153" s="1" t="str">
        <f t="shared" si="26"/>
        <v>Till</v>
      </c>
      <c r="K153" s="1" t="str">
        <f t="shared" si="27"/>
        <v>HMC separation (ODM; details not reported)</v>
      </c>
      <c r="L153">
        <v>10300</v>
      </c>
      <c r="M153">
        <v>0</v>
      </c>
      <c r="N153">
        <v>10300</v>
      </c>
      <c r="O153">
        <v>1800</v>
      </c>
      <c r="P153">
        <v>8500</v>
      </c>
    </row>
    <row r="154" spans="1:16" hidden="1" x14ac:dyDescent="0.3">
      <c r="A154" t="s">
        <v>623</v>
      </c>
      <c r="B154" t="s">
        <v>624</v>
      </c>
      <c r="C154" s="1" t="str">
        <f t="shared" si="21"/>
        <v>21:1142</v>
      </c>
      <c r="D154" s="1" t="str">
        <f t="shared" si="25"/>
        <v>21:0421</v>
      </c>
      <c r="E154" t="s">
        <v>625</v>
      </c>
      <c r="F154" t="s">
        <v>626</v>
      </c>
      <c r="H154">
        <v>54.636081799999999</v>
      </c>
      <c r="I154">
        <v>-64.035772899999998</v>
      </c>
      <c r="J154" s="1" t="str">
        <f t="shared" si="26"/>
        <v>Till</v>
      </c>
      <c r="K154" s="1" t="str">
        <f t="shared" si="27"/>
        <v>HMC separation (ODM; details not reported)</v>
      </c>
      <c r="L154">
        <v>10400</v>
      </c>
      <c r="M154">
        <v>0</v>
      </c>
      <c r="N154">
        <v>10400</v>
      </c>
      <c r="O154">
        <v>2800</v>
      </c>
      <c r="P154">
        <v>7600</v>
      </c>
    </row>
    <row r="155" spans="1:16" hidden="1" x14ac:dyDescent="0.3">
      <c r="A155" t="s">
        <v>627</v>
      </c>
      <c r="B155" t="s">
        <v>628</v>
      </c>
      <c r="C155" s="1" t="str">
        <f t="shared" si="21"/>
        <v>21:1142</v>
      </c>
      <c r="D155" s="1" t="str">
        <f t="shared" si="25"/>
        <v>21:0421</v>
      </c>
      <c r="E155" t="s">
        <v>629</v>
      </c>
      <c r="F155" t="s">
        <v>630</v>
      </c>
      <c r="H155">
        <v>54.858818999999997</v>
      </c>
      <c r="I155">
        <v>-64.217345300000005</v>
      </c>
      <c r="J155" s="1" t="str">
        <f t="shared" si="26"/>
        <v>Till</v>
      </c>
      <c r="K155" s="1" t="str">
        <f t="shared" si="27"/>
        <v>HMC separation (ODM; details not reported)</v>
      </c>
      <c r="L155">
        <v>8900</v>
      </c>
      <c r="M155">
        <v>0</v>
      </c>
      <c r="N155">
        <v>8900</v>
      </c>
      <c r="O155">
        <v>1700</v>
      </c>
      <c r="P155">
        <v>7200</v>
      </c>
    </row>
    <row r="156" spans="1:16" hidden="1" x14ac:dyDescent="0.3">
      <c r="A156" t="s">
        <v>631</v>
      </c>
      <c r="B156" t="s">
        <v>632</v>
      </c>
      <c r="C156" s="1" t="str">
        <f t="shared" si="21"/>
        <v>21:1142</v>
      </c>
      <c r="D156" s="1" t="str">
        <f t="shared" si="25"/>
        <v>21:0421</v>
      </c>
      <c r="E156" t="s">
        <v>633</v>
      </c>
      <c r="F156" t="s">
        <v>634</v>
      </c>
      <c r="H156">
        <v>54.923114099999999</v>
      </c>
      <c r="I156">
        <v>-64.199250300000003</v>
      </c>
      <c r="J156" s="1" t="str">
        <f t="shared" si="26"/>
        <v>Till</v>
      </c>
      <c r="K156" s="1" t="str">
        <f t="shared" si="27"/>
        <v>HMC separation (ODM; details not reported)</v>
      </c>
      <c r="L156">
        <v>8900</v>
      </c>
      <c r="M156">
        <v>0</v>
      </c>
      <c r="N156">
        <v>8900</v>
      </c>
      <c r="O156">
        <v>1500</v>
      </c>
      <c r="P156">
        <v>7400</v>
      </c>
    </row>
    <row r="157" spans="1:16" hidden="1" x14ac:dyDescent="0.3">
      <c r="A157" t="s">
        <v>635</v>
      </c>
      <c r="B157" t="s">
        <v>636</v>
      </c>
      <c r="C157" s="1" t="str">
        <f t="shared" si="21"/>
        <v>21:1142</v>
      </c>
      <c r="D157" s="1" t="str">
        <f t="shared" si="25"/>
        <v>21:0421</v>
      </c>
      <c r="E157" t="s">
        <v>637</v>
      </c>
      <c r="F157" t="s">
        <v>638</v>
      </c>
      <c r="H157">
        <v>54.9845361</v>
      </c>
      <c r="I157">
        <v>-64.248886499999998</v>
      </c>
      <c r="J157" s="1" t="str">
        <f t="shared" si="26"/>
        <v>Till</v>
      </c>
      <c r="K157" s="1" t="str">
        <f t="shared" si="27"/>
        <v>HMC separation (ODM; details not reported)</v>
      </c>
      <c r="L157">
        <v>8100</v>
      </c>
      <c r="M157">
        <v>0</v>
      </c>
      <c r="N157">
        <v>8100</v>
      </c>
      <c r="O157">
        <v>1300</v>
      </c>
      <c r="P157">
        <v>6800</v>
      </c>
    </row>
    <row r="158" spans="1:16" hidden="1" x14ac:dyDescent="0.3">
      <c r="A158" t="s">
        <v>639</v>
      </c>
      <c r="B158" t="s">
        <v>640</v>
      </c>
      <c r="C158" s="1" t="str">
        <f t="shared" ref="C158:C189" si="28">HYPERLINK("http://geochem.nrcan.gc.ca/cdogs/content/bdl/bdl211142_e.htm", "21:1142")</f>
        <v>21:1142</v>
      </c>
      <c r="D158" s="1" t="str">
        <f t="shared" si="25"/>
        <v>21:0421</v>
      </c>
      <c r="E158" t="s">
        <v>641</v>
      </c>
      <c r="F158" t="s">
        <v>642</v>
      </c>
      <c r="H158">
        <v>54.993460499999998</v>
      </c>
      <c r="I158">
        <v>-64.066622100000004</v>
      </c>
      <c r="J158" s="1" t="str">
        <f t="shared" si="26"/>
        <v>Till</v>
      </c>
      <c r="K158" s="1" t="str">
        <f t="shared" si="27"/>
        <v>HMC separation (ODM; details not reported)</v>
      </c>
      <c r="L158">
        <v>10200</v>
      </c>
      <c r="M158">
        <v>0</v>
      </c>
      <c r="N158">
        <v>10200</v>
      </c>
      <c r="O158">
        <v>2300</v>
      </c>
      <c r="P158">
        <v>7900</v>
      </c>
    </row>
    <row r="159" spans="1:16" hidden="1" x14ac:dyDescent="0.3">
      <c r="A159" t="s">
        <v>643</v>
      </c>
      <c r="B159" t="s">
        <v>644</v>
      </c>
      <c r="C159" s="1" t="str">
        <f t="shared" si="28"/>
        <v>21:1142</v>
      </c>
      <c r="D159" s="1" t="str">
        <f t="shared" si="25"/>
        <v>21:0421</v>
      </c>
      <c r="E159" t="s">
        <v>645</v>
      </c>
      <c r="F159" t="s">
        <v>646</v>
      </c>
      <c r="H159">
        <v>55.058830299999997</v>
      </c>
      <c r="I159">
        <v>-64.042870699999995</v>
      </c>
      <c r="J159" s="1" t="str">
        <f t="shared" si="26"/>
        <v>Till</v>
      </c>
      <c r="K159" s="1" t="str">
        <f t="shared" si="27"/>
        <v>HMC separation (ODM; details not reported)</v>
      </c>
      <c r="L159">
        <v>9600</v>
      </c>
      <c r="M159">
        <v>0</v>
      </c>
      <c r="N159">
        <v>9600</v>
      </c>
      <c r="O159">
        <v>2300</v>
      </c>
      <c r="P159">
        <v>7300</v>
      </c>
    </row>
    <row r="160" spans="1:16" hidden="1" x14ac:dyDescent="0.3">
      <c r="A160" t="s">
        <v>647</v>
      </c>
      <c r="B160" t="s">
        <v>648</v>
      </c>
      <c r="C160" s="1" t="str">
        <f t="shared" si="28"/>
        <v>21:1142</v>
      </c>
      <c r="D160" s="1" t="str">
        <f t="shared" si="25"/>
        <v>21:0421</v>
      </c>
      <c r="E160" t="s">
        <v>649</v>
      </c>
      <c r="F160" t="s">
        <v>650</v>
      </c>
      <c r="H160">
        <v>54.926241400000002</v>
      </c>
      <c r="I160">
        <v>-64.306505200000004</v>
      </c>
      <c r="J160" s="1" t="str">
        <f t="shared" si="26"/>
        <v>Till</v>
      </c>
      <c r="K160" s="1" t="str">
        <f t="shared" si="27"/>
        <v>HMC separation (ODM; details not reported)</v>
      </c>
      <c r="L160">
        <v>8400</v>
      </c>
      <c r="M160">
        <v>0</v>
      </c>
      <c r="N160">
        <v>8400</v>
      </c>
      <c r="O160">
        <v>1500</v>
      </c>
      <c r="P160">
        <v>6900</v>
      </c>
    </row>
    <row r="161" spans="1:16" hidden="1" x14ac:dyDescent="0.3">
      <c r="A161" t="s">
        <v>651</v>
      </c>
      <c r="B161" t="s">
        <v>652</v>
      </c>
      <c r="C161" s="1" t="str">
        <f t="shared" si="28"/>
        <v>21:1142</v>
      </c>
      <c r="D161" s="1" t="str">
        <f t="shared" si="25"/>
        <v>21:0421</v>
      </c>
      <c r="E161" t="s">
        <v>653</v>
      </c>
      <c r="F161" t="s">
        <v>654</v>
      </c>
      <c r="H161">
        <v>54.865478299999999</v>
      </c>
      <c r="I161">
        <v>-64.378819100000001</v>
      </c>
      <c r="J161" s="1" t="str">
        <f t="shared" si="26"/>
        <v>Till</v>
      </c>
      <c r="K161" s="1" t="str">
        <f t="shared" si="27"/>
        <v>HMC separation (ODM; details not reported)</v>
      </c>
      <c r="L161">
        <v>9500</v>
      </c>
      <c r="M161">
        <v>0</v>
      </c>
      <c r="N161">
        <v>9500</v>
      </c>
      <c r="O161">
        <v>1800</v>
      </c>
      <c r="P161">
        <v>7700</v>
      </c>
    </row>
    <row r="162" spans="1:16" hidden="1" x14ac:dyDescent="0.3">
      <c r="A162" t="s">
        <v>655</v>
      </c>
      <c r="B162" t="s">
        <v>656</v>
      </c>
      <c r="C162" s="1" t="str">
        <f t="shared" si="28"/>
        <v>21:1142</v>
      </c>
      <c r="D162" s="1" t="str">
        <f t="shared" si="25"/>
        <v>21:0421</v>
      </c>
      <c r="E162" t="s">
        <v>657</v>
      </c>
      <c r="F162" t="s">
        <v>658</v>
      </c>
      <c r="H162">
        <v>55.145907100000002</v>
      </c>
      <c r="I162">
        <v>-64.298813899999999</v>
      </c>
      <c r="J162" s="1" t="str">
        <f t="shared" si="26"/>
        <v>Till</v>
      </c>
      <c r="K162" s="1" t="str">
        <f t="shared" si="27"/>
        <v>HMC separation (ODM; details not reported)</v>
      </c>
      <c r="L162">
        <v>9700</v>
      </c>
      <c r="M162">
        <v>0</v>
      </c>
      <c r="N162">
        <v>9700</v>
      </c>
      <c r="O162">
        <v>1600</v>
      </c>
      <c r="P162">
        <v>8100</v>
      </c>
    </row>
    <row r="163" spans="1:16" hidden="1" x14ac:dyDescent="0.3">
      <c r="A163" t="s">
        <v>659</v>
      </c>
      <c r="B163" t="s">
        <v>660</v>
      </c>
      <c r="C163" s="1" t="str">
        <f t="shared" si="28"/>
        <v>21:1142</v>
      </c>
      <c r="D163" s="1" t="str">
        <f t="shared" si="25"/>
        <v>21:0421</v>
      </c>
      <c r="E163" t="s">
        <v>661</v>
      </c>
      <c r="F163" t="s">
        <v>662</v>
      </c>
      <c r="H163">
        <v>55.219493499999999</v>
      </c>
      <c r="I163">
        <v>-64.588106400000001</v>
      </c>
      <c r="J163" s="1" t="str">
        <f t="shared" si="26"/>
        <v>Till</v>
      </c>
      <c r="K163" s="1" t="str">
        <f t="shared" si="27"/>
        <v>HMC separation (ODM; details not reported)</v>
      </c>
      <c r="L163">
        <v>9600</v>
      </c>
      <c r="M163">
        <v>0</v>
      </c>
      <c r="N163">
        <v>9600</v>
      </c>
      <c r="O163">
        <v>1500</v>
      </c>
      <c r="P163">
        <v>8100</v>
      </c>
    </row>
    <row r="164" spans="1:16" hidden="1" x14ac:dyDescent="0.3">
      <c r="A164" t="s">
        <v>663</v>
      </c>
      <c r="B164" t="s">
        <v>664</v>
      </c>
      <c r="C164" s="1" t="str">
        <f t="shared" si="28"/>
        <v>21:1142</v>
      </c>
      <c r="D164" s="1" t="str">
        <f t="shared" si="25"/>
        <v>21:0421</v>
      </c>
      <c r="E164" t="s">
        <v>665</v>
      </c>
      <c r="F164" t="s">
        <v>666</v>
      </c>
      <c r="H164">
        <v>55.035536299999997</v>
      </c>
      <c r="I164">
        <v>-65.425396000000006</v>
      </c>
      <c r="J164" s="1" t="str">
        <f t="shared" si="26"/>
        <v>Till</v>
      </c>
      <c r="K164" s="1" t="str">
        <f t="shared" si="27"/>
        <v>HMC separation (ODM; details not reported)</v>
      </c>
      <c r="L164">
        <v>9500</v>
      </c>
      <c r="M164">
        <v>0</v>
      </c>
      <c r="N164">
        <v>9500</v>
      </c>
      <c r="O164">
        <v>800</v>
      </c>
      <c r="P164">
        <v>8700</v>
      </c>
    </row>
    <row r="165" spans="1:16" hidden="1" x14ac:dyDescent="0.3">
      <c r="A165" t="s">
        <v>667</v>
      </c>
      <c r="B165" t="s">
        <v>668</v>
      </c>
      <c r="C165" s="1" t="str">
        <f t="shared" si="28"/>
        <v>21:1142</v>
      </c>
      <c r="D165" s="1" t="str">
        <f t="shared" si="25"/>
        <v>21:0421</v>
      </c>
      <c r="E165" t="s">
        <v>669</v>
      </c>
      <c r="F165" t="s">
        <v>670</v>
      </c>
      <c r="H165">
        <v>55.558754899999997</v>
      </c>
      <c r="I165">
        <v>-65.137867700000001</v>
      </c>
      <c r="J165" s="1" t="str">
        <f t="shared" si="26"/>
        <v>Till</v>
      </c>
      <c r="K165" s="1" t="str">
        <f t="shared" si="27"/>
        <v>HMC separation (ODM; details not reported)</v>
      </c>
      <c r="L165">
        <v>10200</v>
      </c>
      <c r="M165">
        <v>0</v>
      </c>
      <c r="N165">
        <v>10200</v>
      </c>
      <c r="O165">
        <v>500</v>
      </c>
      <c r="P165">
        <v>9700</v>
      </c>
    </row>
    <row r="166" spans="1:16" hidden="1" x14ac:dyDescent="0.3">
      <c r="A166" t="s">
        <v>671</v>
      </c>
      <c r="B166" t="s">
        <v>672</v>
      </c>
      <c r="C166" s="1" t="str">
        <f t="shared" si="28"/>
        <v>21:1142</v>
      </c>
      <c r="D166" s="1" t="str">
        <f t="shared" si="25"/>
        <v>21:0421</v>
      </c>
      <c r="E166" t="s">
        <v>673</v>
      </c>
      <c r="F166" t="s">
        <v>674</v>
      </c>
      <c r="H166">
        <v>55.499285700000001</v>
      </c>
      <c r="I166">
        <v>-65.367248500000002</v>
      </c>
      <c r="J166" s="1" t="str">
        <f t="shared" si="26"/>
        <v>Till</v>
      </c>
      <c r="K166" s="1" t="str">
        <f t="shared" si="27"/>
        <v>HMC separation (ODM; details not reported)</v>
      </c>
      <c r="L166">
        <v>8600</v>
      </c>
      <c r="M166">
        <v>0</v>
      </c>
      <c r="N166">
        <v>8600</v>
      </c>
      <c r="O166">
        <v>1100</v>
      </c>
      <c r="P166">
        <v>7500</v>
      </c>
    </row>
    <row r="167" spans="1:16" hidden="1" x14ac:dyDescent="0.3">
      <c r="A167" t="s">
        <v>675</v>
      </c>
      <c r="B167" t="s">
        <v>676</v>
      </c>
      <c r="C167" s="1" t="str">
        <f t="shared" si="28"/>
        <v>21:1142</v>
      </c>
      <c r="D167" s="1" t="str">
        <f t="shared" si="25"/>
        <v>21:0421</v>
      </c>
      <c r="E167" t="s">
        <v>677</v>
      </c>
      <c r="F167" t="s">
        <v>678</v>
      </c>
      <c r="H167">
        <v>55.464307300000002</v>
      </c>
      <c r="I167">
        <v>-65.5850808</v>
      </c>
      <c r="J167" s="1" t="str">
        <f t="shared" si="26"/>
        <v>Till</v>
      </c>
      <c r="K167" s="1" t="str">
        <f t="shared" si="27"/>
        <v>HMC separation (ODM; details not reported)</v>
      </c>
      <c r="L167">
        <v>7100</v>
      </c>
      <c r="M167">
        <v>0</v>
      </c>
      <c r="N167">
        <v>7100</v>
      </c>
      <c r="O167">
        <v>400</v>
      </c>
      <c r="P167">
        <v>6700</v>
      </c>
    </row>
    <row r="168" spans="1:16" hidden="1" x14ac:dyDescent="0.3">
      <c r="A168" t="s">
        <v>679</v>
      </c>
      <c r="B168" t="s">
        <v>680</v>
      </c>
      <c r="C168" s="1" t="str">
        <f t="shared" si="28"/>
        <v>21:1142</v>
      </c>
      <c r="D168" s="1" t="str">
        <f t="shared" ref="D168:D198" si="29">HYPERLINK("http://geochem.nrcan.gc.ca/cdogs/content/svy/svy210421_e.htm", "21:0421")</f>
        <v>21:0421</v>
      </c>
      <c r="E168" t="s">
        <v>681</v>
      </c>
      <c r="F168" t="s">
        <v>682</v>
      </c>
      <c r="H168">
        <v>55.442011299999997</v>
      </c>
      <c r="I168">
        <v>-65.692715500000006</v>
      </c>
      <c r="J168" s="1" t="str">
        <f t="shared" ref="J168:J198" si="30">HYPERLINK("http://geochem.nrcan.gc.ca/cdogs/content/kwd/kwd020044_e.htm", "Till")</f>
        <v>Till</v>
      </c>
      <c r="K168" s="1" t="str">
        <f t="shared" ref="K168:K198" si="31">HYPERLINK("http://geochem.nrcan.gc.ca/cdogs/content/kwd/kwd080049_e.htm", "HMC separation (ODM; details not reported)")</f>
        <v>HMC separation (ODM; details not reported)</v>
      </c>
      <c r="L168">
        <v>6300</v>
      </c>
      <c r="M168">
        <v>0</v>
      </c>
      <c r="N168">
        <v>6300</v>
      </c>
      <c r="O168">
        <v>1000</v>
      </c>
      <c r="P168">
        <v>5300</v>
      </c>
    </row>
    <row r="169" spans="1:16" hidden="1" x14ac:dyDescent="0.3">
      <c r="A169" t="s">
        <v>683</v>
      </c>
      <c r="B169" t="s">
        <v>684</v>
      </c>
      <c r="C169" s="1" t="str">
        <f t="shared" si="28"/>
        <v>21:1142</v>
      </c>
      <c r="D169" s="1" t="str">
        <f t="shared" si="29"/>
        <v>21:0421</v>
      </c>
      <c r="E169" t="s">
        <v>685</v>
      </c>
      <c r="F169" t="s">
        <v>686</v>
      </c>
      <c r="H169">
        <v>55.627071000000001</v>
      </c>
      <c r="I169">
        <v>-64.2713854</v>
      </c>
      <c r="J169" s="1" t="str">
        <f t="shared" si="30"/>
        <v>Till</v>
      </c>
      <c r="K169" s="1" t="str">
        <f t="shared" si="31"/>
        <v>HMC separation (ODM; details not reported)</v>
      </c>
      <c r="L169">
        <v>8400</v>
      </c>
      <c r="M169">
        <v>0</v>
      </c>
      <c r="N169">
        <v>8400</v>
      </c>
      <c r="O169">
        <v>900</v>
      </c>
      <c r="P169">
        <v>7500</v>
      </c>
    </row>
    <row r="170" spans="1:16" hidden="1" x14ac:dyDescent="0.3">
      <c r="A170" t="s">
        <v>687</v>
      </c>
      <c r="B170" t="s">
        <v>688</v>
      </c>
      <c r="C170" s="1" t="str">
        <f t="shared" si="28"/>
        <v>21:1142</v>
      </c>
      <c r="D170" s="1" t="str">
        <f t="shared" si="29"/>
        <v>21:0421</v>
      </c>
      <c r="E170" t="s">
        <v>689</v>
      </c>
      <c r="F170" t="s">
        <v>690</v>
      </c>
      <c r="H170">
        <v>55.567314799999998</v>
      </c>
      <c r="I170">
        <v>-64.187782999999996</v>
      </c>
      <c r="J170" s="1" t="str">
        <f t="shared" si="30"/>
        <v>Till</v>
      </c>
      <c r="K170" s="1" t="str">
        <f t="shared" si="31"/>
        <v>HMC separation (ODM; details not reported)</v>
      </c>
      <c r="L170">
        <v>10200</v>
      </c>
      <c r="M170">
        <v>0</v>
      </c>
      <c r="N170">
        <v>10200</v>
      </c>
      <c r="O170">
        <v>1200</v>
      </c>
      <c r="P170">
        <v>9000</v>
      </c>
    </row>
    <row r="171" spans="1:16" hidden="1" x14ac:dyDescent="0.3">
      <c r="A171" t="s">
        <v>691</v>
      </c>
      <c r="B171" t="s">
        <v>692</v>
      </c>
      <c r="C171" s="1" t="str">
        <f t="shared" si="28"/>
        <v>21:1142</v>
      </c>
      <c r="D171" s="1" t="str">
        <f t="shared" si="29"/>
        <v>21:0421</v>
      </c>
      <c r="E171" t="s">
        <v>693</v>
      </c>
      <c r="F171" t="s">
        <v>694</v>
      </c>
      <c r="H171">
        <v>55.526933900000003</v>
      </c>
      <c r="I171">
        <v>-64.346430999999995</v>
      </c>
      <c r="J171" s="1" t="str">
        <f t="shared" si="30"/>
        <v>Till</v>
      </c>
      <c r="K171" s="1" t="str">
        <f t="shared" si="31"/>
        <v>HMC separation (ODM; details not reported)</v>
      </c>
      <c r="L171">
        <v>8700</v>
      </c>
      <c r="M171">
        <v>0</v>
      </c>
      <c r="N171">
        <v>8700</v>
      </c>
      <c r="O171">
        <v>1000</v>
      </c>
      <c r="P171">
        <v>7700</v>
      </c>
    </row>
    <row r="172" spans="1:16" hidden="1" x14ac:dyDescent="0.3">
      <c r="A172" t="s">
        <v>695</v>
      </c>
      <c r="B172" t="s">
        <v>696</v>
      </c>
      <c r="C172" s="1" t="str">
        <f t="shared" si="28"/>
        <v>21:1142</v>
      </c>
      <c r="D172" s="1" t="str">
        <f t="shared" si="29"/>
        <v>21:0421</v>
      </c>
      <c r="E172" t="s">
        <v>697</v>
      </c>
      <c r="F172" t="s">
        <v>698</v>
      </c>
      <c r="H172">
        <v>55.788963299999999</v>
      </c>
      <c r="I172">
        <v>-64.329411800000003</v>
      </c>
      <c r="J172" s="1" t="str">
        <f t="shared" si="30"/>
        <v>Till</v>
      </c>
      <c r="K172" s="1" t="str">
        <f t="shared" si="31"/>
        <v>HMC separation (ODM; details not reported)</v>
      </c>
      <c r="L172">
        <v>7800</v>
      </c>
      <c r="M172">
        <v>0</v>
      </c>
      <c r="N172">
        <v>7800</v>
      </c>
      <c r="O172">
        <v>1400</v>
      </c>
      <c r="P172">
        <v>6400</v>
      </c>
    </row>
    <row r="173" spans="1:16" hidden="1" x14ac:dyDescent="0.3">
      <c r="A173" t="s">
        <v>699</v>
      </c>
      <c r="B173" t="s">
        <v>700</v>
      </c>
      <c r="C173" s="1" t="str">
        <f t="shared" si="28"/>
        <v>21:1142</v>
      </c>
      <c r="D173" s="1" t="str">
        <f t="shared" si="29"/>
        <v>21:0421</v>
      </c>
      <c r="E173" t="s">
        <v>701</v>
      </c>
      <c r="F173" t="s">
        <v>702</v>
      </c>
      <c r="H173">
        <v>55.654437000000001</v>
      </c>
      <c r="I173">
        <v>-64.863518900000003</v>
      </c>
      <c r="J173" s="1" t="str">
        <f t="shared" si="30"/>
        <v>Till</v>
      </c>
      <c r="K173" s="1" t="str">
        <f t="shared" si="31"/>
        <v>HMC separation (ODM; details not reported)</v>
      </c>
      <c r="L173">
        <v>9700</v>
      </c>
      <c r="M173">
        <v>0</v>
      </c>
      <c r="N173">
        <v>9700</v>
      </c>
      <c r="O173">
        <v>1500</v>
      </c>
      <c r="P173">
        <v>8200</v>
      </c>
    </row>
    <row r="174" spans="1:16" hidden="1" x14ac:dyDescent="0.3">
      <c r="A174" t="s">
        <v>703</v>
      </c>
      <c r="B174" t="s">
        <v>704</v>
      </c>
      <c r="C174" s="1" t="str">
        <f t="shared" si="28"/>
        <v>21:1142</v>
      </c>
      <c r="D174" s="1" t="str">
        <f t="shared" si="29"/>
        <v>21:0421</v>
      </c>
      <c r="E174" t="s">
        <v>705</v>
      </c>
      <c r="F174" t="s">
        <v>706</v>
      </c>
      <c r="H174">
        <v>55.591017399999998</v>
      </c>
      <c r="I174">
        <v>-64.731523800000005</v>
      </c>
      <c r="J174" s="1" t="str">
        <f t="shared" si="30"/>
        <v>Till</v>
      </c>
      <c r="K174" s="1" t="str">
        <f t="shared" si="31"/>
        <v>HMC separation (ODM; details not reported)</v>
      </c>
      <c r="L174">
        <v>7900</v>
      </c>
      <c r="M174">
        <v>0</v>
      </c>
      <c r="N174">
        <v>7900</v>
      </c>
      <c r="O174">
        <v>400</v>
      </c>
      <c r="P174">
        <v>7500</v>
      </c>
    </row>
    <row r="175" spans="1:16" hidden="1" x14ac:dyDescent="0.3">
      <c r="A175" t="s">
        <v>707</v>
      </c>
      <c r="B175" t="s">
        <v>708</v>
      </c>
      <c r="C175" s="1" t="str">
        <f t="shared" si="28"/>
        <v>21:1142</v>
      </c>
      <c r="D175" s="1" t="str">
        <f t="shared" si="29"/>
        <v>21:0421</v>
      </c>
      <c r="E175" t="s">
        <v>709</v>
      </c>
      <c r="F175" t="s">
        <v>710</v>
      </c>
      <c r="H175">
        <v>55.311559299999999</v>
      </c>
      <c r="I175">
        <v>-65.943789600000002</v>
      </c>
      <c r="J175" s="1" t="str">
        <f t="shared" si="30"/>
        <v>Till</v>
      </c>
      <c r="K175" s="1" t="str">
        <f t="shared" si="31"/>
        <v>HMC separation (ODM; details not reported)</v>
      </c>
      <c r="L175">
        <v>8100</v>
      </c>
      <c r="M175">
        <v>0</v>
      </c>
      <c r="N175">
        <v>8100</v>
      </c>
      <c r="O175">
        <v>3800</v>
      </c>
      <c r="P175">
        <v>4300</v>
      </c>
    </row>
    <row r="176" spans="1:16" hidden="1" x14ac:dyDescent="0.3">
      <c r="A176" t="s">
        <v>711</v>
      </c>
      <c r="B176" t="s">
        <v>712</v>
      </c>
      <c r="C176" s="1" t="str">
        <f t="shared" si="28"/>
        <v>21:1142</v>
      </c>
      <c r="D176" s="1" t="str">
        <f t="shared" si="29"/>
        <v>21:0421</v>
      </c>
      <c r="E176" t="s">
        <v>713</v>
      </c>
      <c r="F176" t="s">
        <v>714</v>
      </c>
      <c r="H176">
        <v>55.441644500000002</v>
      </c>
      <c r="I176">
        <v>-65.913051999999993</v>
      </c>
      <c r="J176" s="1" t="str">
        <f t="shared" si="30"/>
        <v>Till</v>
      </c>
      <c r="K176" s="1" t="str">
        <f t="shared" si="31"/>
        <v>HMC separation (ODM; details not reported)</v>
      </c>
      <c r="L176">
        <v>7100</v>
      </c>
      <c r="M176">
        <v>0</v>
      </c>
      <c r="N176">
        <v>7100</v>
      </c>
      <c r="O176">
        <v>1500</v>
      </c>
      <c r="P176">
        <v>5600</v>
      </c>
    </row>
    <row r="177" spans="1:16" hidden="1" x14ac:dyDescent="0.3">
      <c r="A177" t="s">
        <v>715</v>
      </c>
      <c r="B177" t="s">
        <v>716</v>
      </c>
      <c r="C177" s="1" t="str">
        <f t="shared" si="28"/>
        <v>21:1142</v>
      </c>
      <c r="D177" s="1" t="str">
        <f t="shared" si="29"/>
        <v>21:0421</v>
      </c>
      <c r="E177" t="s">
        <v>717</v>
      </c>
      <c r="F177" t="s">
        <v>718</v>
      </c>
      <c r="H177">
        <v>55.3129548</v>
      </c>
      <c r="I177">
        <v>-65.796103599999995</v>
      </c>
      <c r="J177" s="1" t="str">
        <f t="shared" si="30"/>
        <v>Till</v>
      </c>
      <c r="K177" s="1" t="str">
        <f t="shared" si="31"/>
        <v>HMC separation (ODM; details not reported)</v>
      </c>
      <c r="L177">
        <v>8500</v>
      </c>
      <c r="M177">
        <v>0</v>
      </c>
      <c r="N177">
        <v>8500</v>
      </c>
      <c r="O177">
        <v>1800</v>
      </c>
      <c r="P177">
        <v>6700</v>
      </c>
    </row>
    <row r="178" spans="1:16" hidden="1" x14ac:dyDescent="0.3">
      <c r="A178" t="s">
        <v>719</v>
      </c>
      <c r="B178" t="s">
        <v>720</v>
      </c>
      <c r="C178" s="1" t="str">
        <f t="shared" si="28"/>
        <v>21:1142</v>
      </c>
      <c r="D178" s="1" t="str">
        <f t="shared" si="29"/>
        <v>21:0421</v>
      </c>
      <c r="E178" t="s">
        <v>721</v>
      </c>
      <c r="F178" t="s">
        <v>722</v>
      </c>
      <c r="H178">
        <v>55.2070972</v>
      </c>
      <c r="I178">
        <v>-65.644758800000005</v>
      </c>
      <c r="J178" s="1" t="str">
        <f t="shared" si="30"/>
        <v>Till</v>
      </c>
      <c r="K178" s="1" t="str">
        <f t="shared" si="31"/>
        <v>HMC separation (ODM; details not reported)</v>
      </c>
      <c r="L178">
        <v>8500</v>
      </c>
      <c r="M178">
        <v>0</v>
      </c>
      <c r="N178">
        <v>8500</v>
      </c>
      <c r="O178">
        <v>1400</v>
      </c>
      <c r="P178">
        <v>7100</v>
      </c>
    </row>
    <row r="179" spans="1:16" hidden="1" x14ac:dyDescent="0.3">
      <c r="A179" t="s">
        <v>723</v>
      </c>
      <c r="B179" t="s">
        <v>724</v>
      </c>
      <c r="C179" s="1" t="str">
        <f t="shared" si="28"/>
        <v>21:1142</v>
      </c>
      <c r="D179" s="1" t="str">
        <f t="shared" si="29"/>
        <v>21:0421</v>
      </c>
      <c r="E179" t="s">
        <v>725</v>
      </c>
      <c r="F179" t="s">
        <v>726</v>
      </c>
      <c r="H179">
        <v>54.833824200000002</v>
      </c>
      <c r="I179">
        <v>-65.954281199999997</v>
      </c>
      <c r="J179" s="1" t="str">
        <f t="shared" si="30"/>
        <v>Till</v>
      </c>
      <c r="K179" s="1" t="str">
        <f t="shared" si="31"/>
        <v>HMC separation (ODM; details not reported)</v>
      </c>
      <c r="L179">
        <v>8900</v>
      </c>
      <c r="M179">
        <v>0</v>
      </c>
      <c r="N179">
        <v>8900</v>
      </c>
      <c r="O179">
        <v>1600</v>
      </c>
      <c r="P179">
        <v>7300</v>
      </c>
    </row>
    <row r="180" spans="1:16" hidden="1" x14ac:dyDescent="0.3">
      <c r="A180" t="s">
        <v>727</v>
      </c>
      <c r="B180" t="s">
        <v>728</v>
      </c>
      <c r="C180" s="1" t="str">
        <f t="shared" si="28"/>
        <v>21:1142</v>
      </c>
      <c r="D180" s="1" t="str">
        <f t="shared" si="29"/>
        <v>21:0421</v>
      </c>
      <c r="E180" t="s">
        <v>729</v>
      </c>
      <c r="F180" t="s">
        <v>730</v>
      </c>
      <c r="H180">
        <v>55.207200999999998</v>
      </c>
      <c r="I180">
        <v>-64.261725299999995</v>
      </c>
      <c r="J180" s="1" t="str">
        <f t="shared" si="30"/>
        <v>Till</v>
      </c>
      <c r="K180" s="1" t="str">
        <f t="shared" si="31"/>
        <v>HMC separation (ODM; details not reported)</v>
      </c>
      <c r="L180">
        <v>11400</v>
      </c>
      <c r="M180">
        <v>0</v>
      </c>
      <c r="N180">
        <v>11400</v>
      </c>
      <c r="O180">
        <v>600</v>
      </c>
      <c r="P180">
        <v>10800</v>
      </c>
    </row>
    <row r="181" spans="1:16" hidden="1" x14ac:dyDescent="0.3">
      <c r="A181" t="s">
        <v>731</v>
      </c>
      <c r="B181" t="s">
        <v>732</v>
      </c>
      <c r="C181" s="1" t="str">
        <f t="shared" si="28"/>
        <v>21:1142</v>
      </c>
      <c r="D181" s="1" t="str">
        <f t="shared" si="29"/>
        <v>21:0421</v>
      </c>
      <c r="E181" t="s">
        <v>733</v>
      </c>
      <c r="F181" t="s">
        <v>734</v>
      </c>
      <c r="H181">
        <v>55.242359800000003</v>
      </c>
      <c r="I181">
        <v>-64.078733200000002</v>
      </c>
      <c r="J181" s="1" t="str">
        <f t="shared" si="30"/>
        <v>Till</v>
      </c>
      <c r="K181" s="1" t="str">
        <f t="shared" si="31"/>
        <v>HMC separation (ODM; details not reported)</v>
      </c>
      <c r="L181">
        <v>9900</v>
      </c>
      <c r="M181">
        <v>0</v>
      </c>
      <c r="N181">
        <v>9900</v>
      </c>
      <c r="O181">
        <v>1300</v>
      </c>
      <c r="P181">
        <v>8600</v>
      </c>
    </row>
    <row r="182" spans="1:16" hidden="1" x14ac:dyDescent="0.3">
      <c r="A182" t="s">
        <v>735</v>
      </c>
      <c r="B182" t="s">
        <v>736</v>
      </c>
      <c r="C182" s="1" t="str">
        <f t="shared" si="28"/>
        <v>21:1142</v>
      </c>
      <c r="D182" s="1" t="str">
        <f t="shared" si="29"/>
        <v>21:0421</v>
      </c>
      <c r="E182" t="s">
        <v>737</v>
      </c>
      <c r="F182" t="s">
        <v>738</v>
      </c>
      <c r="H182">
        <v>55.328839899999998</v>
      </c>
      <c r="I182">
        <v>-64.140790899999999</v>
      </c>
      <c r="J182" s="1" t="str">
        <f t="shared" si="30"/>
        <v>Till</v>
      </c>
      <c r="K182" s="1" t="str">
        <f t="shared" si="31"/>
        <v>HMC separation (ODM; details not reported)</v>
      </c>
      <c r="L182">
        <v>8000</v>
      </c>
      <c r="M182">
        <v>0</v>
      </c>
      <c r="N182">
        <v>8000</v>
      </c>
      <c r="O182">
        <v>800</v>
      </c>
      <c r="P182">
        <v>7200</v>
      </c>
    </row>
    <row r="183" spans="1:16" hidden="1" x14ac:dyDescent="0.3">
      <c r="A183" t="s">
        <v>739</v>
      </c>
      <c r="B183" t="s">
        <v>740</v>
      </c>
      <c r="C183" s="1" t="str">
        <f t="shared" si="28"/>
        <v>21:1142</v>
      </c>
      <c r="D183" s="1" t="str">
        <f t="shared" si="29"/>
        <v>21:0421</v>
      </c>
      <c r="E183" t="s">
        <v>741</v>
      </c>
      <c r="F183" t="s">
        <v>742</v>
      </c>
      <c r="H183">
        <v>55.409504900000002</v>
      </c>
      <c r="I183">
        <v>-64.057552599999994</v>
      </c>
      <c r="J183" s="1" t="str">
        <f t="shared" si="30"/>
        <v>Till</v>
      </c>
      <c r="K183" s="1" t="str">
        <f t="shared" si="31"/>
        <v>HMC separation (ODM; details not reported)</v>
      </c>
      <c r="L183">
        <v>8900</v>
      </c>
      <c r="M183">
        <v>0</v>
      </c>
      <c r="N183">
        <v>8900</v>
      </c>
      <c r="O183">
        <v>2300</v>
      </c>
      <c r="P183">
        <v>6600</v>
      </c>
    </row>
    <row r="184" spans="1:16" hidden="1" x14ac:dyDescent="0.3">
      <c r="A184" t="s">
        <v>743</v>
      </c>
      <c r="B184" t="s">
        <v>744</v>
      </c>
      <c r="C184" s="1" t="str">
        <f t="shared" si="28"/>
        <v>21:1142</v>
      </c>
      <c r="D184" s="1" t="str">
        <f t="shared" si="29"/>
        <v>21:0421</v>
      </c>
      <c r="E184" t="s">
        <v>745</v>
      </c>
      <c r="F184" t="s">
        <v>746</v>
      </c>
      <c r="H184">
        <v>55.629007399999999</v>
      </c>
      <c r="I184">
        <v>-64.685576600000005</v>
      </c>
      <c r="J184" s="1" t="str">
        <f t="shared" si="30"/>
        <v>Till</v>
      </c>
      <c r="K184" s="1" t="str">
        <f t="shared" si="31"/>
        <v>HMC separation (ODM; details not reported)</v>
      </c>
      <c r="L184">
        <v>8100</v>
      </c>
      <c r="M184">
        <v>0</v>
      </c>
      <c r="N184">
        <v>8100</v>
      </c>
      <c r="O184">
        <v>800</v>
      </c>
      <c r="P184">
        <v>7300</v>
      </c>
    </row>
    <row r="185" spans="1:16" hidden="1" x14ac:dyDescent="0.3">
      <c r="A185" t="s">
        <v>747</v>
      </c>
      <c r="B185" t="s">
        <v>748</v>
      </c>
      <c r="C185" s="1" t="str">
        <f t="shared" si="28"/>
        <v>21:1142</v>
      </c>
      <c r="D185" s="1" t="str">
        <f t="shared" si="29"/>
        <v>21:0421</v>
      </c>
      <c r="E185" t="s">
        <v>749</v>
      </c>
      <c r="F185" t="s">
        <v>750</v>
      </c>
      <c r="H185">
        <v>55.243406</v>
      </c>
      <c r="I185">
        <v>-65.002998700000006</v>
      </c>
      <c r="J185" s="1" t="str">
        <f t="shared" si="30"/>
        <v>Till</v>
      </c>
      <c r="K185" s="1" t="str">
        <f t="shared" si="31"/>
        <v>HMC separation (ODM; details not reported)</v>
      </c>
      <c r="L185">
        <v>10500</v>
      </c>
      <c r="M185">
        <v>0</v>
      </c>
      <c r="N185">
        <v>10500</v>
      </c>
      <c r="O185">
        <v>600</v>
      </c>
      <c r="P185">
        <v>9900</v>
      </c>
    </row>
    <row r="186" spans="1:16" hidden="1" x14ac:dyDescent="0.3">
      <c r="A186" t="s">
        <v>751</v>
      </c>
      <c r="B186" t="s">
        <v>752</v>
      </c>
      <c r="C186" s="1" t="str">
        <f t="shared" si="28"/>
        <v>21:1142</v>
      </c>
      <c r="D186" s="1" t="str">
        <f t="shared" si="29"/>
        <v>21:0421</v>
      </c>
      <c r="E186" t="s">
        <v>753</v>
      </c>
      <c r="F186" t="s">
        <v>754</v>
      </c>
      <c r="H186">
        <v>55.239843800000003</v>
      </c>
      <c r="I186">
        <v>-64.805066100000005</v>
      </c>
      <c r="J186" s="1" t="str">
        <f t="shared" si="30"/>
        <v>Till</v>
      </c>
      <c r="K186" s="1" t="str">
        <f t="shared" si="31"/>
        <v>HMC separation (ODM; details not reported)</v>
      </c>
      <c r="L186">
        <v>10400</v>
      </c>
      <c r="M186">
        <v>0</v>
      </c>
      <c r="N186">
        <v>10400</v>
      </c>
      <c r="O186">
        <v>1200</v>
      </c>
      <c r="P186">
        <v>9200</v>
      </c>
    </row>
    <row r="187" spans="1:16" hidden="1" x14ac:dyDescent="0.3">
      <c r="A187" t="s">
        <v>755</v>
      </c>
      <c r="B187" t="s">
        <v>756</v>
      </c>
      <c r="C187" s="1" t="str">
        <f t="shared" si="28"/>
        <v>21:1142</v>
      </c>
      <c r="D187" s="1" t="str">
        <f t="shared" si="29"/>
        <v>21:0421</v>
      </c>
      <c r="E187" t="s">
        <v>757</v>
      </c>
      <c r="F187" t="s">
        <v>758</v>
      </c>
      <c r="H187">
        <v>55.1093069</v>
      </c>
      <c r="I187">
        <v>-64.849956500000005</v>
      </c>
      <c r="J187" s="1" t="str">
        <f t="shared" si="30"/>
        <v>Till</v>
      </c>
      <c r="K187" s="1" t="str">
        <f t="shared" si="31"/>
        <v>HMC separation (ODM; details not reported)</v>
      </c>
      <c r="L187">
        <v>9300</v>
      </c>
      <c r="M187">
        <v>0</v>
      </c>
      <c r="N187">
        <v>9300</v>
      </c>
      <c r="O187">
        <v>1000</v>
      </c>
      <c r="P187">
        <v>8300</v>
      </c>
    </row>
    <row r="188" spans="1:16" hidden="1" x14ac:dyDescent="0.3">
      <c r="A188" t="s">
        <v>759</v>
      </c>
      <c r="B188" t="s">
        <v>760</v>
      </c>
      <c r="C188" s="1" t="str">
        <f t="shared" si="28"/>
        <v>21:1142</v>
      </c>
      <c r="D188" s="1" t="str">
        <f t="shared" si="29"/>
        <v>21:0421</v>
      </c>
      <c r="E188" t="s">
        <v>761</v>
      </c>
      <c r="F188" t="s">
        <v>762</v>
      </c>
      <c r="H188">
        <v>55.039615499999996</v>
      </c>
      <c r="I188">
        <v>-64.675524800000005</v>
      </c>
      <c r="J188" s="1" t="str">
        <f t="shared" si="30"/>
        <v>Till</v>
      </c>
      <c r="K188" s="1" t="str">
        <f t="shared" si="31"/>
        <v>HMC separation (ODM; details not reported)</v>
      </c>
      <c r="L188">
        <v>12000</v>
      </c>
      <c r="M188">
        <v>0</v>
      </c>
      <c r="N188">
        <v>12000</v>
      </c>
      <c r="O188">
        <v>900</v>
      </c>
      <c r="P188">
        <v>11100</v>
      </c>
    </row>
    <row r="189" spans="1:16" hidden="1" x14ac:dyDescent="0.3">
      <c r="A189" t="s">
        <v>763</v>
      </c>
      <c r="B189" t="s">
        <v>764</v>
      </c>
      <c r="C189" s="1" t="str">
        <f t="shared" si="28"/>
        <v>21:1142</v>
      </c>
      <c r="D189" s="1" t="str">
        <f t="shared" si="29"/>
        <v>21:0421</v>
      </c>
      <c r="E189" t="s">
        <v>765</v>
      </c>
      <c r="F189" t="s">
        <v>766</v>
      </c>
      <c r="H189">
        <v>55.139639799999998</v>
      </c>
      <c r="I189">
        <v>-64.694288900000004</v>
      </c>
      <c r="J189" s="1" t="str">
        <f t="shared" si="30"/>
        <v>Till</v>
      </c>
      <c r="K189" s="1" t="str">
        <f t="shared" si="31"/>
        <v>HMC separation (ODM; details not reported)</v>
      </c>
      <c r="L189">
        <v>9700</v>
      </c>
      <c r="M189">
        <v>0</v>
      </c>
      <c r="N189">
        <v>9700</v>
      </c>
      <c r="O189">
        <v>1100</v>
      </c>
      <c r="P189">
        <v>8600</v>
      </c>
    </row>
    <row r="190" spans="1:16" hidden="1" x14ac:dyDescent="0.3">
      <c r="A190" t="s">
        <v>767</v>
      </c>
      <c r="B190" t="s">
        <v>768</v>
      </c>
      <c r="C190" s="1" t="str">
        <f t="shared" ref="C190:C209" si="32">HYPERLINK("http://geochem.nrcan.gc.ca/cdogs/content/bdl/bdl211142_e.htm", "21:1142")</f>
        <v>21:1142</v>
      </c>
      <c r="D190" s="1" t="str">
        <f t="shared" si="29"/>
        <v>21:0421</v>
      </c>
      <c r="E190" t="s">
        <v>769</v>
      </c>
      <c r="F190" t="s">
        <v>770</v>
      </c>
      <c r="H190">
        <v>55.259321399999997</v>
      </c>
      <c r="I190">
        <v>-64.378373600000003</v>
      </c>
      <c r="J190" s="1" t="str">
        <f t="shared" si="30"/>
        <v>Till</v>
      </c>
      <c r="K190" s="1" t="str">
        <f t="shared" si="31"/>
        <v>HMC separation (ODM; details not reported)</v>
      </c>
      <c r="L190">
        <v>8900</v>
      </c>
      <c r="M190">
        <v>0</v>
      </c>
      <c r="N190">
        <v>8900</v>
      </c>
      <c r="O190">
        <v>1200</v>
      </c>
      <c r="P190">
        <v>7700</v>
      </c>
    </row>
    <row r="191" spans="1:16" hidden="1" x14ac:dyDescent="0.3">
      <c r="A191" t="s">
        <v>771</v>
      </c>
      <c r="B191" t="s">
        <v>772</v>
      </c>
      <c r="C191" s="1" t="str">
        <f t="shared" si="32"/>
        <v>21:1142</v>
      </c>
      <c r="D191" s="1" t="str">
        <f t="shared" si="29"/>
        <v>21:0421</v>
      </c>
      <c r="E191" t="s">
        <v>773</v>
      </c>
      <c r="F191" t="s">
        <v>774</v>
      </c>
      <c r="H191">
        <v>55.292594200000003</v>
      </c>
      <c r="I191">
        <v>-64.533381500000004</v>
      </c>
      <c r="J191" s="1" t="str">
        <f t="shared" si="30"/>
        <v>Till</v>
      </c>
      <c r="K191" s="1" t="str">
        <f t="shared" si="31"/>
        <v>HMC separation (ODM; details not reported)</v>
      </c>
      <c r="L191">
        <v>8300</v>
      </c>
      <c r="M191">
        <v>0</v>
      </c>
      <c r="N191">
        <v>8300</v>
      </c>
      <c r="O191">
        <v>1200</v>
      </c>
      <c r="P191">
        <v>7100</v>
      </c>
    </row>
    <row r="192" spans="1:16" hidden="1" x14ac:dyDescent="0.3">
      <c r="A192" t="s">
        <v>775</v>
      </c>
      <c r="B192" t="s">
        <v>776</v>
      </c>
      <c r="C192" s="1" t="str">
        <f t="shared" si="32"/>
        <v>21:1142</v>
      </c>
      <c r="D192" s="1" t="str">
        <f t="shared" si="29"/>
        <v>21:0421</v>
      </c>
      <c r="E192" t="s">
        <v>777</v>
      </c>
      <c r="F192" t="s">
        <v>778</v>
      </c>
      <c r="H192">
        <v>55.326345099999998</v>
      </c>
      <c r="I192">
        <v>-64.832499900000002</v>
      </c>
      <c r="J192" s="1" t="str">
        <f t="shared" si="30"/>
        <v>Till</v>
      </c>
      <c r="K192" s="1" t="str">
        <f t="shared" si="31"/>
        <v>HMC separation (ODM; details not reported)</v>
      </c>
      <c r="L192">
        <v>7500</v>
      </c>
      <c r="M192">
        <v>0</v>
      </c>
      <c r="N192">
        <v>7500</v>
      </c>
      <c r="O192">
        <v>1000</v>
      </c>
      <c r="P192">
        <v>6500</v>
      </c>
    </row>
    <row r="193" spans="1:16" hidden="1" x14ac:dyDescent="0.3">
      <c r="A193" t="s">
        <v>779</v>
      </c>
      <c r="B193" t="s">
        <v>780</v>
      </c>
      <c r="C193" s="1" t="str">
        <f t="shared" si="32"/>
        <v>21:1142</v>
      </c>
      <c r="D193" s="1" t="str">
        <f t="shared" si="29"/>
        <v>21:0421</v>
      </c>
      <c r="E193" t="s">
        <v>781</v>
      </c>
      <c r="F193" t="s">
        <v>782</v>
      </c>
      <c r="H193">
        <v>55.371816199999998</v>
      </c>
      <c r="I193">
        <v>-64.682908999999995</v>
      </c>
      <c r="J193" s="1" t="str">
        <f t="shared" si="30"/>
        <v>Till</v>
      </c>
      <c r="K193" s="1" t="str">
        <f t="shared" si="31"/>
        <v>HMC separation (ODM; details not reported)</v>
      </c>
      <c r="L193">
        <v>9800</v>
      </c>
      <c r="M193">
        <v>0</v>
      </c>
      <c r="N193">
        <v>9800</v>
      </c>
      <c r="O193">
        <v>1100</v>
      </c>
      <c r="P193">
        <v>8700</v>
      </c>
    </row>
    <row r="194" spans="1:16" hidden="1" x14ac:dyDescent="0.3">
      <c r="A194" t="s">
        <v>783</v>
      </c>
      <c r="B194" t="s">
        <v>784</v>
      </c>
      <c r="C194" s="1" t="str">
        <f t="shared" si="32"/>
        <v>21:1142</v>
      </c>
      <c r="D194" s="1" t="str">
        <f t="shared" si="29"/>
        <v>21:0421</v>
      </c>
      <c r="E194" t="s">
        <v>785</v>
      </c>
      <c r="F194" t="s">
        <v>786</v>
      </c>
      <c r="H194">
        <v>55.304477499999997</v>
      </c>
      <c r="I194">
        <v>-65.084712699999997</v>
      </c>
      <c r="J194" s="1" t="str">
        <f t="shared" si="30"/>
        <v>Till</v>
      </c>
      <c r="K194" s="1" t="str">
        <f t="shared" si="31"/>
        <v>HMC separation (ODM; details not reported)</v>
      </c>
      <c r="L194">
        <v>11000</v>
      </c>
      <c r="M194">
        <v>0</v>
      </c>
      <c r="N194">
        <v>11000</v>
      </c>
      <c r="O194">
        <v>1100</v>
      </c>
      <c r="P194">
        <v>9900</v>
      </c>
    </row>
    <row r="195" spans="1:16" hidden="1" x14ac:dyDescent="0.3">
      <c r="A195" t="s">
        <v>787</v>
      </c>
      <c r="B195" t="s">
        <v>788</v>
      </c>
      <c r="C195" s="1" t="str">
        <f t="shared" si="32"/>
        <v>21:1142</v>
      </c>
      <c r="D195" s="1" t="str">
        <f t="shared" si="29"/>
        <v>21:0421</v>
      </c>
      <c r="E195" t="s">
        <v>789</v>
      </c>
      <c r="F195" t="s">
        <v>790</v>
      </c>
      <c r="H195">
        <v>55.391956100000002</v>
      </c>
      <c r="I195">
        <v>-65.042748399999994</v>
      </c>
      <c r="J195" s="1" t="str">
        <f t="shared" si="30"/>
        <v>Till</v>
      </c>
      <c r="K195" s="1" t="str">
        <f t="shared" si="31"/>
        <v>HMC separation (ODM; details not reported)</v>
      </c>
      <c r="L195">
        <v>9800</v>
      </c>
      <c r="M195">
        <v>0</v>
      </c>
      <c r="N195">
        <v>9800</v>
      </c>
      <c r="O195">
        <v>1300</v>
      </c>
      <c r="P195">
        <v>8500</v>
      </c>
    </row>
    <row r="196" spans="1:16" hidden="1" x14ac:dyDescent="0.3">
      <c r="A196" t="s">
        <v>791</v>
      </c>
      <c r="B196" t="s">
        <v>792</v>
      </c>
      <c r="C196" s="1" t="str">
        <f t="shared" si="32"/>
        <v>21:1142</v>
      </c>
      <c r="D196" s="1" t="str">
        <f t="shared" si="29"/>
        <v>21:0421</v>
      </c>
      <c r="E196" t="s">
        <v>793</v>
      </c>
      <c r="F196" t="s">
        <v>794</v>
      </c>
      <c r="H196">
        <v>55.484185099999998</v>
      </c>
      <c r="I196">
        <v>-65.048357800000005</v>
      </c>
      <c r="J196" s="1" t="str">
        <f t="shared" si="30"/>
        <v>Till</v>
      </c>
      <c r="K196" s="1" t="str">
        <f t="shared" si="31"/>
        <v>HMC separation (ODM; details not reported)</v>
      </c>
      <c r="L196">
        <v>10000</v>
      </c>
      <c r="M196">
        <v>0</v>
      </c>
      <c r="N196">
        <v>10000</v>
      </c>
      <c r="O196">
        <v>1500</v>
      </c>
      <c r="P196">
        <v>8500</v>
      </c>
    </row>
    <row r="197" spans="1:16" hidden="1" x14ac:dyDescent="0.3">
      <c r="A197" t="s">
        <v>795</v>
      </c>
      <c r="B197" t="s">
        <v>796</v>
      </c>
      <c r="C197" s="1" t="str">
        <f t="shared" si="32"/>
        <v>21:1142</v>
      </c>
      <c r="D197" s="1" t="str">
        <f t="shared" si="29"/>
        <v>21:0421</v>
      </c>
      <c r="E197" t="s">
        <v>797</v>
      </c>
      <c r="F197" t="s">
        <v>798</v>
      </c>
      <c r="H197">
        <v>55.524300699999998</v>
      </c>
      <c r="I197">
        <v>-64.960847900000005</v>
      </c>
      <c r="J197" s="1" t="str">
        <f t="shared" si="30"/>
        <v>Till</v>
      </c>
      <c r="K197" s="1" t="str">
        <f t="shared" si="31"/>
        <v>HMC separation (ODM; details not reported)</v>
      </c>
      <c r="L197">
        <v>9700</v>
      </c>
      <c r="M197">
        <v>0</v>
      </c>
      <c r="N197">
        <v>9700</v>
      </c>
      <c r="O197">
        <v>900</v>
      </c>
      <c r="P197">
        <v>8800</v>
      </c>
    </row>
    <row r="198" spans="1:16" hidden="1" x14ac:dyDescent="0.3">
      <c r="A198" t="s">
        <v>799</v>
      </c>
      <c r="B198" t="s">
        <v>800</v>
      </c>
      <c r="C198" s="1" t="str">
        <f t="shared" si="32"/>
        <v>21:1142</v>
      </c>
      <c r="D198" s="1" t="str">
        <f t="shared" si="29"/>
        <v>21:0421</v>
      </c>
      <c r="E198" t="s">
        <v>801</v>
      </c>
      <c r="F198" t="s">
        <v>802</v>
      </c>
      <c r="H198">
        <v>55.511920699999997</v>
      </c>
      <c r="I198">
        <v>-64.852010699999994</v>
      </c>
      <c r="J198" s="1" t="str">
        <f t="shared" si="30"/>
        <v>Till</v>
      </c>
      <c r="K198" s="1" t="str">
        <f t="shared" si="31"/>
        <v>HMC separation (ODM; details not reported)</v>
      </c>
      <c r="L198">
        <v>10500</v>
      </c>
      <c r="M198">
        <v>0</v>
      </c>
      <c r="N198">
        <v>10500</v>
      </c>
      <c r="O198">
        <v>2400</v>
      </c>
      <c r="P198">
        <v>8100</v>
      </c>
    </row>
    <row r="199" spans="1:16" hidden="1" x14ac:dyDescent="0.3">
      <c r="A199" t="s">
        <v>803</v>
      </c>
      <c r="B199" t="s">
        <v>804</v>
      </c>
      <c r="C199" s="1" t="str">
        <f t="shared" si="32"/>
        <v>21:1142</v>
      </c>
      <c r="D199" s="1" t="str">
        <f>HYPERLINK("http://geochem.nrcan.gc.ca/cdogs/content/svy/svy_e.htm", "")</f>
        <v/>
      </c>
      <c r="G199" s="1" t="str">
        <f>HYPERLINK("http://geochem.nrcan.gc.ca/cdogs/content/cr_/cr_00272_e.htm", "272")</f>
        <v>272</v>
      </c>
      <c r="J199" t="s">
        <v>85</v>
      </c>
      <c r="K199" t="s">
        <v>86</v>
      </c>
      <c r="L199">
        <v>15100</v>
      </c>
      <c r="M199">
        <v>100</v>
      </c>
      <c r="N199">
        <v>15000</v>
      </c>
      <c r="O199">
        <v>2500</v>
      </c>
      <c r="P199">
        <v>12500</v>
      </c>
    </row>
    <row r="200" spans="1:16" hidden="1" x14ac:dyDescent="0.3">
      <c r="A200" t="s">
        <v>805</v>
      </c>
      <c r="B200" t="s">
        <v>806</v>
      </c>
      <c r="C200" s="1" t="str">
        <f t="shared" si="32"/>
        <v>21:1142</v>
      </c>
      <c r="D200" s="1" t="str">
        <f>HYPERLINK("http://geochem.nrcan.gc.ca/cdogs/content/svy/svy210421_e.htm", "21:0421")</f>
        <v>21:0421</v>
      </c>
      <c r="E200" t="s">
        <v>807</v>
      </c>
      <c r="F200" t="s">
        <v>808</v>
      </c>
      <c r="H200">
        <v>55.4873592</v>
      </c>
      <c r="I200">
        <v>-64.4964169</v>
      </c>
      <c r="J200" s="1" t="str">
        <f>HYPERLINK("http://geochem.nrcan.gc.ca/cdogs/content/kwd/kwd020044_e.htm", "Till")</f>
        <v>Till</v>
      </c>
      <c r="K200" s="1" t="str">
        <f>HYPERLINK("http://geochem.nrcan.gc.ca/cdogs/content/kwd/kwd080049_e.htm", "HMC separation (ODM; details not reported)")</f>
        <v>HMC separation (ODM; details not reported)</v>
      </c>
      <c r="L200">
        <v>10200</v>
      </c>
      <c r="M200">
        <v>0</v>
      </c>
      <c r="N200">
        <v>10200</v>
      </c>
      <c r="O200">
        <v>1200</v>
      </c>
      <c r="P200">
        <v>9000</v>
      </c>
    </row>
    <row r="201" spans="1:16" hidden="1" x14ac:dyDescent="0.3">
      <c r="A201" t="s">
        <v>809</v>
      </c>
      <c r="B201" t="s">
        <v>810</v>
      </c>
      <c r="C201" s="1" t="str">
        <f t="shared" si="32"/>
        <v>21:1142</v>
      </c>
      <c r="D201" s="1" t="str">
        <f>HYPERLINK("http://geochem.nrcan.gc.ca/cdogs/content/svy/svy210421_e.htm", "21:0421")</f>
        <v>21:0421</v>
      </c>
      <c r="E201" t="s">
        <v>811</v>
      </c>
      <c r="F201" t="s">
        <v>812</v>
      </c>
      <c r="H201">
        <v>55.396149399999999</v>
      </c>
      <c r="I201">
        <v>-64.552104900000003</v>
      </c>
      <c r="J201" s="1" t="str">
        <f>HYPERLINK("http://geochem.nrcan.gc.ca/cdogs/content/kwd/kwd020044_e.htm", "Till")</f>
        <v>Till</v>
      </c>
      <c r="K201" s="1" t="str">
        <f>HYPERLINK("http://geochem.nrcan.gc.ca/cdogs/content/kwd/kwd080049_e.htm", "HMC separation (ODM; details not reported)")</f>
        <v>HMC separation (ODM; details not reported)</v>
      </c>
      <c r="L201">
        <v>9400</v>
      </c>
      <c r="M201">
        <v>0</v>
      </c>
      <c r="N201">
        <v>9400</v>
      </c>
      <c r="O201">
        <v>900</v>
      </c>
      <c r="P201">
        <v>8500</v>
      </c>
    </row>
    <row r="202" spans="1:16" hidden="1" x14ac:dyDescent="0.3">
      <c r="A202" t="s">
        <v>813</v>
      </c>
      <c r="B202" t="s">
        <v>814</v>
      </c>
      <c r="C202" s="1" t="str">
        <f t="shared" si="32"/>
        <v>21:1142</v>
      </c>
      <c r="D202" s="1" t="str">
        <f>HYPERLINK("http://geochem.nrcan.gc.ca/cdogs/content/svy/svy210421_e.htm", "21:0421")</f>
        <v>21:0421</v>
      </c>
      <c r="E202" t="s">
        <v>815</v>
      </c>
      <c r="F202" t="s">
        <v>816</v>
      </c>
      <c r="H202">
        <v>55.445165199999998</v>
      </c>
      <c r="I202">
        <v>-64.639546899999999</v>
      </c>
      <c r="J202" s="1" t="str">
        <f>HYPERLINK("http://geochem.nrcan.gc.ca/cdogs/content/kwd/kwd020044_e.htm", "Till")</f>
        <v>Till</v>
      </c>
      <c r="K202" s="1" t="str">
        <f>HYPERLINK("http://geochem.nrcan.gc.ca/cdogs/content/kwd/kwd080049_e.htm", "HMC separation (ODM; details not reported)")</f>
        <v>HMC separation (ODM; details not reported)</v>
      </c>
      <c r="L202">
        <v>11000</v>
      </c>
      <c r="M202">
        <v>0</v>
      </c>
      <c r="N202">
        <v>11000</v>
      </c>
      <c r="O202">
        <v>600</v>
      </c>
      <c r="P202">
        <v>10400</v>
      </c>
    </row>
    <row r="203" spans="1:16" hidden="1" x14ac:dyDescent="0.3">
      <c r="A203" t="s">
        <v>817</v>
      </c>
      <c r="B203" t="s">
        <v>818</v>
      </c>
      <c r="C203" s="1" t="str">
        <f t="shared" si="32"/>
        <v>21:1142</v>
      </c>
      <c r="D203" s="1" t="str">
        <f>HYPERLINK("http://geochem.nrcan.gc.ca/cdogs/content/svy/svy210421_e.htm", "21:0421")</f>
        <v>21:0421</v>
      </c>
      <c r="E203" t="s">
        <v>819</v>
      </c>
      <c r="F203" t="s">
        <v>820</v>
      </c>
      <c r="H203">
        <v>55.375439700000001</v>
      </c>
      <c r="I203">
        <v>-64.848895099999993</v>
      </c>
      <c r="J203" s="1" t="str">
        <f>HYPERLINK("http://geochem.nrcan.gc.ca/cdogs/content/kwd/kwd020044_e.htm", "Till")</f>
        <v>Till</v>
      </c>
      <c r="K203" s="1" t="str">
        <f>HYPERLINK("http://geochem.nrcan.gc.ca/cdogs/content/kwd/kwd080049_e.htm", "HMC separation (ODM; details not reported)")</f>
        <v>HMC separation (ODM; details not reported)</v>
      </c>
      <c r="L203">
        <v>12000</v>
      </c>
      <c r="M203">
        <v>0</v>
      </c>
      <c r="N203">
        <v>12000</v>
      </c>
      <c r="O203">
        <v>500</v>
      </c>
      <c r="P203">
        <v>11500</v>
      </c>
    </row>
    <row r="204" spans="1:16" hidden="1" x14ac:dyDescent="0.3">
      <c r="A204" t="s">
        <v>821</v>
      </c>
      <c r="B204" t="s">
        <v>822</v>
      </c>
      <c r="C204" s="1" t="str">
        <f t="shared" si="32"/>
        <v>21:1142</v>
      </c>
      <c r="D204" s="1" t="str">
        <f t="shared" ref="D204:D210" si="33">HYPERLINK("http://geochem.nrcan.gc.ca/cdogs/content/svy/svy_e.htm", "")</f>
        <v/>
      </c>
      <c r="G204" s="1" t="str">
        <f>HYPERLINK("http://geochem.nrcan.gc.ca/cdogs/content/cr_/cr_00272_e.htm", "272")</f>
        <v>272</v>
      </c>
      <c r="J204" t="s">
        <v>85</v>
      </c>
      <c r="K204" t="s">
        <v>86</v>
      </c>
      <c r="L204">
        <v>16900</v>
      </c>
      <c r="M204">
        <v>0</v>
      </c>
      <c r="N204">
        <v>16900</v>
      </c>
      <c r="O204">
        <v>2600</v>
      </c>
      <c r="P204">
        <v>14300</v>
      </c>
    </row>
    <row r="205" spans="1:16" hidden="1" x14ac:dyDescent="0.3">
      <c r="A205" t="s">
        <v>823</v>
      </c>
      <c r="B205" t="s">
        <v>824</v>
      </c>
      <c r="C205" s="1" t="str">
        <f t="shared" si="32"/>
        <v>21:1142</v>
      </c>
      <c r="D205" s="1" t="str">
        <f t="shared" si="33"/>
        <v/>
      </c>
      <c r="G205" s="1" t="str">
        <f>HYPERLINK("http://geochem.nrcan.gc.ca/cdogs/content/cr_/cr_00156_e.htm", "156")</f>
        <v>156</v>
      </c>
      <c r="J205" t="s">
        <v>85</v>
      </c>
      <c r="K205" t="s">
        <v>86</v>
      </c>
      <c r="L205">
        <v>17300</v>
      </c>
      <c r="M205">
        <v>0</v>
      </c>
      <c r="N205">
        <v>17300</v>
      </c>
      <c r="O205">
        <v>1500</v>
      </c>
      <c r="P205">
        <v>15800</v>
      </c>
    </row>
    <row r="206" spans="1:16" hidden="1" x14ac:dyDescent="0.3">
      <c r="A206" t="s">
        <v>825</v>
      </c>
      <c r="B206" t="s">
        <v>826</v>
      </c>
      <c r="C206" s="1" t="str">
        <f t="shared" si="32"/>
        <v>21:1142</v>
      </c>
      <c r="D206" s="1" t="str">
        <f t="shared" si="33"/>
        <v/>
      </c>
      <c r="G206" s="1" t="str">
        <f>HYPERLINK("http://geochem.nrcan.gc.ca/cdogs/content/cr_/cr_00272_e.htm", "272")</f>
        <v>272</v>
      </c>
      <c r="J206" t="s">
        <v>85</v>
      </c>
      <c r="K206" t="s">
        <v>86</v>
      </c>
      <c r="L206">
        <v>15300</v>
      </c>
      <c r="M206">
        <v>300</v>
      </c>
      <c r="N206">
        <v>15000</v>
      </c>
      <c r="O206">
        <v>2900</v>
      </c>
      <c r="P206">
        <v>12100</v>
      </c>
    </row>
    <row r="207" spans="1:16" hidden="1" x14ac:dyDescent="0.3">
      <c r="A207" t="s">
        <v>827</v>
      </c>
      <c r="B207" t="s">
        <v>828</v>
      </c>
      <c r="C207" s="1" t="str">
        <f t="shared" si="32"/>
        <v>21:1142</v>
      </c>
      <c r="D207" s="1" t="str">
        <f t="shared" si="33"/>
        <v/>
      </c>
      <c r="G207" s="1" t="str">
        <f>HYPERLINK("http://geochem.nrcan.gc.ca/cdogs/content/cr_/cr_00272_e.htm", "272")</f>
        <v>272</v>
      </c>
      <c r="J207" t="s">
        <v>85</v>
      </c>
      <c r="K207" t="s">
        <v>86</v>
      </c>
      <c r="L207">
        <v>16300</v>
      </c>
      <c r="M207">
        <v>1300</v>
      </c>
      <c r="N207">
        <v>15000</v>
      </c>
      <c r="O207">
        <v>2500</v>
      </c>
      <c r="P207">
        <v>12500</v>
      </c>
    </row>
    <row r="208" spans="1:16" hidden="1" x14ac:dyDescent="0.3">
      <c r="A208" t="s">
        <v>829</v>
      </c>
      <c r="B208" t="s">
        <v>830</v>
      </c>
      <c r="C208" s="1" t="str">
        <f t="shared" si="32"/>
        <v>21:1142</v>
      </c>
      <c r="D208" s="1" t="str">
        <f t="shared" si="33"/>
        <v/>
      </c>
      <c r="G208" s="1" t="str">
        <f>HYPERLINK("http://geochem.nrcan.gc.ca/cdogs/content/cr_/cr_00156_e.htm", "156")</f>
        <v>156</v>
      </c>
      <c r="J208" t="s">
        <v>85</v>
      </c>
      <c r="K208" t="s">
        <v>86</v>
      </c>
      <c r="L208">
        <v>13800</v>
      </c>
      <c r="M208">
        <v>0</v>
      </c>
      <c r="N208">
        <v>13800</v>
      </c>
      <c r="O208">
        <v>200</v>
      </c>
      <c r="P208">
        <v>13600</v>
      </c>
    </row>
    <row r="209" spans="1:16" hidden="1" x14ac:dyDescent="0.3">
      <c r="A209" t="s">
        <v>831</v>
      </c>
      <c r="B209" t="s">
        <v>832</v>
      </c>
      <c r="C209" s="1" t="str">
        <f t="shared" si="32"/>
        <v>21:1142</v>
      </c>
      <c r="D209" s="1" t="str">
        <f t="shared" si="33"/>
        <v/>
      </c>
      <c r="G209" s="1" t="str">
        <f>HYPERLINK("http://geochem.nrcan.gc.ca/cdogs/content/cr_/cr_00272_e.htm", "272")</f>
        <v>272</v>
      </c>
      <c r="J209" t="s">
        <v>85</v>
      </c>
      <c r="K209" t="s">
        <v>86</v>
      </c>
      <c r="L209">
        <v>18500</v>
      </c>
      <c r="M209">
        <v>3500</v>
      </c>
      <c r="N209">
        <v>15000</v>
      </c>
      <c r="O209">
        <v>4200</v>
      </c>
      <c r="P209">
        <v>10800</v>
      </c>
    </row>
    <row r="210" spans="1:16" hidden="1" x14ac:dyDescent="0.3">
      <c r="A210" t="s">
        <v>833</v>
      </c>
      <c r="B210" t="s">
        <v>834</v>
      </c>
      <c r="C210" s="1" t="str">
        <f t="shared" ref="C210:C241" si="34">HYPERLINK("http://geochem.nrcan.gc.ca/cdogs/content/bdl/bdl211147_e.htm", "21:1147")</f>
        <v>21:1147</v>
      </c>
      <c r="D210" s="1" t="str">
        <f t="shared" si="33"/>
        <v/>
      </c>
      <c r="G210" s="1" t="str">
        <f>HYPERLINK("http://geochem.nrcan.gc.ca/cdogs/content/cr_/cr_00241_e.htm", "241")</f>
        <v>241</v>
      </c>
      <c r="J210" t="s">
        <v>85</v>
      </c>
      <c r="K210" t="s">
        <v>86</v>
      </c>
      <c r="L210">
        <v>14900</v>
      </c>
      <c r="M210">
        <v>0</v>
      </c>
      <c r="N210">
        <v>14900</v>
      </c>
      <c r="O210">
        <v>1200</v>
      </c>
      <c r="P210">
        <v>13700</v>
      </c>
    </row>
    <row r="211" spans="1:16" hidden="1" x14ac:dyDescent="0.3">
      <c r="A211" t="s">
        <v>835</v>
      </c>
      <c r="B211" t="s">
        <v>836</v>
      </c>
      <c r="C211" s="1" t="str">
        <f t="shared" si="34"/>
        <v>21:1147</v>
      </c>
      <c r="D211" s="1" t="str">
        <f t="shared" ref="D211:D242" si="35">HYPERLINK("http://geochem.nrcan.gc.ca/cdogs/content/svy/svy210421_e.htm", "21:0421")</f>
        <v>21:0421</v>
      </c>
      <c r="E211" t="s">
        <v>837</v>
      </c>
      <c r="F211" t="s">
        <v>838</v>
      </c>
      <c r="H211">
        <v>55.047881699999998</v>
      </c>
      <c r="I211">
        <v>-65.050317899999996</v>
      </c>
      <c r="J211" s="1" t="str">
        <f t="shared" ref="J211:J242" si="36">HYPERLINK("http://geochem.nrcan.gc.ca/cdogs/content/kwd/kwd020044_e.htm", "Till")</f>
        <v>Till</v>
      </c>
      <c r="K211" s="1" t="str">
        <f t="shared" ref="K211:K242" si="37">HYPERLINK("http://geochem.nrcan.gc.ca/cdogs/content/kwd/kwd080049_e.htm", "HMC separation (ODM; details not reported)")</f>
        <v>HMC separation (ODM; details not reported)</v>
      </c>
      <c r="L211">
        <v>11700</v>
      </c>
      <c r="M211">
        <v>0</v>
      </c>
      <c r="N211">
        <v>11700</v>
      </c>
      <c r="O211">
        <v>2200</v>
      </c>
      <c r="P211">
        <v>9500</v>
      </c>
    </row>
    <row r="212" spans="1:16" hidden="1" x14ac:dyDescent="0.3">
      <c r="A212" t="s">
        <v>839</v>
      </c>
      <c r="B212" t="s">
        <v>840</v>
      </c>
      <c r="C212" s="1" t="str">
        <f t="shared" si="34"/>
        <v>21:1147</v>
      </c>
      <c r="D212" s="1" t="str">
        <f t="shared" si="35"/>
        <v>21:0421</v>
      </c>
      <c r="E212" t="s">
        <v>841</v>
      </c>
      <c r="F212" t="s">
        <v>842</v>
      </c>
      <c r="H212">
        <v>55.136413599999997</v>
      </c>
      <c r="I212">
        <v>-65.022503400000005</v>
      </c>
      <c r="J212" s="1" t="str">
        <f t="shared" si="36"/>
        <v>Till</v>
      </c>
      <c r="K212" s="1" t="str">
        <f t="shared" si="37"/>
        <v>HMC separation (ODM; details not reported)</v>
      </c>
      <c r="L212">
        <v>9000</v>
      </c>
      <c r="M212">
        <v>0</v>
      </c>
      <c r="N212">
        <v>9000</v>
      </c>
      <c r="O212">
        <v>800</v>
      </c>
      <c r="P212">
        <v>8200</v>
      </c>
    </row>
    <row r="213" spans="1:16" hidden="1" x14ac:dyDescent="0.3">
      <c r="A213" t="s">
        <v>843</v>
      </c>
      <c r="B213" t="s">
        <v>844</v>
      </c>
      <c r="C213" s="1" t="str">
        <f t="shared" si="34"/>
        <v>21:1147</v>
      </c>
      <c r="D213" s="1" t="str">
        <f t="shared" si="35"/>
        <v>21:0421</v>
      </c>
      <c r="E213" t="s">
        <v>841</v>
      </c>
      <c r="F213" t="s">
        <v>845</v>
      </c>
      <c r="H213">
        <v>55.136413599999997</v>
      </c>
      <c r="I213">
        <v>-65.022503400000005</v>
      </c>
      <c r="J213" s="1" t="str">
        <f t="shared" si="36"/>
        <v>Till</v>
      </c>
      <c r="K213" s="1" t="str">
        <f t="shared" si="37"/>
        <v>HMC separation (ODM; details not reported)</v>
      </c>
      <c r="L213">
        <v>13000</v>
      </c>
      <c r="M213">
        <v>1000</v>
      </c>
      <c r="N213">
        <v>12000</v>
      </c>
      <c r="O213">
        <v>1200</v>
      </c>
      <c r="P213">
        <v>10800</v>
      </c>
    </row>
    <row r="214" spans="1:16" hidden="1" x14ac:dyDescent="0.3">
      <c r="A214" t="s">
        <v>846</v>
      </c>
      <c r="B214" t="s">
        <v>847</v>
      </c>
      <c r="C214" s="1" t="str">
        <f t="shared" si="34"/>
        <v>21:1147</v>
      </c>
      <c r="D214" s="1" t="str">
        <f t="shared" si="35"/>
        <v>21:0421</v>
      </c>
      <c r="E214" t="s">
        <v>848</v>
      </c>
      <c r="F214" t="s">
        <v>849</v>
      </c>
      <c r="H214">
        <v>55.225836700000002</v>
      </c>
      <c r="I214">
        <v>-65.2228767</v>
      </c>
      <c r="J214" s="1" t="str">
        <f t="shared" si="36"/>
        <v>Till</v>
      </c>
      <c r="K214" s="1" t="str">
        <f t="shared" si="37"/>
        <v>HMC separation (ODM; details not reported)</v>
      </c>
      <c r="L214">
        <v>9100</v>
      </c>
      <c r="M214">
        <v>0</v>
      </c>
      <c r="N214">
        <v>9100</v>
      </c>
      <c r="O214">
        <v>400</v>
      </c>
      <c r="P214">
        <v>8700</v>
      </c>
    </row>
    <row r="215" spans="1:16" hidden="1" x14ac:dyDescent="0.3">
      <c r="A215" t="s">
        <v>850</v>
      </c>
      <c r="B215" t="s">
        <v>851</v>
      </c>
      <c r="C215" s="1" t="str">
        <f t="shared" si="34"/>
        <v>21:1147</v>
      </c>
      <c r="D215" s="1" t="str">
        <f t="shared" si="35"/>
        <v>21:0421</v>
      </c>
      <c r="E215" t="s">
        <v>852</v>
      </c>
      <c r="F215" t="s">
        <v>853</v>
      </c>
      <c r="H215">
        <v>55.365044400000002</v>
      </c>
      <c r="I215">
        <v>-65.231480500000004</v>
      </c>
      <c r="J215" s="1" t="str">
        <f t="shared" si="36"/>
        <v>Till</v>
      </c>
      <c r="K215" s="1" t="str">
        <f t="shared" si="37"/>
        <v>HMC separation (ODM; details not reported)</v>
      </c>
      <c r="L215">
        <v>10500</v>
      </c>
      <c r="M215">
        <v>0</v>
      </c>
      <c r="N215">
        <v>10500</v>
      </c>
      <c r="O215">
        <v>2000</v>
      </c>
      <c r="P215">
        <v>8500</v>
      </c>
    </row>
    <row r="216" spans="1:16" hidden="1" x14ac:dyDescent="0.3">
      <c r="A216" t="s">
        <v>854</v>
      </c>
      <c r="B216" t="s">
        <v>855</v>
      </c>
      <c r="C216" s="1" t="str">
        <f t="shared" si="34"/>
        <v>21:1147</v>
      </c>
      <c r="D216" s="1" t="str">
        <f t="shared" si="35"/>
        <v>21:0421</v>
      </c>
      <c r="E216" t="s">
        <v>856</v>
      </c>
      <c r="F216" t="s">
        <v>857</v>
      </c>
      <c r="H216">
        <v>55.273715699999997</v>
      </c>
      <c r="I216">
        <v>-65.355269800000002</v>
      </c>
      <c r="J216" s="1" t="str">
        <f t="shared" si="36"/>
        <v>Till</v>
      </c>
      <c r="K216" s="1" t="str">
        <f t="shared" si="37"/>
        <v>HMC separation (ODM; details not reported)</v>
      </c>
      <c r="L216">
        <v>15000</v>
      </c>
      <c r="M216">
        <v>0</v>
      </c>
      <c r="N216">
        <v>15000</v>
      </c>
      <c r="O216">
        <v>1900</v>
      </c>
      <c r="P216">
        <v>13100</v>
      </c>
    </row>
    <row r="217" spans="1:16" hidden="1" x14ac:dyDescent="0.3">
      <c r="A217" t="s">
        <v>858</v>
      </c>
      <c r="B217" t="s">
        <v>859</v>
      </c>
      <c r="C217" s="1" t="str">
        <f t="shared" si="34"/>
        <v>21:1147</v>
      </c>
      <c r="D217" s="1" t="str">
        <f t="shared" si="35"/>
        <v>21:0421</v>
      </c>
      <c r="E217" t="s">
        <v>860</v>
      </c>
      <c r="F217" t="s">
        <v>861</v>
      </c>
      <c r="H217">
        <v>55.291549400000001</v>
      </c>
      <c r="I217">
        <v>-65.5857575</v>
      </c>
      <c r="J217" s="1" t="str">
        <f t="shared" si="36"/>
        <v>Till</v>
      </c>
      <c r="K217" s="1" t="str">
        <f t="shared" si="37"/>
        <v>HMC separation (ODM; details not reported)</v>
      </c>
      <c r="L217">
        <v>7900</v>
      </c>
      <c r="M217">
        <v>0</v>
      </c>
      <c r="N217">
        <v>7900</v>
      </c>
      <c r="O217">
        <v>1400</v>
      </c>
      <c r="P217">
        <v>6500</v>
      </c>
    </row>
    <row r="218" spans="1:16" hidden="1" x14ac:dyDescent="0.3">
      <c r="A218" t="s">
        <v>862</v>
      </c>
      <c r="B218" t="s">
        <v>863</v>
      </c>
      <c r="C218" s="1" t="str">
        <f t="shared" si="34"/>
        <v>21:1147</v>
      </c>
      <c r="D218" s="1" t="str">
        <f t="shared" si="35"/>
        <v>21:0421</v>
      </c>
      <c r="E218" t="s">
        <v>864</v>
      </c>
      <c r="F218" t="s">
        <v>865</v>
      </c>
      <c r="H218">
        <v>55.166436500000003</v>
      </c>
      <c r="I218">
        <v>-65.320517699999996</v>
      </c>
      <c r="J218" s="1" t="str">
        <f t="shared" si="36"/>
        <v>Till</v>
      </c>
      <c r="K218" s="1" t="str">
        <f t="shared" si="37"/>
        <v>HMC separation (ODM; details not reported)</v>
      </c>
      <c r="L218">
        <v>18600</v>
      </c>
      <c r="M218">
        <v>3600</v>
      </c>
      <c r="N218">
        <v>15000</v>
      </c>
      <c r="O218">
        <v>2800</v>
      </c>
      <c r="P218">
        <v>12200</v>
      </c>
    </row>
    <row r="219" spans="1:16" hidden="1" x14ac:dyDescent="0.3">
      <c r="A219" t="s">
        <v>866</v>
      </c>
      <c r="B219" t="s">
        <v>867</v>
      </c>
      <c r="C219" s="1" t="str">
        <f t="shared" si="34"/>
        <v>21:1147</v>
      </c>
      <c r="D219" s="1" t="str">
        <f t="shared" si="35"/>
        <v>21:0421</v>
      </c>
      <c r="E219" t="s">
        <v>868</v>
      </c>
      <c r="F219" t="s">
        <v>869</v>
      </c>
      <c r="H219">
        <v>55.060556200000001</v>
      </c>
      <c r="I219">
        <v>-65.243396700000005</v>
      </c>
      <c r="J219" s="1" t="str">
        <f t="shared" si="36"/>
        <v>Till</v>
      </c>
      <c r="K219" s="1" t="str">
        <f t="shared" si="37"/>
        <v>HMC separation (ODM; details not reported)</v>
      </c>
      <c r="L219">
        <v>11200</v>
      </c>
      <c r="M219">
        <v>0</v>
      </c>
      <c r="N219">
        <v>11200</v>
      </c>
      <c r="O219">
        <v>1600</v>
      </c>
      <c r="P219">
        <v>9600</v>
      </c>
    </row>
    <row r="220" spans="1:16" hidden="1" x14ac:dyDescent="0.3">
      <c r="A220" t="s">
        <v>870</v>
      </c>
      <c r="B220" t="s">
        <v>871</v>
      </c>
      <c r="C220" s="1" t="str">
        <f t="shared" si="34"/>
        <v>21:1147</v>
      </c>
      <c r="D220" s="1" t="str">
        <f t="shared" si="35"/>
        <v>21:0421</v>
      </c>
      <c r="E220" t="s">
        <v>872</v>
      </c>
      <c r="F220" t="s">
        <v>873</v>
      </c>
      <c r="H220">
        <v>55.141366400000003</v>
      </c>
      <c r="I220">
        <v>-65.740314799999993</v>
      </c>
      <c r="J220" s="1" t="str">
        <f t="shared" si="36"/>
        <v>Till</v>
      </c>
      <c r="K220" s="1" t="str">
        <f t="shared" si="37"/>
        <v>HMC separation (ODM; details not reported)</v>
      </c>
      <c r="L220">
        <v>10800</v>
      </c>
      <c r="M220">
        <v>0</v>
      </c>
      <c r="N220">
        <v>10800</v>
      </c>
      <c r="O220">
        <v>1000</v>
      </c>
      <c r="P220">
        <v>9800</v>
      </c>
    </row>
    <row r="221" spans="1:16" hidden="1" x14ac:dyDescent="0.3">
      <c r="A221" t="s">
        <v>874</v>
      </c>
      <c r="B221" t="s">
        <v>875</v>
      </c>
      <c r="C221" s="1" t="str">
        <f t="shared" si="34"/>
        <v>21:1147</v>
      </c>
      <c r="D221" s="1" t="str">
        <f t="shared" si="35"/>
        <v>21:0421</v>
      </c>
      <c r="E221" t="s">
        <v>876</v>
      </c>
      <c r="F221" t="s">
        <v>877</v>
      </c>
      <c r="H221">
        <v>55.152479200000002</v>
      </c>
      <c r="I221">
        <v>-65.8518787</v>
      </c>
      <c r="J221" s="1" t="str">
        <f t="shared" si="36"/>
        <v>Till</v>
      </c>
      <c r="K221" s="1" t="str">
        <f t="shared" si="37"/>
        <v>HMC separation (ODM; details not reported)</v>
      </c>
      <c r="L221">
        <v>11800</v>
      </c>
      <c r="M221">
        <v>0</v>
      </c>
      <c r="N221">
        <v>11800</v>
      </c>
      <c r="O221">
        <v>2500</v>
      </c>
      <c r="P221">
        <v>9300</v>
      </c>
    </row>
    <row r="222" spans="1:16" hidden="1" x14ac:dyDescent="0.3">
      <c r="A222" t="s">
        <v>878</v>
      </c>
      <c r="B222" t="s">
        <v>879</v>
      </c>
      <c r="C222" s="1" t="str">
        <f t="shared" si="34"/>
        <v>21:1147</v>
      </c>
      <c r="D222" s="1" t="str">
        <f t="shared" si="35"/>
        <v>21:0421</v>
      </c>
      <c r="E222" t="s">
        <v>880</v>
      </c>
      <c r="F222" t="s">
        <v>881</v>
      </c>
      <c r="H222">
        <v>55.086060099999997</v>
      </c>
      <c r="I222">
        <v>-65.874057199999996</v>
      </c>
      <c r="J222" s="1" t="str">
        <f t="shared" si="36"/>
        <v>Till</v>
      </c>
      <c r="K222" s="1" t="str">
        <f t="shared" si="37"/>
        <v>HMC separation (ODM; details not reported)</v>
      </c>
      <c r="L222">
        <v>10400</v>
      </c>
      <c r="M222">
        <v>0</v>
      </c>
      <c r="N222">
        <v>10400</v>
      </c>
      <c r="O222">
        <v>900</v>
      </c>
      <c r="P222">
        <v>9500</v>
      </c>
    </row>
    <row r="223" spans="1:16" hidden="1" x14ac:dyDescent="0.3">
      <c r="A223" t="s">
        <v>882</v>
      </c>
      <c r="B223" t="s">
        <v>883</v>
      </c>
      <c r="C223" s="1" t="str">
        <f t="shared" si="34"/>
        <v>21:1147</v>
      </c>
      <c r="D223" s="1" t="str">
        <f t="shared" si="35"/>
        <v>21:0421</v>
      </c>
      <c r="E223" t="s">
        <v>884</v>
      </c>
      <c r="F223" t="s">
        <v>885</v>
      </c>
      <c r="H223">
        <v>54.999158000000001</v>
      </c>
      <c r="I223">
        <v>-65.974325199999996</v>
      </c>
      <c r="J223" s="1" t="str">
        <f t="shared" si="36"/>
        <v>Till</v>
      </c>
      <c r="K223" s="1" t="str">
        <f t="shared" si="37"/>
        <v>HMC separation (ODM; details not reported)</v>
      </c>
      <c r="L223">
        <v>10900</v>
      </c>
      <c r="M223">
        <v>0</v>
      </c>
      <c r="N223">
        <v>10900</v>
      </c>
      <c r="O223">
        <v>1600</v>
      </c>
      <c r="P223">
        <v>9300</v>
      </c>
    </row>
    <row r="224" spans="1:16" hidden="1" x14ac:dyDescent="0.3">
      <c r="A224" t="s">
        <v>886</v>
      </c>
      <c r="B224" t="s">
        <v>887</v>
      </c>
      <c r="C224" s="1" t="str">
        <f t="shared" si="34"/>
        <v>21:1147</v>
      </c>
      <c r="D224" s="1" t="str">
        <f t="shared" si="35"/>
        <v>21:0421</v>
      </c>
      <c r="E224" t="s">
        <v>888</v>
      </c>
      <c r="F224" t="s">
        <v>889</v>
      </c>
      <c r="H224">
        <v>54.910072</v>
      </c>
      <c r="I224">
        <v>-65.819348199999993</v>
      </c>
      <c r="J224" s="1" t="str">
        <f t="shared" si="36"/>
        <v>Till</v>
      </c>
      <c r="K224" s="1" t="str">
        <f t="shared" si="37"/>
        <v>HMC separation (ODM; details not reported)</v>
      </c>
      <c r="L224">
        <v>11200</v>
      </c>
      <c r="M224">
        <v>0</v>
      </c>
      <c r="N224">
        <v>11200</v>
      </c>
      <c r="O224">
        <v>1200</v>
      </c>
      <c r="P224">
        <v>10000</v>
      </c>
    </row>
    <row r="225" spans="1:16" hidden="1" x14ac:dyDescent="0.3">
      <c r="A225" t="s">
        <v>890</v>
      </c>
      <c r="B225" t="s">
        <v>891</v>
      </c>
      <c r="C225" s="1" t="str">
        <f t="shared" si="34"/>
        <v>21:1147</v>
      </c>
      <c r="D225" s="1" t="str">
        <f t="shared" si="35"/>
        <v>21:0421</v>
      </c>
      <c r="E225" t="s">
        <v>892</v>
      </c>
      <c r="F225" t="s">
        <v>893</v>
      </c>
      <c r="H225">
        <v>54.965233099999999</v>
      </c>
      <c r="I225">
        <v>-65.545352899999997</v>
      </c>
      <c r="J225" s="1" t="str">
        <f t="shared" si="36"/>
        <v>Till</v>
      </c>
      <c r="K225" s="1" t="str">
        <f t="shared" si="37"/>
        <v>HMC separation (ODM; details not reported)</v>
      </c>
      <c r="L225">
        <v>11100</v>
      </c>
      <c r="M225">
        <v>0</v>
      </c>
      <c r="N225">
        <v>11100</v>
      </c>
      <c r="O225">
        <v>1600</v>
      </c>
      <c r="P225">
        <v>9500</v>
      </c>
    </row>
    <row r="226" spans="1:16" hidden="1" x14ac:dyDescent="0.3">
      <c r="A226" t="s">
        <v>894</v>
      </c>
      <c r="B226" t="s">
        <v>895</v>
      </c>
      <c r="C226" s="1" t="str">
        <f t="shared" si="34"/>
        <v>21:1147</v>
      </c>
      <c r="D226" s="1" t="str">
        <f t="shared" si="35"/>
        <v>21:0421</v>
      </c>
      <c r="E226" t="s">
        <v>896</v>
      </c>
      <c r="F226" t="s">
        <v>897</v>
      </c>
      <c r="H226">
        <v>54.923748699999997</v>
      </c>
      <c r="I226">
        <v>-65.228158500000006</v>
      </c>
      <c r="J226" s="1" t="str">
        <f t="shared" si="36"/>
        <v>Till</v>
      </c>
      <c r="K226" s="1" t="str">
        <f t="shared" si="37"/>
        <v>HMC separation (ODM; details not reported)</v>
      </c>
      <c r="L226">
        <v>9900</v>
      </c>
      <c r="M226">
        <v>0</v>
      </c>
      <c r="N226">
        <v>9900</v>
      </c>
      <c r="O226">
        <v>2000</v>
      </c>
      <c r="P226">
        <v>7900</v>
      </c>
    </row>
    <row r="227" spans="1:16" hidden="1" x14ac:dyDescent="0.3">
      <c r="A227" t="s">
        <v>898</v>
      </c>
      <c r="B227" t="s">
        <v>899</v>
      </c>
      <c r="C227" s="1" t="str">
        <f t="shared" si="34"/>
        <v>21:1147</v>
      </c>
      <c r="D227" s="1" t="str">
        <f t="shared" si="35"/>
        <v>21:0421</v>
      </c>
      <c r="E227" t="s">
        <v>900</v>
      </c>
      <c r="F227" t="s">
        <v>901</v>
      </c>
      <c r="H227">
        <v>54.854649500000001</v>
      </c>
      <c r="I227">
        <v>-65.506189500000005</v>
      </c>
      <c r="J227" s="1" t="str">
        <f t="shared" si="36"/>
        <v>Till</v>
      </c>
      <c r="K227" s="1" t="str">
        <f t="shared" si="37"/>
        <v>HMC separation (ODM; details not reported)</v>
      </c>
      <c r="L227">
        <v>10200</v>
      </c>
      <c r="M227">
        <v>0</v>
      </c>
      <c r="N227">
        <v>10200</v>
      </c>
      <c r="O227">
        <v>3100</v>
      </c>
      <c r="P227">
        <v>7100</v>
      </c>
    </row>
    <row r="228" spans="1:16" hidden="1" x14ac:dyDescent="0.3">
      <c r="A228" t="s">
        <v>902</v>
      </c>
      <c r="B228" t="s">
        <v>903</v>
      </c>
      <c r="C228" s="1" t="str">
        <f t="shared" si="34"/>
        <v>21:1147</v>
      </c>
      <c r="D228" s="1" t="str">
        <f t="shared" si="35"/>
        <v>21:0421</v>
      </c>
      <c r="E228" t="s">
        <v>904</v>
      </c>
      <c r="F228" t="s">
        <v>905</v>
      </c>
      <c r="H228">
        <v>55.359686199999999</v>
      </c>
      <c r="I228">
        <v>-65.990304600000002</v>
      </c>
      <c r="J228" s="1" t="str">
        <f t="shared" si="36"/>
        <v>Till</v>
      </c>
      <c r="K228" s="1" t="str">
        <f t="shared" si="37"/>
        <v>HMC separation (ODM; details not reported)</v>
      </c>
      <c r="L228">
        <v>10800</v>
      </c>
      <c r="M228">
        <v>0</v>
      </c>
      <c r="N228">
        <v>10800</v>
      </c>
      <c r="O228">
        <v>3600</v>
      </c>
      <c r="P228">
        <v>7200</v>
      </c>
    </row>
    <row r="229" spans="1:16" hidden="1" x14ac:dyDescent="0.3">
      <c r="A229" t="s">
        <v>906</v>
      </c>
      <c r="B229" t="s">
        <v>907</v>
      </c>
      <c r="C229" s="1" t="str">
        <f t="shared" si="34"/>
        <v>21:1147</v>
      </c>
      <c r="D229" s="1" t="str">
        <f t="shared" si="35"/>
        <v>21:0421</v>
      </c>
      <c r="E229" t="s">
        <v>908</v>
      </c>
      <c r="F229" t="s">
        <v>909</v>
      </c>
      <c r="H229">
        <v>55.239960699999997</v>
      </c>
      <c r="I229">
        <v>-65.959797199999997</v>
      </c>
      <c r="J229" s="1" t="str">
        <f t="shared" si="36"/>
        <v>Till</v>
      </c>
      <c r="K229" s="1" t="str">
        <f t="shared" si="37"/>
        <v>HMC separation (ODM; details not reported)</v>
      </c>
      <c r="L229">
        <v>13200</v>
      </c>
      <c r="M229">
        <v>0</v>
      </c>
      <c r="N229">
        <v>13200</v>
      </c>
      <c r="O229">
        <v>3500</v>
      </c>
      <c r="P229">
        <v>9700</v>
      </c>
    </row>
    <row r="230" spans="1:16" hidden="1" x14ac:dyDescent="0.3">
      <c r="A230" t="s">
        <v>910</v>
      </c>
      <c r="B230" t="s">
        <v>911</v>
      </c>
      <c r="C230" s="1" t="str">
        <f t="shared" si="34"/>
        <v>21:1147</v>
      </c>
      <c r="D230" s="1" t="str">
        <f t="shared" si="35"/>
        <v>21:0421</v>
      </c>
      <c r="E230" t="s">
        <v>912</v>
      </c>
      <c r="F230" t="s">
        <v>913</v>
      </c>
      <c r="H230">
        <v>55.3708581</v>
      </c>
      <c r="I230">
        <v>-65.529198199999996</v>
      </c>
      <c r="J230" s="1" t="str">
        <f t="shared" si="36"/>
        <v>Till</v>
      </c>
      <c r="K230" s="1" t="str">
        <f t="shared" si="37"/>
        <v>HMC separation (ODM; details not reported)</v>
      </c>
      <c r="L230">
        <v>11500</v>
      </c>
      <c r="M230">
        <v>0</v>
      </c>
      <c r="N230">
        <v>11500</v>
      </c>
      <c r="O230">
        <v>1700</v>
      </c>
      <c r="P230">
        <v>9800</v>
      </c>
    </row>
    <row r="231" spans="1:16" hidden="1" x14ac:dyDescent="0.3">
      <c r="A231" t="s">
        <v>914</v>
      </c>
      <c r="B231" t="s">
        <v>915</v>
      </c>
      <c r="C231" s="1" t="str">
        <f t="shared" si="34"/>
        <v>21:1147</v>
      </c>
      <c r="D231" s="1" t="str">
        <f t="shared" si="35"/>
        <v>21:0421</v>
      </c>
      <c r="E231" t="s">
        <v>916</v>
      </c>
      <c r="F231" t="s">
        <v>917</v>
      </c>
      <c r="H231">
        <v>55.137428800000002</v>
      </c>
      <c r="I231">
        <v>-65.632301400000003</v>
      </c>
      <c r="J231" s="1" t="str">
        <f t="shared" si="36"/>
        <v>Till</v>
      </c>
      <c r="K231" s="1" t="str">
        <f t="shared" si="37"/>
        <v>HMC separation (ODM; details not reported)</v>
      </c>
      <c r="L231">
        <v>11100</v>
      </c>
      <c r="M231">
        <v>0</v>
      </c>
      <c r="N231">
        <v>11100</v>
      </c>
      <c r="O231">
        <v>2400</v>
      </c>
      <c r="P231">
        <v>8700</v>
      </c>
    </row>
    <row r="232" spans="1:16" hidden="1" x14ac:dyDescent="0.3">
      <c r="A232" t="s">
        <v>918</v>
      </c>
      <c r="B232" t="s">
        <v>919</v>
      </c>
      <c r="C232" s="1" t="str">
        <f t="shared" si="34"/>
        <v>21:1147</v>
      </c>
      <c r="D232" s="1" t="str">
        <f t="shared" si="35"/>
        <v>21:0421</v>
      </c>
      <c r="E232" t="s">
        <v>920</v>
      </c>
      <c r="F232" t="s">
        <v>921</v>
      </c>
      <c r="H232">
        <v>55.024211000000001</v>
      </c>
      <c r="I232">
        <v>-65.647358100000005</v>
      </c>
      <c r="J232" s="1" t="str">
        <f t="shared" si="36"/>
        <v>Till</v>
      </c>
      <c r="K232" s="1" t="str">
        <f t="shared" si="37"/>
        <v>HMC separation (ODM; details not reported)</v>
      </c>
      <c r="L232">
        <v>12100</v>
      </c>
      <c r="M232">
        <v>0</v>
      </c>
      <c r="N232">
        <v>12100</v>
      </c>
      <c r="O232">
        <v>1700</v>
      </c>
      <c r="P232">
        <v>10400</v>
      </c>
    </row>
    <row r="233" spans="1:16" hidden="1" x14ac:dyDescent="0.3">
      <c r="A233" t="s">
        <v>922</v>
      </c>
      <c r="B233" t="s">
        <v>923</v>
      </c>
      <c r="C233" s="1" t="str">
        <f t="shared" si="34"/>
        <v>21:1147</v>
      </c>
      <c r="D233" s="1" t="str">
        <f t="shared" si="35"/>
        <v>21:0421</v>
      </c>
      <c r="E233" t="s">
        <v>924</v>
      </c>
      <c r="F233" t="s">
        <v>925</v>
      </c>
      <c r="H233">
        <v>55.013333600000003</v>
      </c>
      <c r="I233">
        <v>-65.865485899999996</v>
      </c>
      <c r="J233" s="1" t="str">
        <f t="shared" si="36"/>
        <v>Till</v>
      </c>
      <c r="K233" s="1" t="str">
        <f t="shared" si="37"/>
        <v>HMC separation (ODM; details not reported)</v>
      </c>
      <c r="L233">
        <v>12000</v>
      </c>
      <c r="M233">
        <v>0</v>
      </c>
      <c r="N233">
        <v>12000</v>
      </c>
      <c r="O233">
        <v>2000</v>
      </c>
      <c r="P233">
        <v>10000</v>
      </c>
    </row>
    <row r="234" spans="1:16" hidden="1" x14ac:dyDescent="0.3">
      <c r="A234" t="s">
        <v>926</v>
      </c>
      <c r="B234" t="s">
        <v>927</v>
      </c>
      <c r="C234" s="1" t="str">
        <f t="shared" si="34"/>
        <v>21:1147</v>
      </c>
      <c r="D234" s="1" t="str">
        <f t="shared" si="35"/>
        <v>21:0421</v>
      </c>
      <c r="E234" t="s">
        <v>928</v>
      </c>
      <c r="F234" t="s">
        <v>929</v>
      </c>
      <c r="H234">
        <v>55.140601400000001</v>
      </c>
      <c r="I234">
        <v>-65.971173300000004</v>
      </c>
      <c r="J234" s="1" t="str">
        <f t="shared" si="36"/>
        <v>Till</v>
      </c>
      <c r="K234" s="1" t="str">
        <f t="shared" si="37"/>
        <v>HMC separation (ODM; details not reported)</v>
      </c>
      <c r="L234">
        <v>11600</v>
      </c>
      <c r="M234">
        <v>0</v>
      </c>
      <c r="N234">
        <v>11600</v>
      </c>
      <c r="O234">
        <v>1900</v>
      </c>
      <c r="P234">
        <v>9700</v>
      </c>
    </row>
    <row r="235" spans="1:16" hidden="1" x14ac:dyDescent="0.3">
      <c r="A235" t="s">
        <v>930</v>
      </c>
      <c r="B235" t="s">
        <v>931</v>
      </c>
      <c r="C235" s="1" t="str">
        <f t="shared" si="34"/>
        <v>21:1147</v>
      </c>
      <c r="D235" s="1" t="str">
        <f t="shared" si="35"/>
        <v>21:0421</v>
      </c>
      <c r="E235" t="s">
        <v>932</v>
      </c>
      <c r="F235" t="s">
        <v>933</v>
      </c>
      <c r="H235">
        <v>55.044593599999999</v>
      </c>
      <c r="I235">
        <v>-65.990564199999994</v>
      </c>
      <c r="J235" s="1" t="str">
        <f t="shared" si="36"/>
        <v>Till</v>
      </c>
      <c r="K235" s="1" t="str">
        <f t="shared" si="37"/>
        <v>HMC separation (ODM; details not reported)</v>
      </c>
      <c r="L235">
        <v>11200</v>
      </c>
      <c r="M235">
        <v>0</v>
      </c>
      <c r="N235">
        <v>11200</v>
      </c>
      <c r="O235">
        <v>1300</v>
      </c>
      <c r="P235">
        <v>9900</v>
      </c>
    </row>
    <row r="236" spans="1:16" hidden="1" x14ac:dyDescent="0.3">
      <c r="A236" t="s">
        <v>934</v>
      </c>
      <c r="B236" t="s">
        <v>935</v>
      </c>
      <c r="C236" s="1" t="str">
        <f t="shared" si="34"/>
        <v>21:1147</v>
      </c>
      <c r="D236" s="1" t="str">
        <f t="shared" si="35"/>
        <v>21:0421</v>
      </c>
      <c r="E236" t="s">
        <v>936</v>
      </c>
      <c r="F236" t="s">
        <v>937</v>
      </c>
      <c r="H236">
        <v>54.960969599999999</v>
      </c>
      <c r="I236">
        <v>-65.899034599999993</v>
      </c>
      <c r="J236" s="1" t="str">
        <f t="shared" si="36"/>
        <v>Till</v>
      </c>
      <c r="K236" s="1" t="str">
        <f t="shared" si="37"/>
        <v>HMC separation (ODM; details not reported)</v>
      </c>
      <c r="L236">
        <v>15500</v>
      </c>
      <c r="M236">
        <v>500</v>
      </c>
      <c r="N236">
        <v>15000</v>
      </c>
      <c r="O236">
        <v>2500</v>
      </c>
      <c r="P236">
        <v>12500</v>
      </c>
    </row>
    <row r="237" spans="1:16" hidden="1" x14ac:dyDescent="0.3">
      <c r="A237" t="s">
        <v>938</v>
      </c>
      <c r="B237" t="s">
        <v>939</v>
      </c>
      <c r="C237" s="1" t="str">
        <f t="shared" si="34"/>
        <v>21:1147</v>
      </c>
      <c r="D237" s="1" t="str">
        <f t="shared" si="35"/>
        <v>21:0421</v>
      </c>
      <c r="E237" t="s">
        <v>940</v>
      </c>
      <c r="F237" t="s">
        <v>941</v>
      </c>
      <c r="H237">
        <v>54.822282800000004</v>
      </c>
      <c r="I237">
        <v>-65.701976900000005</v>
      </c>
      <c r="J237" s="1" t="str">
        <f t="shared" si="36"/>
        <v>Till</v>
      </c>
      <c r="K237" s="1" t="str">
        <f t="shared" si="37"/>
        <v>HMC separation (ODM; details not reported)</v>
      </c>
      <c r="L237">
        <v>11300</v>
      </c>
      <c r="M237">
        <v>0</v>
      </c>
      <c r="N237">
        <v>11300</v>
      </c>
      <c r="O237">
        <v>2700</v>
      </c>
      <c r="P237">
        <v>8600</v>
      </c>
    </row>
    <row r="238" spans="1:16" hidden="1" x14ac:dyDescent="0.3">
      <c r="A238" t="s">
        <v>942</v>
      </c>
      <c r="B238" t="s">
        <v>943</v>
      </c>
      <c r="C238" s="1" t="str">
        <f t="shared" si="34"/>
        <v>21:1147</v>
      </c>
      <c r="D238" s="1" t="str">
        <f t="shared" si="35"/>
        <v>21:0421</v>
      </c>
      <c r="E238" t="s">
        <v>944</v>
      </c>
      <c r="F238" t="s">
        <v>945</v>
      </c>
      <c r="H238">
        <v>54.8964535</v>
      </c>
      <c r="I238">
        <v>-65.445647500000007</v>
      </c>
      <c r="J238" s="1" t="str">
        <f t="shared" si="36"/>
        <v>Till</v>
      </c>
      <c r="K238" s="1" t="str">
        <f t="shared" si="37"/>
        <v>HMC separation (ODM; details not reported)</v>
      </c>
      <c r="L238">
        <v>11300</v>
      </c>
      <c r="M238">
        <v>0</v>
      </c>
      <c r="N238">
        <v>11300</v>
      </c>
      <c r="O238">
        <v>1900</v>
      </c>
      <c r="P238">
        <v>9400</v>
      </c>
    </row>
    <row r="239" spans="1:16" hidden="1" x14ac:dyDescent="0.3">
      <c r="A239" t="s">
        <v>946</v>
      </c>
      <c r="B239" t="s">
        <v>947</v>
      </c>
      <c r="C239" s="1" t="str">
        <f t="shared" si="34"/>
        <v>21:1147</v>
      </c>
      <c r="D239" s="1" t="str">
        <f t="shared" si="35"/>
        <v>21:0421</v>
      </c>
      <c r="E239" t="s">
        <v>948</v>
      </c>
      <c r="F239" t="s">
        <v>949</v>
      </c>
      <c r="H239">
        <v>54.832686600000002</v>
      </c>
      <c r="I239">
        <v>-65.2840092</v>
      </c>
      <c r="J239" s="1" t="str">
        <f t="shared" si="36"/>
        <v>Till</v>
      </c>
      <c r="K239" s="1" t="str">
        <f t="shared" si="37"/>
        <v>HMC separation (ODM; details not reported)</v>
      </c>
      <c r="L239">
        <v>13100</v>
      </c>
      <c r="M239">
        <v>0</v>
      </c>
      <c r="N239">
        <v>13100</v>
      </c>
      <c r="O239">
        <v>2300</v>
      </c>
      <c r="P239">
        <v>10800</v>
      </c>
    </row>
    <row r="240" spans="1:16" hidden="1" x14ac:dyDescent="0.3">
      <c r="A240" t="s">
        <v>950</v>
      </c>
      <c r="B240" t="s">
        <v>951</v>
      </c>
      <c r="C240" s="1" t="str">
        <f t="shared" si="34"/>
        <v>21:1147</v>
      </c>
      <c r="D240" s="1" t="str">
        <f t="shared" si="35"/>
        <v>21:0421</v>
      </c>
      <c r="E240" t="s">
        <v>952</v>
      </c>
      <c r="F240" t="s">
        <v>953</v>
      </c>
      <c r="H240">
        <v>54.760821399999998</v>
      </c>
      <c r="I240">
        <v>-65.247782099999995</v>
      </c>
      <c r="J240" s="1" t="str">
        <f t="shared" si="36"/>
        <v>Till</v>
      </c>
      <c r="K240" s="1" t="str">
        <f t="shared" si="37"/>
        <v>HMC separation (ODM; details not reported)</v>
      </c>
      <c r="L240">
        <v>10800</v>
      </c>
      <c r="M240">
        <v>0</v>
      </c>
      <c r="N240">
        <v>10800</v>
      </c>
      <c r="O240">
        <v>1400</v>
      </c>
      <c r="P240">
        <v>9400</v>
      </c>
    </row>
    <row r="241" spans="1:16" hidden="1" x14ac:dyDescent="0.3">
      <c r="A241" t="s">
        <v>954</v>
      </c>
      <c r="B241" t="s">
        <v>955</v>
      </c>
      <c r="C241" s="1" t="str">
        <f t="shared" si="34"/>
        <v>21:1147</v>
      </c>
      <c r="D241" s="1" t="str">
        <f t="shared" si="35"/>
        <v>21:0421</v>
      </c>
      <c r="E241" t="s">
        <v>956</v>
      </c>
      <c r="F241" t="s">
        <v>957</v>
      </c>
      <c r="H241">
        <v>54.713470100000002</v>
      </c>
      <c r="I241">
        <v>-65.429709700000004</v>
      </c>
      <c r="J241" s="1" t="str">
        <f t="shared" si="36"/>
        <v>Till</v>
      </c>
      <c r="K241" s="1" t="str">
        <f t="shared" si="37"/>
        <v>HMC separation (ODM; details not reported)</v>
      </c>
      <c r="L241">
        <v>11700</v>
      </c>
      <c r="M241">
        <v>0</v>
      </c>
      <c r="N241">
        <v>11700</v>
      </c>
      <c r="O241">
        <v>1700</v>
      </c>
      <c r="P241">
        <v>10000</v>
      </c>
    </row>
    <row r="242" spans="1:16" hidden="1" x14ac:dyDescent="0.3">
      <c r="A242" t="s">
        <v>958</v>
      </c>
      <c r="B242" t="s">
        <v>959</v>
      </c>
      <c r="C242" s="1" t="str">
        <f t="shared" ref="C242:C273" si="38">HYPERLINK("http://geochem.nrcan.gc.ca/cdogs/content/bdl/bdl211147_e.htm", "21:1147")</f>
        <v>21:1147</v>
      </c>
      <c r="D242" s="1" t="str">
        <f t="shared" si="35"/>
        <v>21:0421</v>
      </c>
      <c r="E242" t="s">
        <v>960</v>
      </c>
      <c r="F242" t="s">
        <v>961</v>
      </c>
      <c r="H242">
        <v>54.743197199999997</v>
      </c>
      <c r="I242">
        <v>-65.569689699999998</v>
      </c>
      <c r="J242" s="1" t="str">
        <f t="shared" si="36"/>
        <v>Till</v>
      </c>
      <c r="K242" s="1" t="str">
        <f t="shared" si="37"/>
        <v>HMC separation (ODM; details not reported)</v>
      </c>
      <c r="L242">
        <v>10700</v>
      </c>
      <c r="M242">
        <v>0</v>
      </c>
      <c r="N242">
        <v>10700</v>
      </c>
      <c r="O242">
        <v>1300</v>
      </c>
      <c r="P242">
        <v>9400</v>
      </c>
    </row>
    <row r="243" spans="1:16" hidden="1" x14ac:dyDescent="0.3">
      <c r="A243" t="s">
        <v>962</v>
      </c>
      <c r="B243" t="s">
        <v>963</v>
      </c>
      <c r="C243" s="1" t="str">
        <f t="shared" si="38"/>
        <v>21:1147</v>
      </c>
      <c r="D243" s="1" t="str">
        <f t="shared" ref="D243:D271" si="39">HYPERLINK("http://geochem.nrcan.gc.ca/cdogs/content/svy/svy210421_e.htm", "21:0421")</f>
        <v>21:0421</v>
      </c>
      <c r="E243" t="s">
        <v>964</v>
      </c>
      <c r="F243" t="s">
        <v>965</v>
      </c>
      <c r="H243">
        <v>54.7869052</v>
      </c>
      <c r="I243">
        <v>-65.797978999999998</v>
      </c>
      <c r="J243" s="1" t="str">
        <f t="shared" ref="J243:J271" si="40">HYPERLINK("http://geochem.nrcan.gc.ca/cdogs/content/kwd/kwd020044_e.htm", "Till")</f>
        <v>Till</v>
      </c>
      <c r="K243" s="1" t="str">
        <f t="shared" ref="K243:K271" si="41">HYPERLINK("http://geochem.nrcan.gc.ca/cdogs/content/kwd/kwd080049_e.htm", "HMC separation (ODM; details not reported)")</f>
        <v>HMC separation (ODM; details not reported)</v>
      </c>
      <c r="L243">
        <v>9200</v>
      </c>
      <c r="M243">
        <v>0</v>
      </c>
      <c r="N243">
        <v>9200</v>
      </c>
      <c r="O243">
        <v>3000</v>
      </c>
      <c r="P243">
        <v>6200</v>
      </c>
    </row>
    <row r="244" spans="1:16" hidden="1" x14ac:dyDescent="0.3">
      <c r="A244" t="s">
        <v>966</v>
      </c>
      <c r="B244" t="s">
        <v>967</v>
      </c>
      <c r="C244" s="1" t="str">
        <f t="shared" si="38"/>
        <v>21:1147</v>
      </c>
      <c r="D244" s="1" t="str">
        <f t="shared" si="39"/>
        <v>21:0421</v>
      </c>
      <c r="E244" t="s">
        <v>968</v>
      </c>
      <c r="F244" t="s">
        <v>969</v>
      </c>
      <c r="H244">
        <v>54.782870099999997</v>
      </c>
      <c r="I244">
        <v>-65.905700600000003</v>
      </c>
      <c r="J244" s="1" t="str">
        <f t="shared" si="40"/>
        <v>Till</v>
      </c>
      <c r="K244" s="1" t="str">
        <f t="shared" si="41"/>
        <v>HMC separation (ODM; details not reported)</v>
      </c>
      <c r="L244">
        <v>9500</v>
      </c>
      <c r="M244">
        <v>0</v>
      </c>
      <c r="N244">
        <v>9500</v>
      </c>
      <c r="O244">
        <v>1500</v>
      </c>
      <c r="P244">
        <v>8000</v>
      </c>
    </row>
    <row r="245" spans="1:16" hidden="1" x14ac:dyDescent="0.3">
      <c r="A245" t="s">
        <v>970</v>
      </c>
      <c r="B245" t="s">
        <v>971</v>
      </c>
      <c r="C245" s="1" t="str">
        <f t="shared" si="38"/>
        <v>21:1147</v>
      </c>
      <c r="D245" s="1" t="str">
        <f t="shared" si="39"/>
        <v>21:0421</v>
      </c>
      <c r="E245" t="s">
        <v>972</v>
      </c>
      <c r="F245" t="s">
        <v>973</v>
      </c>
      <c r="H245">
        <v>54.877668300000003</v>
      </c>
      <c r="I245">
        <v>-65.944797899999998</v>
      </c>
      <c r="J245" s="1" t="str">
        <f t="shared" si="40"/>
        <v>Till</v>
      </c>
      <c r="K245" s="1" t="str">
        <f t="shared" si="41"/>
        <v>HMC separation (ODM; details not reported)</v>
      </c>
      <c r="L245">
        <v>9900</v>
      </c>
      <c r="M245">
        <v>0</v>
      </c>
      <c r="N245">
        <v>9900</v>
      </c>
      <c r="O245">
        <v>2200</v>
      </c>
      <c r="P245">
        <v>7700</v>
      </c>
    </row>
    <row r="246" spans="1:16" hidden="1" x14ac:dyDescent="0.3">
      <c r="A246" t="s">
        <v>974</v>
      </c>
      <c r="B246" t="s">
        <v>975</v>
      </c>
      <c r="C246" s="1" t="str">
        <f t="shared" si="38"/>
        <v>21:1147</v>
      </c>
      <c r="D246" s="1" t="str">
        <f t="shared" si="39"/>
        <v>21:0421</v>
      </c>
      <c r="E246" t="s">
        <v>976</v>
      </c>
      <c r="F246" t="s">
        <v>977</v>
      </c>
      <c r="H246">
        <v>54.922474999999999</v>
      </c>
      <c r="I246">
        <v>-65.952302299999999</v>
      </c>
      <c r="J246" s="1" t="str">
        <f t="shared" si="40"/>
        <v>Till</v>
      </c>
      <c r="K246" s="1" t="str">
        <f t="shared" si="41"/>
        <v>HMC separation (ODM; details not reported)</v>
      </c>
      <c r="L246">
        <v>12500</v>
      </c>
      <c r="M246">
        <v>0</v>
      </c>
      <c r="N246">
        <v>12500</v>
      </c>
      <c r="O246">
        <v>2500</v>
      </c>
      <c r="P246">
        <v>10000</v>
      </c>
    </row>
    <row r="247" spans="1:16" hidden="1" x14ac:dyDescent="0.3">
      <c r="A247" t="s">
        <v>978</v>
      </c>
      <c r="B247" t="s">
        <v>979</v>
      </c>
      <c r="C247" s="1" t="str">
        <f t="shared" si="38"/>
        <v>21:1147</v>
      </c>
      <c r="D247" s="1" t="str">
        <f t="shared" si="39"/>
        <v>21:0421</v>
      </c>
      <c r="E247" t="s">
        <v>980</v>
      </c>
      <c r="F247" t="s">
        <v>981</v>
      </c>
      <c r="H247">
        <v>54.584554099999998</v>
      </c>
      <c r="I247">
        <v>-65.959035499999999</v>
      </c>
      <c r="J247" s="1" t="str">
        <f t="shared" si="40"/>
        <v>Till</v>
      </c>
      <c r="K247" s="1" t="str">
        <f t="shared" si="41"/>
        <v>HMC separation (ODM; details not reported)</v>
      </c>
      <c r="L247">
        <v>12000</v>
      </c>
      <c r="M247">
        <v>0</v>
      </c>
      <c r="N247">
        <v>12000</v>
      </c>
      <c r="O247">
        <v>2400</v>
      </c>
      <c r="P247">
        <v>9600</v>
      </c>
    </row>
    <row r="248" spans="1:16" hidden="1" x14ac:dyDescent="0.3">
      <c r="A248" t="s">
        <v>982</v>
      </c>
      <c r="B248" t="s">
        <v>983</v>
      </c>
      <c r="C248" s="1" t="str">
        <f t="shared" si="38"/>
        <v>21:1147</v>
      </c>
      <c r="D248" s="1" t="str">
        <f t="shared" si="39"/>
        <v>21:0421</v>
      </c>
      <c r="E248" t="s">
        <v>984</v>
      </c>
      <c r="F248" t="s">
        <v>985</v>
      </c>
      <c r="H248">
        <v>54.427330300000001</v>
      </c>
      <c r="I248">
        <v>-65.930909400000004</v>
      </c>
      <c r="J248" s="1" t="str">
        <f t="shared" si="40"/>
        <v>Till</v>
      </c>
      <c r="K248" s="1" t="str">
        <f t="shared" si="41"/>
        <v>HMC separation (ODM; details not reported)</v>
      </c>
      <c r="L248">
        <v>12200</v>
      </c>
      <c r="M248">
        <v>0</v>
      </c>
      <c r="N248">
        <v>12200</v>
      </c>
      <c r="O248">
        <v>2700</v>
      </c>
      <c r="P248">
        <v>9500</v>
      </c>
    </row>
    <row r="249" spans="1:16" hidden="1" x14ac:dyDescent="0.3">
      <c r="A249" t="s">
        <v>986</v>
      </c>
      <c r="B249" t="s">
        <v>987</v>
      </c>
      <c r="C249" s="1" t="str">
        <f t="shared" si="38"/>
        <v>21:1147</v>
      </c>
      <c r="D249" s="1" t="str">
        <f t="shared" si="39"/>
        <v>21:0421</v>
      </c>
      <c r="E249" t="s">
        <v>988</v>
      </c>
      <c r="F249" t="s">
        <v>989</v>
      </c>
      <c r="H249">
        <v>54.499665</v>
      </c>
      <c r="I249">
        <v>-65.297532799999999</v>
      </c>
      <c r="J249" s="1" t="str">
        <f t="shared" si="40"/>
        <v>Till</v>
      </c>
      <c r="K249" s="1" t="str">
        <f t="shared" si="41"/>
        <v>HMC separation (ODM; details not reported)</v>
      </c>
      <c r="L249">
        <v>14200</v>
      </c>
      <c r="M249">
        <v>0</v>
      </c>
      <c r="N249">
        <v>14200</v>
      </c>
      <c r="O249">
        <v>1500</v>
      </c>
      <c r="P249">
        <v>12700</v>
      </c>
    </row>
    <row r="250" spans="1:16" hidden="1" x14ac:dyDescent="0.3">
      <c r="A250" t="s">
        <v>990</v>
      </c>
      <c r="B250" t="s">
        <v>991</v>
      </c>
      <c r="C250" s="1" t="str">
        <f t="shared" si="38"/>
        <v>21:1147</v>
      </c>
      <c r="D250" s="1" t="str">
        <f t="shared" si="39"/>
        <v>21:0421</v>
      </c>
      <c r="E250" t="s">
        <v>988</v>
      </c>
      <c r="F250" t="s">
        <v>992</v>
      </c>
      <c r="H250">
        <v>54.499665</v>
      </c>
      <c r="I250">
        <v>-65.297532799999999</v>
      </c>
      <c r="J250" s="1" t="str">
        <f t="shared" si="40"/>
        <v>Till</v>
      </c>
      <c r="K250" s="1" t="str">
        <f t="shared" si="41"/>
        <v>HMC separation (ODM; details not reported)</v>
      </c>
      <c r="L250">
        <v>12400</v>
      </c>
      <c r="M250">
        <v>1000</v>
      </c>
      <c r="N250">
        <v>11400</v>
      </c>
      <c r="O250">
        <v>1500</v>
      </c>
      <c r="P250">
        <v>9900</v>
      </c>
    </row>
    <row r="251" spans="1:16" hidden="1" x14ac:dyDescent="0.3">
      <c r="A251" t="s">
        <v>993</v>
      </c>
      <c r="B251" t="s">
        <v>994</v>
      </c>
      <c r="C251" s="1" t="str">
        <f t="shared" si="38"/>
        <v>21:1147</v>
      </c>
      <c r="D251" s="1" t="str">
        <f t="shared" si="39"/>
        <v>21:0421</v>
      </c>
      <c r="E251" t="s">
        <v>995</v>
      </c>
      <c r="F251" t="s">
        <v>996</v>
      </c>
      <c r="H251">
        <v>54.508467400000001</v>
      </c>
      <c r="I251">
        <v>-65.015806999999995</v>
      </c>
      <c r="J251" s="1" t="str">
        <f t="shared" si="40"/>
        <v>Till</v>
      </c>
      <c r="K251" s="1" t="str">
        <f t="shared" si="41"/>
        <v>HMC separation (ODM; details not reported)</v>
      </c>
      <c r="L251">
        <v>12400</v>
      </c>
      <c r="M251">
        <v>0</v>
      </c>
      <c r="N251">
        <v>12400</v>
      </c>
      <c r="O251">
        <v>2100</v>
      </c>
      <c r="P251">
        <v>10300</v>
      </c>
    </row>
    <row r="252" spans="1:16" hidden="1" x14ac:dyDescent="0.3">
      <c r="A252" t="s">
        <v>997</v>
      </c>
      <c r="B252" t="s">
        <v>998</v>
      </c>
      <c r="C252" s="1" t="str">
        <f t="shared" si="38"/>
        <v>21:1147</v>
      </c>
      <c r="D252" s="1" t="str">
        <f t="shared" si="39"/>
        <v>21:0421</v>
      </c>
      <c r="E252" t="s">
        <v>999</v>
      </c>
      <c r="F252" t="s">
        <v>1000</v>
      </c>
      <c r="H252">
        <v>54.346187</v>
      </c>
      <c r="I252">
        <v>-64.971788700000005</v>
      </c>
      <c r="J252" s="1" t="str">
        <f t="shared" si="40"/>
        <v>Till</v>
      </c>
      <c r="K252" s="1" t="str">
        <f t="shared" si="41"/>
        <v>HMC separation (ODM; details not reported)</v>
      </c>
      <c r="L252">
        <v>12600</v>
      </c>
      <c r="M252">
        <v>0</v>
      </c>
      <c r="N252">
        <v>12600</v>
      </c>
      <c r="O252">
        <v>1800</v>
      </c>
      <c r="P252">
        <v>10800</v>
      </c>
    </row>
    <row r="253" spans="1:16" hidden="1" x14ac:dyDescent="0.3">
      <c r="A253" t="s">
        <v>1001</v>
      </c>
      <c r="B253" t="s">
        <v>1002</v>
      </c>
      <c r="C253" s="1" t="str">
        <f t="shared" si="38"/>
        <v>21:1147</v>
      </c>
      <c r="D253" s="1" t="str">
        <f t="shared" si="39"/>
        <v>21:0421</v>
      </c>
      <c r="E253" t="s">
        <v>1003</v>
      </c>
      <c r="F253" t="s">
        <v>1004</v>
      </c>
      <c r="H253">
        <v>55.277454900000002</v>
      </c>
      <c r="I253">
        <v>-65.911766600000007</v>
      </c>
      <c r="J253" s="1" t="str">
        <f t="shared" si="40"/>
        <v>Till</v>
      </c>
      <c r="K253" s="1" t="str">
        <f t="shared" si="41"/>
        <v>HMC separation (ODM; details not reported)</v>
      </c>
      <c r="L253">
        <v>12000</v>
      </c>
      <c r="M253">
        <v>0</v>
      </c>
      <c r="N253">
        <v>12000</v>
      </c>
      <c r="O253">
        <v>1500</v>
      </c>
      <c r="P253">
        <v>10500</v>
      </c>
    </row>
    <row r="254" spans="1:16" hidden="1" x14ac:dyDescent="0.3">
      <c r="A254" t="s">
        <v>1005</v>
      </c>
      <c r="B254" t="s">
        <v>1006</v>
      </c>
      <c r="C254" s="1" t="str">
        <f t="shared" si="38"/>
        <v>21:1147</v>
      </c>
      <c r="D254" s="1" t="str">
        <f t="shared" si="39"/>
        <v>21:0421</v>
      </c>
      <c r="E254" t="s">
        <v>1007</v>
      </c>
      <c r="F254" t="s">
        <v>1008</v>
      </c>
      <c r="H254">
        <v>54.643846799999999</v>
      </c>
      <c r="I254">
        <v>-65.452400100000006</v>
      </c>
      <c r="J254" s="1" t="str">
        <f t="shared" si="40"/>
        <v>Till</v>
      </c>
      <c r="K254" s="1" t="str">
        <f t="shared" si="41"/>
        <v>HMC separation (ODM; details not reported)</v>
      </c>
      <c r="L254">
        <v>12000</v>
      </c>
      <c r="M254">
        <v>0</v>
      </c>
      <c r="N254">
        <v>12000</v>
      </c>
      <c r="O254">
        <v>1800</v>
      </c>
      <c r="P254">
        <v>10200</v>
      </c>
    </row>
    <row r="255" spans="1:16" hidden="1" x14ac:dyDescent="0.3">
      <c r="A255" t="s">
        <v>1009</v>
      </c>
      <c r="B255" t="s">
        <v>1010</v>
      </c>
      <c r="C255" s="1" t="str">
        <f t="shared" si="38"/>
        <v>21:1147</v>
      </c>
      <c r="D255" s="1" t="str">
        <f t="shared" si="39"/>
        <v>21:0421</v>
      </c>
      <c r="E255" t="s">
        <v>1011</v>
      </c>
      <c r="F255" t="s">
        <v>1012</v>
      </c>
      <c r="H255">
        <v>54.644561899999999</v>
      </c>
      <c r="I255">
        <v>-65.292510100000001</v>
      </c>
      <c r="J255" s="1" t="str">
        <f t="shared" si="40"/>
        <v>Till</v>
      </c>
      <c r="K255" s="1" t="str">
        <f t="shared" si="41"/>
        <v>HMC separation (ODM; details not reported)</v>
      </c>
      <c r="L255">
        <v>14200</v>
      </c>
      <c r="M255">
        <v>0</v>
      </c>
      <c r="N255">
        <v>14200</v>
      </c>
      <c r="O255">
        <v>2800</v>
      </c>
      <c r="P255">
        <v>11400</v>
      </c>
    </row>
    <row r="256" spans="1:16" hidden="1" x14ac:dyDescent="0.3">
      <c r="A256" t="s">
        <v>1013</v>
      </c>
      <c r="B256" t="s">
        <v>1014</v>
      </c>
      <c r="C256" s="1" t="str">
        <f t="shared" si="38"/>
        <v>21:1147</v>
      </c>
      <c r="D256" s="1" t="str">
        <f t="shared" si="39"/>
        <v>21:0421</v>
      </c>
      <c r="E256" t="s">
        <v>1015</v>
      </c>
      <c r="F256" t="s">
        <v>1016</v>
      </c>
      <c r="H256">
        <v>54.562705000000001</v>
      </c>
      <c r="I256">
        <v>-65.146513600000006</v>
      </c>
      <c r="J256" s="1" t="str">
        <f t="shared" si="40"/>
        <v>Till</v>
      </c>
      <c r="K256" s="1" t="str">
        <f t="shared" si="41"/>
        <v>HMC separation (ODM; details not reported)</v>
      </c>
      <c r="L256">
        <v>12200</v>
      </c>
      <c r="M256">
        <v>0</v>
      </c>
      <c r="N256">
        <v>12200</v>
      </c>
      <c r="O256">
        <v>1200</v>
      </c>
      <c r="P256">
        <v>11000</v>
      </c>
    </row>
    <row r="257" spans="1:16" hidden="1" x14ac:dyDescent="0.3">
      <c r="A257" t="s">
        <v>1017</v>
      </c>
      <c r="B257" t="s">
        <v>1018</v>
      </c>
      <c r="C257" s="1" t="str">
        <f t="shared" si="38"/>
        <v>21:1147</v>
      </c>
      <c r="D257" s="1" t="str">
        <f t="shared" si="39"/>
        <v>21:0421</v>
      </c>
      <c r="E257" t="s">
        <v>1019</v>
      </c>
      <c r="F257" t="s">
        <v>1020</v>
      </c>
      <c r="H257">
        <v>54.6602253</v>
      </c>
      <c r="I257">
        <v>-65.089585299999996</v>
      </c>
      <c r="J257" s="1" t="str">
        <f t="shared" si="40"/>
        <v>Till</v>
      </c>
      <c r="K257" s="1" t="str">
        <f t="shared" si="41"/>
        <v>HMC separation (ODM; details not reported)</v>
      </c>
      <c r="L257">
        <v>11200</v>
      </c>
      <c r="M257">
        <v>0</v>
      </c>
      <c r="N257">
        <v>11200</v>
      </c>
      <c r="O257">
        <v>1200</v>
      </c>
      <c r="P257">
        <v>10000</v>
      </c>
    </row>
    <row r="258" spans="1:16" hidden="1" x14ac:dyDescent="0.3">
      <c r="A258" t="s">
        <v>1021</v>
      </c>
      <c r="B258" t="s">
        <v>1022</v>
      </c>
      <c r="C258" s="1" t="str">
        <f t="shared" si="38"/>
        <v>21:1147</v>
      </c>
      <c r="D258" s="1" t="str">
        <f t="shared" si="39"/>
        <v>21:0421</v>
      </c>
      <c r="E258" t="s">
        <v>1023</v>
      </c>
      <c r="F258" t="s">
        <v>1024</v>
      </c>
      <c r="H258">
        <v>54.7739701</v>
      </c>
      <c r="I258">
        <v>-65.0286945</v>
      </c>
      <c r="J258" s="1" t="str">
        <f t="shared" si="40"/>
        <v>Till</v>
      </c>
      <c r="K258" s="1" t="str">
        <f t="shared" si="41"/>
        <v>HMC separation (ODM; details not reported)</v>
      </c>
      <c r="L258">
        <v>10700</v>
      </c>
      <c r="M258">
        <v>0</v>
      </c>
      <c r="N258">
        <v>10700</v>
      </c>
      <c r="O258">
        <v>1000</v>
      </c>
      <c r="P258">
        <v>9700</v>
      </c>
    </row>
    <row r="259" spans="1:16" hidden="1" x14ac:dyDescent="0.3">
      <c r="A259" t="s">
        <v>1025</v>
      </c>
      <c r="B259" t="s">
        <v>1026</v>
      </c>
      <c r="C259" s="1" t="str">
        <f t="shared" si="38"/>
        <v>21:1147</v>
      </c>
      <c r="D259" s="1" t="str">
        <f t="shared" si="39"/>
        <v>21:0421</v>
      </c>
      <c r="E259" t="s">
        <v>1027</v>
      </c>
      <c r="F259" t="s">
        <v>1028</v>
      </c>
      <c r="H259">
        <v>54.026953300000002</v>
      </c>
      <c r="I259">
        <v>-65.426538100000002</v>
      </c>
      <c r="J259" s="1" t="str">
        <f t="shared" si="40"/>
        <v>Till</v>
      </c>
      <c r="K259" s="1" t="str">
        <f t="shared" si="41"/>
        <v>HMC separation (ODM; details not reported)</v>
      </c>
      <c r="L259">
        <v>12100</v>
      </c>
      <c r="M259">
        <v>0</v>
      </c>
      <c r="N259">
        <v>12100</v>
      </c>
      <c r="O259">
        <v>5400</v>
      </c>
      <c r="P259">
        <v>6700</v>
      </c>
    </row>
    <row r="260" spans="1:16" hidden="1" x14ac:dyDescent="0.3">
      <c r="A260" t="s">
        <v>1029</v>
      </c>
      <c r="B260" t="s">
        <v>1030</v>
      </c>
      <c r="C260" s="1" t="str">
        <f t="shared" si="38"/>
        <v>21:1147</v>
      </c>
      <c r="D260" s="1" t="str">
        <f t="shared" si="39"/>
        <v>21:0421</v>
      </c>
      <c r="E260" t="s">
        <v>1031</v>
      </c>
      <c r="F260" t="s">
        <v>1032</v>
      </c>
      <c r="H260">
        <v>54.028749400000002</v>
      </c>
      <c r="I260">
        <v>-65.168458299999998</v>
      </c>
      <c r="J260" s="1" t="str">
        <f t="shared" si="40"/>
        <v>Till</v>
      </c>
      <c r="K260" s="1" t="str">
        <f t="shared" si="41"/>
        <v>HMC separation (ODM; details not reported)</v>
      </c>
      <c r="L260">
        <v>13600</v>
      </c>
      <c r="M260">
        <v>0</v>
      </c>
      <c r="N260">
        <v>13600</v>
      </c>
      <c r="O260">
        <v>4400</v>
      </c>
      <c r="P260">
        <v>9200</v>
      </c>
    </row>
    <row r="261" spans="1:16" hidden="1" x14ac:dyDescent="0.3">
      <c r="A261" t="s">
        <v>1033</v>
      </c>
      <c r="B261" t="s">
        <v>1034</v>
      </c>
      <c r="C261" s="1" t="str">
        <f t="shared" si="38"/>
        <v>21:1147</v>
      </c>
      <c r="D261" s="1" t="str">
        <f t="shared" si="39"/>
        <v>21:0421</v>
      </c>
      <c r="E261" t="s">
        <v>1035</v>
      </c>
      <c r="F261" t="s">
        <v>1036</v>
      </c>
      <c r="H261">
        <v>54.045940899999998</v>
      </c>
      <c r="I261">
        <v>-65.635321500000003</v>
      </c>
      <c r="J261" s="1" t="str">
        <f t="shared" si="40"/>
        <v>Till</v>
      </c>
      <c r="K261" s="1" t="str">
        <f t="shared" si="41"/>
        <v>HMC separation (ODM; details not reported)</v>
      </c>
      <c r="L261">
        <v>17500</v>
      </c>
      <c r="M261">
        <v>2500</v>
      </c>
      <c r="N261">
        <v>15000</v>
      </c>
      <c r="O261">
        <v>5000</v>
      </c>
      <c r="P261">
        <v>10000</v>
      </c>
    </row>
    <row r="262" spans="1:16" hidden="1" x14ac:dyDescent="0.3">
      <c r="A262" t="s">
        <v>1037</v>
      </c>
      <c r="B262" t="s">
        <v>1038</v>
      </c>
      <c r="C262" s="1" t="str">
        <f t="shared" si="38"/>
        <v>21:1147</v>
      </c>
      <c r="D262" s="1" t="str">
        <f t="shared" si="39"/>
        <v>21:0421</v>
      </c>
      <c r="E262" t="s">
        <v>1039</v>
      </c>
      <c r="F262" t="s">
        <v>1040</v>
      </c>
      <c r="H262">
        <v>54.019394599999998</v>
      </c>
      <c r="I262">
        <v>-65.795483300000001</v>
      </c>
      <c r="J262" s="1" t="str">
        <f t="shared" si="40"/>
        <v>Till</v>
      </c>
      <c r="K262" s="1" t="str">
        <f t="shared" si="41"/>
        <v>HMC separation (ODM; details not reported)</v>
      </c>
      <c r="L262">
        <v>13200</v>
      </c>
      <c r="M262">
        <v>0</v>
      </c>
      <c r="N262">
        <v>13200</v>
      </c>
      <c r="O262">
        <v>3500</v>
      </c>
      <c r="P262">
        <v>9700</v>
      </c>
    </row>
    <row r="263" spans="1:16" hidden="1" x14ac:dyDescent="0.3">
      <c r="A263" t="s">
        <v>1041</v>
      </c>
      <c r="B263" t="s">
        <v>1042</v>
      </c>
      <c r="C263" s="1" t="str">
        <f t="shared" si="38"/>
        <v>21:1147</v>
      </c>
      <c r="D263" s="1" t="str">
        <f t="shared" si="39"/>
        <v>21:0421</v>
      </c>
      <c r="E263" t="s">
        <v>1043</v>
      </c>
      <c r="F263" t="s">
        <v>1044</v>
      </c>
      <c r="H263">
        <v>54.035497399999997</v>
      </c>
      <c r="I263">
        <v>-65.958841800000002</v>
      </c>
      <c r="J263" s="1" t="str">
        <f t="shared" si="40"/>
        <v>Till</v>
      </c>
      <c r="K263" s="1" t="str">
        <f t="shared" si="41"/>
        <v>HMC separation (ODM; details not reported)</v>
      </c>
      <c r="L263">
        <v>17000</v>
      </c>
      <c r="M263">
        <v>2000</v>
      </c>
      <c r="N263">
        <v>15000</v>
      </c>
      <c r="O263">
        <v>3700</v>
      </c>
      <c r="P263">
        <v>11300</v>
      </c>
    </row>
    <row r="264" spans="1:16" hidden="1" x14ac:dyDescent="0.3">
      <c r="A264" t="s">
        <v>1045</v>
      </c>
      <c r="B264" t="s">
        <v>1046</v>
      </c>
      <c r="C264" s="1" t="str">
        <f t="shared" si="38"/>
        <v>21:1147</v>
      </c>
      <c r="D264" s="1" t="str">
        <f t="shared" si="39"/>
        <v>21:0421</v>
      </c>
      <c r="E264" t="s">
        <v>1047</v>
      </c>
      <c r="F264" t="s">
        <v>1048</v>
      </c>
      <c r="H264">
        <v>54.112227400000002</v>
      </c>
      <c r="I264">
        <v>-65.898076000000003</v>
      </c>
      <c r="J264" s="1" t="str">
        <f t="shared" si="40"/>
        <v>Till</v>
      </c>
      <c r="K264" s="1" t="str">
        <f t="shared" si="41"/>
        <v>HMC separation (ODM; details not reported)</v>
      </c>
      <c r="L264">
        <v>10400</v>
      </c>
      <c r="M264">
        <v>0</v>
      </c>
      <c r="N264">
        <v>10400</v>
      </c>
      <c r="O264">
        <v>5300</v>
      </c>
      <c r="P264">
        <v>5100</v>
      </c>
    </row>
    <row r="265" spans="1:16" hidden="1" x14ac:dyDescent="0.3">
      <c r="A265" t="s">
        <v>1049</v>
      </c>
      <c r="B265" t="s">
        <v>1050</v>
      </c>
      <c r="C265" s="1" t="str">
        <f t="shared" si="38"/>
        <v>21:1147</v>
      </c>
      <c r="D265" s="1" t="str">
        <f t="shared" si="39"/>
        <v>21:0421</v>
      </c>
      <c r="E265" t="s">
        <v>1051</v>
      </c>
      <c r="F265" t="s">
        <v>1052</v>
      </c>
      <c r="H265">
        <v>54.783023900000003</v>
      </c>
      <c r="I265">
        <v>-65.946265299999993</v>
      </c>
      <c r="J265" s="1" t="str">
        <f t="shared" si="40"/>
        <v>Till</v>
      </c>
      <c r="K265" s="1" t="str">
        <f t="shared" si="41"/>
        <v>HMC separation (ODM; details not reported)</v>
      </c>
      <c r="L265">
        <v>12600</v>
      </c>
      <c r="M265">
        <v>0</v>
      </c>
      <c r="N265">
        <v>12600</v>
      </c>
      <c r="O265">
        <v>2600</v>
      </c>
      <c r="P265">
        <v>10000</v>
      </c>
    </row>
    <row r="266" spans="1:16" hidden="1" x14ac:dyDescent="0.3">
      <c r="A266" t="s">
        <v>1053</v>
      </c>
      <c r="B266" t="s">
        <v>1054</v>
      </c>
      <c r="C266" s="1" t="str">
        <f t="shared" si="38"/>
        <v>21:1147</v>
      </c>
      <c r="D266" s="1" t="str">
        <f t="shared" si="39"/>
        <v>21:0421</v>
      </c>
      <c r="E266" t="s">
        <v>1055</v>
      </c>
      <c r="F266" t="s">
        <v>1056</v>
      </c>
      <c r="H266">
        <v>54.665985399999997</v>
      </c>
      <c r="I266">
        <v>-65.961590700000002</v>
      </c>
      <c r="J266" s="1" t="str">
        <f t="shared" si="40"/>
        <v>Till</v>
      </c>
      <c r="K266" s="1" t="str">
        <f t="shared" si="41"/>
        <v>HMC separation (ODM; details not reported)</v>
      </c>
      <c r="L266">
        <v>10700</v>
      </c>
      <c r="M266">
        <v>0</v>
      </c>
      <c r="N266">
        <v>10700</v>
      </c>
      <c r="O266">
        <v>2900</v>
      </c>
      <c r="P266">
        <v>7800</v>
      </c>
    </row>
    <row r="267" spans="1:16" hidden="1" x14ac:dyDescent="0.3">
      <c r="A267" t="s">
        <v>1057</v>
      </c>
      <c r="B267" t="s">
        <v>1058</v>
      </c>
      <c r="C267" s="1" t="str">
        <f t="shared" si="38"/>
        <v>21:1147</v>
      </c>
      <c r="D267" s="1" t="str">
        <f t="shared" si="39"/>
        <v>21:0421</v>
      </c>
      <c r="E267" t="s">
        <v>1059</v>
      </c>
      <c r="F267" t="s">
        <v>1060</v>
      </c>
      <c r="H267">
        <v>54.509619100000002</v>
      </c>
      <c r="I267">
        <v>-65.927082600000006</v>
      </c>
      <c r="J267" s="1" t="str">
        <f t="shared" si="40"/>
        <v>Till</v>
      </c>
      <c r="K267" s="1" t="str">
        <f t="shared" si="41"/>
        <v>HMC separation (ODM; details not reported)</v>
      </c>
      <c r="L267">
        <v>14400</v>
      </c>
      <c r="M267">
        <v>0</v>
      </c>
      <c r="N267">
        <v>14400</v>
      </c>
      <c r="O267">
        <v>1800</v>
      </c>
      <c r="P267">
        <v>12600</v>
      </c>
    </row>
    <row r="268" spans="1:16" hidden="1" x14ac:dyDescent="0.3">
      <c r="A268" t="s">
        <v>1061</v>
      </c>
      <c r="B268" t="s">
        <v>1062</v>
      </c>
      <c r="C268" s="1" t="str">
        <f t="shared" si="38"/>
        <v>21:1147</v>
      </c>
      <c r="D268" s="1" t="str">
        <f t="shared" si="39"/>
        <v>21:0421</v>
      </c>
      <c r="E268" t="s">
        <v>1063</v>
      </c>
      <c r="F268" t="s">
        <v>1064</v>
      </c>
      <c r="H268">
        <v>54.5318471</v>
      </c>
      <c r="I268">
        <v>-65.847572499999998</v>
      </c>
      <c r="J268" s="1" t="str">
        <f t="shared" si="40"/>
        <v>Till</v>
      </c>
      <c r="K268" s="1" t="str">
        <f t="shared" si="41"/>
        <v>HMC separation (ODM; details not reported)</v>
      </c>
      <c r="L268">
        <v>13400</v>
      </c>
      <c r="M268">
        <v>0</v>
      </c>
      <c r="N268">
        <v>13400</v>
      </c>
      <c r="O268">
        <v>1100</v>
      </c>
      <c r="P268">
        <v>12300</v>
      </c>
    </row>
    <row r="269" spans="1:16" hidden="1" x14ac:dyDescent="0.3">
      <c r="A269" t="s">
        <v>1065</v>
      </c>
      <c r="B269" t="s">
        <v>1066</v>
      </c>
      <c r="C269" s="1" t="str">
        <f t="shared" si="38"/>
        <v>21:1147</v>
      </c>
      <c r="D269" s="1" t="str">
        <f t="shared" si="39"/>
        <v>21:0421</v>
      </c>
      <c r="E269" t="s">
        <v>1067</v>
      </c>
      <c r="F269" t="s">
        <v>1068</v>
      </c>
      <c r="H269">
        <v>54.576225899999997</v>
      </c>
      <c r="I269">
        <v>-65.549371500000007</v>
      </c>
      <c r="J269" s="1" t="str">
        <f t="shared" si="40"/>
        <v>Till</v>
      </c>
      <c r="K269" s="1" t="str">
        <f t="shared" si="41"/>
        <v>HMC separation (ODM; details not reported)</v>
      </c>
      <c r="L269">
        <v>12300</v>
      </c>
      <c r="M269">
        <v>0</v>
      </c>
      <c r="N269">
        <v>12300</v>
      </c>
      <c r="O269">
        <v>2100</v>
      </c>
      <c r="P269">
        <v>10200</v>
      </c>
    </row>
    <row r="270" spans="1:16" hidden="1" x14ac:dyDescent="0.3">
      <c r="A270" t="s">
        <v>1069</v>
      </c>
      <c r="B270" t="s">
        <v>1070</v>
      </c>
      <c r="C270" s="1" t="str">
        <f t="shared" si="38"/>
        <v>21:1147</v>
      </c>
      <c r="D270" s="1" t="str">
        <f t="shared" si="39"/>
        <v>21:0421</v>
      </c>
      <c r="E270" t="s">
        <v>1071</v>
      </c>
      <c r="F270" t="s">
        <v>1072</v>
      </c>
      <c r="H270">
        <v>54.516651400000001</v>
      </c>
      <c r="I270">
        <v>-65.567105699999999</v>
      </c>
      <c r="J270" s="1" t="str">
        <f t="shared" si="40"/>
        <v>Till</v>
      </c>
      <c r="K270" s="1" t="str">
        <f t="shared" si="41"/>
        <v>HMC separation (ODM; details not reported)</v>
      </c>
      <c r="L270">
        <v>12500</v>
      </c>
      <c r="M270">
        <v>0</v>
      </c>
      <c r="N270">
        <v>12500</v>
      </c>
      <c r="O270">
        <v>1500</v>
      </c>
      <c r="P270">
        <v>11000</v>
      </c>
    </row>
    <row r="271" spans="1:16" hidden="1" x14ac:dyDescent="0.3">
      <c r="A271" t="s">
        <v>1073</v>
      </c>
      <c r="B271" t="s">
        <v>1074</v>
      </c>
      <c r="C271" s="1" t="str">
        <f t="shared" si="38"/>
        <v>21:1147</v>
      </c>
      <c r="D271" s="1" t="str">
        <f t="shared" si="39"/>
        <v>21:0421</v>
      </c>
      <c r="E271" t="s">
        <v>1075</v>
      </c>
      <c r="F271" t="s">
        <v>1076</v>
      </c>
      <c r="H271">
        <v>54.638331899999997</v>
      </c>
      <c r="I271">
        <v>-65.720988599999998</v>
      </c>
      <c r="J271" s="1" t="str">
        <f t="shared" si="40"/>
        <v>Till</v>
      </c>
      <c r="K271" s="1" t="str">
        <f t="shared" si="41"/>
        <v>HMC separation (ODM; details not reported)</v>
      </c>
      <c r="L271">
        <v>12000</v>
      </c>
      <c r="M271">
        <v>0</v>
      </c>
      <c r="N271">
        <v>12000</v>
      </c>
      <c r="O271">
        <v>3400</v>
      </c>
      <c r="P271">
        <v>8600</v>
      </c>
    </row>
    <row r="272" spans="1:16" hidden="1" x14ac:dyDescent="0.3">
      <c r="A272" t="s">
        <v>1077</v>
      </c>
      <c r="B272" t="s">
        <v>1078</v>
      </c>
      <c r="C272" s="1" t="str">
        <f t="shared" si="38"/>
        <v>21:1147</v>
      </c>
      <c r="D272" s="1" t="str">
        <f>HYPERLINK("http://geochem.nrcan.gc.ca/cdogs/content/svy/svy_e.htm", "")</f>
        <v/>
      </c>
      <c r="G272" s="1" t="str">
        <f>HYPERLINK("http://geochem.nrcan.gc.ca/cdogs/content/cr_/cr_00241_e.htm", "241")</f>
        <v>241</v>
      </c>
      <c r="J272" t="s">
        <v>85</v>
      </c>
      <c r="K272" t="s">
        <v>86</v>
      </c>
      <c r="L272">
        <v>14700</v>
      </c>
      <c r="M272">
        <v>0</v>
      </c>
      <c r="N272">
        <v>14700</v>
      </c>
      <c r="O272">
        <v>3100</v>
      </c>
      <c r="P272">
        <v>11600</v>
      </c>
    </row>
    <row r="273" spans="1:16" hidden="1" x14ac:dyDescent="0.3">
      <c r="A273" t="s">
        <v>1079</v>
      </c>
      <c r="B273" t="s">
        <v>1080</v>
      </c>
      <c r="C273" s="1" t="str">
        <f t="shared" si="38"/>
        <v>21:1147</v>
      </c>
      <c r="D273" s="1" t="str">
        <f t="shared" ref="D273:D280" si="42">HYPERLINK("http://geochem.nrcan.gc.ca/cdogs/content/svy/svy210421_e.htm", "21:0421")</f>
        <v>21:0421</v>
      </c>
      <c r="E273" t="s">
        <v>1081</v>
      </c>
      <c r="F273" t="s">
        <v>1082</v>
      </c>
      <c r="H273">
        <v>54.571914599999999</v>
      </c>
      <c r="I273">
        <v>-65.392529499999995</v>
      </c>
      <c r="J273" s="1" t="str">
        <f t="shared" ref="J273:J280" si="43">HYPERLINK("http://geochem.nrcan.gc.ca/cdogs/content/kwd/kwd020044_e.htm", "Till")</f>
        <v>Till</v>
      </c>
      <c r="K273" s="1" t="str">
        <f t="shared" ref="K273:K280" si="44">HYPERLINK("http://geochem.nrcan.gc.ca/cdogs/content/kwd/kwd080049_e.htm", "HMC separation (ODM; details not reported)")</f>
        <v>HMC separation (ODM; details not reported)</v>
      </c>
      <c r="L273">
        <v>12800</v>
      </c>
      <c r="M273">
        <v>0</v>
      </c>
      <c r="N273">
        <v>12800</v>
      </c>
      <c r="O273">
        <v>2100</v>
      </c>
      <c r="P273">
        <v>10700</v>
      </c>
    </row>
    <row r="274" spans="1:16" hidden="1" x14ac:dyDescent="0.3">
      <c r="A274" t="s">
        <v>1083</v>
      </c>
      <c r="B274" t="s">
        <v>1084</v>
      </c>
      <c r="C274" s="1" t="str">
        <f t="shared" ref="C274:C301" si="45">HYPERLINK("http://geochem.nrcan.gc.ca/cdogs/content/bdl/bdl211147_e.htm", "21:1147")</f>
        <v>21:1147</v>
      </c>
      <c r="D274" s="1" t="str">
        <f t="shared" si="42"/>
        <v>21:0421</v>
      </c>
      <c r="E274" t="s">
        <v>1081</v>
      </c>
      <c r="F274" t="s">
        <v>1085</v>
      </c>
      <c r="H274">
        <v>54.571914599999999</v>
      </c>
      <c r="I274">
        <v>-65.392529499999995</v>
      </c>
      <c r="J274" s="1" t="str">
        <f t="shared" si="43"/>
        <v>Till</v>
      </c>
      <c r="K274" s="1" t="str">
        <f t="shared" si="44"/>
        <v>HMC separation (ODM; details not reported)</v>
      </c>
      <c r="L274">
        <v>11900</v>
      </c>
      <c r="M274">
        <v>0</v>
      </c>
      <c r="N274">
        <v>11900</v>
      </c>
      <c r="O274">
        <v>1700</v>
      </c>
      <c r="P274">
        <v>10200</v>
      </c>
    </row>
    <row r="275" spans="1:16" hidden="1" x14ac:dyDescent="0.3">
      <c r="A275" t="s">
        <v>1086</v>
      </c>
      <c r="B275" t="s">
        <v>1087</v>
      </c>
      <c r="C275" s="1" t="str">
        <f t="shared" si="45"/>
        <v>21:1147</v>
      </c>
      <c r="D275" s="1" t="str">
        <f t="shared" si="42"/>
        <v>21:0421</v>
      </c>
      <c r="E275" t="s">
        <v>1088</v>
      </c>
      <c r="F275" t="s">
        <v>1089</v>
      </c>
      <c r="H275">
        <v>54.299481999999998</v>
      </c>
      <c r="I275">
        <v>-65.968146899999994</v>
      </c>
      <c r="J275" s="1" t="str">
        <f t="shared" si="43"/>
        <v>Till</v>
      </c>
      <c r="K275" s="1" t="str">
        <f t="shared" si="44"/>
        <v>HMC separation (ODM; details not reported)</v>
      </c>
      <c r="L275">
        <v>15000</v>
      </c>
      <c r="M275">
        <v>0</v>
      </c>
      <c r="N275">
        <v>15000</v>
      </c>
      <c r="O275">
        <v>4500</v>
      </c>
      <c r="P275">
        <v>10500</v>
      </c>
    </row>
    <row r="276" spans="1:16" hidden="1" x14ac:dyDescent="0.3">
      <c r="A276" t="s">
        <v>1090</v>
      </c>
      <c r="B276" t="s">
        <v>1091</v>
      </c>
      <c r="C276" s="1" t="str">
        <f t="shared" si="45"/>
        <v>21:1147</v>
      </c>
      <c r="D276" s="1" t="str">
        <f t="shared" si="42"/>
        <v>21:0421</v>
      </c>
      <c r="E276" t="s">
        <v>1092</v>
      </c>
      <c r="F276" t="s">
        <v>1093</v>
      </c>
      <c r="H276">
        <v>54.445637900000001</v>
      </c>
      <c r="I276">
        <v>-65.769339599999995</v>
      </c>
      <c r="J276" s="1" t="str">
        <f t="shared" si="43"/>
        <v>Till</v>
      </c>
      <c r="K276" s="1" t="str">
        <f t="shared" si="44"/>
        <v>HMC separation (ODM; details not reported)</v>
      </c>
      <c r="L276">
        <v>11900</v>
      </c>
      <c r="M276">
        <v>0</v>
      </c>
      <c r="N276">
        <v>11900</v>
      </c>
      <c r="O276">
        <v>3100</v>
      </c>
      <c r="P276">
        <v>8800</v>
      </c>
    </row>
    <row r="277" spans="1:16" hidden="1" x14ac:dyDescent="0.3">
      <c r="A277" t="s">
        <v>1094</v>
      </c>
      <c r="B277" t="s">
        <v>1095</v>
      </c>
      <c r="C277" s="1" t="str">
        <f t="shared" si="45"/>
        <v>21:1147</v>
      </c>
      <c r="D277" s="1" t="str">
        <f t="shared" si="42"/>
        <v>21:0421</v>
      </c>
      <c r="E277" t="s">
        <v>1096</v>
      </c>
      <c r="F277" t="s">
        <v>1097</v>
      </c>
      <c r="H277">
        <v>54.229846199999997</v>
      </c>
      <c r="I277">
        <v>-65.686161400000003</v>
      </c>
      <c r="J277" s="1" t="str">
        <f t="shared" si="43"/>
        <v>Till</v>
      </c>
      <c r="K277" s="1" t="str">
        <f t="shared" si="44"/>
        <v>HMC separation (ODM; details not reported)</v>
      </c>
      <c r="L277">
        <v>11800</v>
      </c>
      <c r="M277">
        <v>0</v>
      </c>
      <c r="N277">
        <v>11800</v>
      </c>
      <c r="O277">
        <v>3200</v>
      </c>
      <c r="P277">
        <v>8600</v>
      </c>
    </row>
    <row r="278" spans="1:16" hidden="1" x14ac:dyDescent="0.3">
      <c r="A278" t="s">
        <v>1098</v>
      </c>
      <c r="B278" t="s">
        <v>1099</v>
      </c>
      <c r="C278" s="1" t="str">
        <f t="shared" si="45"/>
        <v>21:1147</v>
      </c>
      <c r="D278" s="1" t="str">
        <f t="shared" si="42"/>
        <v>21:0421</v>
      </c>
      <c r="E278" t="s">
        <v>1100</v>
      </c>
      <c r="F278" t="s">
        <v>1101</v>
      </c>
      <c r="H278">
        <v>54.1947969</v>
      </c>
      <c r="I278">
        <v>-65.801888000000005</v>
      </c>
      <c r="J278" s="1" t="str">
        <f t="shared" si="43"/>
        <v>Till</v>
      </c>
      <c r="K278" s="1" t="str">
        <f t="shared" si="44"/>
        <v>HMC separation (ODM; details not reported)</v>
      </c>
      <c r="L278">
        <v>14200</v>
      </c>
      <c r="M278">
        <v>0</v>
      </c>
      <c r="N278">
        <v>14200</v>
      </c>
      <c r="O278">
        <v>3000</v>
      </c>
      <c r="P278">
        <v>11200</v>
      </c>
    </row>
    <row r="279" spans="1:16" hidden="1" x14ac:dyDescent="0.3">
      <c r="A279" t="s">
        <v>1102</v>
      </c>
      <c r="B279" t="s">
        <v>1103</v>
      </c>
      <c r="C279" s="1" t="str">
        <f t="shared" si="45"/>
        <v>21:1147</v>
      </c>
      <c r="D279" s="1" t="str">
        <f t="shared" si="42"/>
        <v>21:0421</v>
      </c>
      <c r="E279" t="s">
        <v>1104</v>
      </c>
      <c r="F279" t="s">
        <v>1105</v>
      </c>
      <c r="H279">
        <v>54.194186199999997</v>
      </c>
      <c r="I279">
        <v>-65.940948800000001</v>
      </c>
      <c r="J279" s="1" t="str">
        <f t="shared" si="43"/>
        <v>Till</v>
      </c>
      <c r="K279" s="1" t="str">
        <f t="shared" si="44"/>
        <v>HMC separation (ODM; details not reported)</v>
      </c>
      <c r="L279">
        <v>13100</v>
      </c>
      <c r="M279">
        <v>0</v>
      </c>
      <c r="N279">
        <v>13100</v>
      </c>
      <c r="O279">
        <v>1100</v>
      </c>
      <c r="P279">
        <v>12000</v>
      </c>
    </row>
    <row r="280" spans="1:16" hidden="1" x14ac:dyDescent="0.3">
      <c r="A280" t="s">
        <v>1106</v>
      </c>
      <c r="B280" t="s">
        <v>1107</v>
      </c>
      <c r="C280" s="1" t="str">
        <f t="shared" si="45"/>
        <v>21:1147</v>
      </c>
      <c r="D280" s="1" t="str">
        <f t="shared" si="42"/>
        <v>21:0421</v>
      </c>
      <c r="E280" t="s">
        <v>1108</v>
      </c>
      <c r="F280" t="s">
        <v>1109</v>
      </c>
      <c r="H280">
        <v>54.461818600000001</v>
      </c>
      <c r="I280">
        <v>-65.845251399999995</v>
      </c>
      <c r="J280" s="1" t="str">
        <f t="shared" si="43"/>
        <v>Till</v>
      </c>
      <c r="K280" s="1" t="str">
        <f t="shared" si="44"/>
        <v>HMC separation (ODM; details not reported)</v>
      </c>
      <c r="L280">
        <v>10500</v>
      </c>
      <c r="M280">
        <v>0</v>
      </c>
      <c r="N280">
        <v>10500</v>
      </c>
      <c r="O280">
        <v>2100</v>
      </c>
      <c r="P280">
        <v>8400</v>
      </c>
    </row>
    <row r="281" spans="1:16" hidden="1" x14ac:dyDescent="0.3">
      <c r="A281" t="s">
        <v>1110</v>
      </c>
      <c r="B281" t="s">
        <v>1111</v>
      </c>
      <c r="C281" s="1" t="str">
        <f t="shared" si="45"/>
        <v>21:1147</v>
      </c>
      <c r="D281" s="1" t="str">
        <f>HYPERLINK("http://geochem.nrcan.gc.ca/cdogs/content/svy/svy_e.htm", "")</f>
        <v/>
      </c>
      <c r="G281" s="1" t="str">
        <f>HYPERLINK("http://geochem.nrcan.gc.ca/cdogs/content/cr_/cr_00241_e.htm", "241")</f>
        <v>241</v>
      </c>
      <c r="J281" t="s">
        <v>85</v>
      </c>
      <c r="K281" t="s">
        <v>86</v>
      </c>
      <c r="L281">
        <v>16300</v>
      </c>
      <c r="M281">
        <v>1300</v>
      </c>
      <c r="N281">
        <v>15000</v>
      </c>
      <c r="O281">
        <v>5300</v>
      </c>
      <c r="P281">
        <v>9700</v>
      </c>
    </row>
    <row r="282" spans="1:16" hidden="1" x14ac:dyDescent="0.3">
      <c r="A282" t="s">
        <v>1112</v>
      </c>
      <c r="B282" t="s">
        <v>1113</v>
      </c>
      <c r="C282" s="1" t="str">
        <f t="shared" si="45"/>
        <v>21:1147</v>
      </c>
      <c r="D282" s="1" t="str">
        <f t="shared" ref="D282:D298" si="46">HYPERLINK("http://geochem.nrcan.gc.ca/cdogs/content/svy/svy210421_e.htm", "21:0421")</f>
        <v>21:0421</v>
      </c>
      <c r="E282" t="s">
        <v>1114</v>
      </c>
      <c r="F282" t="s">
        <v>1115</v>
      </c>
      <c r="H282">
        <v>54.396163299999998</v>
      </c>
      <c r="I282">
        <v>-65.384905200000006</v>
      </c>
      <c r="J282" s="1" t="str">
        <f t="shared" ref="J282:J298" si="47">HYPERLINK("http://geochem.nrcan.gc.ca/cdogs/content/kwd/kwd020044_e.htm", "Till")</f>
        <v>Till</v>
      </c>
      <c r="K282" s="1" t="str">
        <f t="shared" ref="K282:K298" si="48">HYPERLINK("http://geochem.nrcan.gc.ca/cdogs/content/kwd/kwd080049_e.htm", "HMC separation (ODM; details not reported)")</f>
        <v>HMC separation (ODM; details not reported)</v>
      </c>
      <c r="L282">
        <v>13000</v>
      </c>
      <c r="M282">
        <v>0</v>
      </c>
      <c r="N282">
        <v>13000</v>
      </c>
      <c r="O282">
        <v>2300</v>
      </c>
      <c r="P282">
        <v>10700</v>
      </c>
    </row>
    <row r="283" spans="1:16" hidden="1" x14ac:dyDescent="0.3">
      <c r="A283" t="s">
        <v>1116</v>
      </c>
      <c r="B283" t="s">
        <v>1117</v>
      </c>
      <c r="C283" s="1" t="str">
        <f t="shared" si="45"/>
        <v>21:1147</v>
      </c>
      <c r="D283" s="1" t="str">
        <f t="shared" si="46"/>
        <v>21:0421</v>
      </c>
      <c r="E283" t="s">
        <v>1118</v>
      </c>
      <c r="F283" t="s">
        <v>1119</v>
      </c>
      <c r="H283">
        <v>54.258825899999998</v>
      </c>
      <c r="I283">
        <v>-65.336645899999994</v>
      </c>
      <c r="J283" s="1" t="str">
        <f t="shared" si="47"/>
        <v>Till</v>
      </c>
      <c r="K283" s="1" t="str">
        <f t="shared" si="48"/>
        <v>HMC separation (ODM; details not reported)</v>
      </c>
      <c r="L283">
        <v>13500</v>
      </c>
      <c r="M283">
        <v>0</v>
      </c>
      <c r="N283">
        <v>13500</v>
      </c>
      <c r="O283">
        <v>2100</v>
      </c>
      <c r="P283">
        <v>11400</v>
      </c>
    </row>
    <row r="284" spans="1:16" hidden="1" x14ac:dyDescent="0.3">
      <c r="A284" t="s">
        <v>1120</v>
      </c>
      <c r="B284" t="s">
        <v>1121</v>
      </c>
      <c r="C284" s="1" t="str">
        <f t="shared" si="45"/>
        <v>21:1147</v>
      </c>
      <c r="D284" s="1" t="str">
        <f t="shared" si="46"/>
        <v>21:0421</v>
      </c>
      <c r="E284" t="s">
        <v>1122</v>
      </c>
      <c r="F284" t="s">
        <v>1123</v>
      </c>
      <c r="H284">
        <v>54.181352400000002</v>
      </c>
      <c r="I284">
        <v>-65.289758599999999</v>
      </c>
      <c r="J284" s="1" t="str">
        <f t="shared" si="47"/>
        <v>Till</v>
      </c>
      <c r="K284" s="1" t="str">
        <f t="shared" si="48"/>
        <v>HMC separation (ODM; details not reported)</v>
      </c>
      <c r="L284">
        <v>15400</v>
      </c>
      <c r="M284">
        <v>400</v>
      </c>
      <c r="N284">
        <v>15000</v>
      </c>
      <c r="O284">
        <v>1500</v>
      </c>
      <c r="P284">
        <v>13500</v>
      </c>
    </row>
    <row r="285" spans="1:16" hidden="1" x14ac:dyDescent="0.3">
      <c r="A285" t="s">
        <v>1124</v>
      </c>
      <c r="B285" t="s">
        <v>1125</v>
      </c>
      <c r="C285" s="1" t="str">
        <f t="shared" si="45"/>
        <v>21:1147</v>
      </c>
      <c r="D285" s="1" t="str">
        <f t="shared" si="46"/>
        <v>21:0421</v>
      </c>
      <c r="E285" t="s">
        <v>1126</v>
      </c>
      <c r="F285" t="s">
        <v>1127</v>
      </c>
      <c r="H285">
        <v>54.0741601</v>
      </c>
      <c r="I285">
        <v>-65.388444899999996</v>
      </c>
      <c r="J285" s="1" t="str">
        <f t="shared" si="47"/>
        <v>Till</v>
      </c>
      <c r="K285" s="1" t="str">
        <f t="shared" si="48"/>
        <v>HMC separation (ODM; details not reported)</v>
      </c>
      <c r="L285">
        <v>12000</v>
      </c>
      <c r="M285">
        <v>0</v>
      </c>
      <c r="N285">
        <v>12000</v>
      </c>
      <c r="O285">
        <v>1400</v>
      </c>
      <c r="P285">
        <v>10600</v>
      </c>
    </row>
    <row r="286" spans="1:16" hidden="1" x14ac:dyDescent="0.3">
      <c r="A286" t="s">
        <v>1128</v>
      </c>
      <c r="B286" t="s">
        <v>1129</v>
      </c>
      <c r="C286" s="1" t="str">
        <f t="shared" si="45"/>
        <v>21:1147</v>
      </c>
      <c r="D286" s="1" t="str">
        <f t="shared" si="46"/>
        <v>21:0421</v>
      </c>
      <c r="E286" t="s">
        <v>1130</v>
      </c>
      <c r="F286" t="s">
        <v>1131</v>
      </c>
      <c r="H286">
        <v>54.1167491</v>
      </c>
      <c r="I286">
        <v>-65.555033300000005</v>
      </c>
      <c r="J286" s="1" t="str">
        <f t="shared" si="47"/>
        <v>Till</v>
      </c>
      <c r="K286" s="1" t="str">
        <f t="shared" si="48"/>
        <v>HMC separation (ODM; details not reported)</v>
      </c>
      <c r="L286">
        <v>14500</v>
      </c>
      <c r="M286">
        <v>0</v>
      </c>
      <c r="N286">
        <v>14500</v>
      </c>
      <c r="O286">
        <v>3700</v>
      </c>
      <c r="P286">
        <v>10800</v>
      </c>
    </row>
    <row r="287" spans="1:16" hidden="1" x14ac:dyDescent="0.3">
      <c r="A287" t="s">
        <v>1132</v>
      </c>
      <c r="B287" t="s">
        <v>1133</v>
      </c>
      <c r="C287" s="1" t="str">
        <f t="shared" si="45"/>
        <v>21:1147</v>
      </c>
      <c r="D287" s="1" t="str">
        <f t="shared" si="46"/>
        <v>21:0421</v>
      </c>
      <c r="E287" t="s">
        <v>1134</v>
      </c>
      <c r="F287" t="s">
        <v>1135</v>
      </c>
      <c r="H287">
        <v>54.400038299999999</v>
      </c>
      <c r="I287">
        <v>-65.567610999999999</v>
      </c>
      <c r="J287" s="1" t="str">
        <f t="shared" si="47"/>
        <v>Till</v>
      </c>
      <c r="K287" s="1" t="str">
        <f t="shared" si="48"/>
        <v>HMC separation (ODM; details not reported)</v>
      </c>
      <c r="L287">
        <v>12000</v>
      </c>
      <c r="M287">
        <v>0</v>
      </c>
      <c r="N287">
        <v>12000</v>
      </c>
      <c r="O287">
        <v>1100</v>
      </c>
      <c r="P287">
        <v>10900</v>
      </c>
    </row>
    <row r="288" spans="1:16" hidden="1" x14ac:dyDescent="0.3">
      <c r="A288" t="s">
        <v>1136</v>
      </c>
      <c r="B288" t="s">
        <v>1137</v>
      </c>
      <c r="C288" s="1" t="str">
        <f t="shared" si="45"/>
        <v>21:1147</v>
      </c>
      <c r="D288" s="1" t="str">
        <f t="shared" si="46"/>
        <v>21:0421</v>
      </c>
      <c r="E288" t="s">
        <v>1138</v>
      </c>
      <c r="F288" t="s">
        <v>1139</v>
      </c>
      <c r="H288">
        <v>54.190284499999997</v>
      </c>
      <c r="I288">
        <v>-65.640759700000004</v>
      </c>
      <c r="J288" s="1" t="str">
        <f t="shared" si="47"/>
        <v>Till</v>
      </c>
      <c r="K288" s="1" t="str">
        <f t="shared" si="48"/>
        <v>HMC separation (ODM; details not reported)</v>
      </c>
      <c r="L288">
        <v>12900</v>
      </c>
      <c r="M288">
        <v>0</v>
      </c>
      <c r="N288">
        <v>12900</v>
      </c>
      <c r="O288">
        <v>1700</v>
      </c>
      <c r="P288">
        <v>11200</v>
      </c>
    </row>
    <row r="289" spans="1:22" hidden="1" x14ac:dyDescent="0.3">
      <c r="A289" t="s">
        <v>1140</v>
      </c>
      <c r="B289" t="s">
        <v>1141</v>
      </c>
      <c r="C289" s="1" t="str">
        <f t="shared" si="45"/>
        <v>21:1147</v>
      </c>
      <c r="D289" s="1" t="str">
        <f t="shared" si="46"/>
        <v>21:0421</v>
      </c>
      <c r="E289" t="s">
        <v>1142</v>
      </c>
      <c r="F289" t="s">
        <v>1143</v>
      </c>
      <c r="H289">
        <v>54.0797466</v>
      </c>
      <c r="I289">
        <v>-65.008620300000004</v>
      </c>
      <c r="J289" s="1" t="str">
        <f t="shared" si="47"/>
        <v>Till</v>
      </c>
      <c r="K289" s="1" t="str">
        <f t="shared" si="48"/>
        <v>HMC separation (ODM; details not reported)</v>
      </c>
      <c r="L289">
        <v>17800</v>
      </c>
      <c r="M289">
        <v>2800</v>
      </c>
      <c r="N289">
        <v>15000</v>
      </c>
      <c r="O289">
        <v>2800</v>
      </c>
      <c r="P289">
        <v>12200</v>
      </c>
    </row>
    <row r="290" spans="1:22" hidden="1" x14ac:dyDescent="0.3">
      <c r="A290" t="s">
        <v>1144</v>
      </c>
      <c r="B290" t="s">
        <v>1145</v>
      </c>
      <c r="C290" s="1" t="str">
        <f t="shared" si="45"/>
        <v>21:1147</v>
      </c>
      <c r="D290" s="1" t="str">
        <f t="shared" si="46"/>
        <v>21:0421</v>
      </c>
      <c r="E290" t="s">
        <v>1146</v>
      </c>
      <c r="F290" t="s">
        <v>1147</v>
      </c>
      <c r="H290">
        <v>54.1963352</v>
      </c>
      <c r="I290">
        <v>-65.380784500000004</v>
      </c>
      <c r="J290" s="1" t="str">
        <f t="shared" si="47"/>
        <v>Till</v>
      </c>
      <c r="K290" s="1" t="str">
        <f t="shared" si="48"/>
        <v>HMC separation (ODM; details not reported)</v>
      </c>
      <c r="L290">
        <v>13500</v>
      </c>
      <c r="M290">
        <v>0</v>
      </c>
      <c r="N290">
        <v>13500</v>
      </c>
      <c r="O290">
        <v>1000</v>
      </c>
      <c r="P290">
        <v>12500</v>
      </c>
    </row>
    <row r="291" spans="1:22" hidden="1" x14ac:dyDescent="0.3">
      <c r="A291" t="s">
        <v>1148</v>
      </c>
      <c r="B291" t="s">
        <v>1149</v>
      </c>
      <c r="C291" s="1" t="str">
        <f t="shared" si="45"/>
        <v>21:1147</v>
      </c>
      <c r="D291" s="1" t="str">
        <f t="shared" si="46"/>
        <v>21:0421</v>
      </c>
      <c r="E291" t="s">
        <v>1150</v>
      </c>
      <c r="F291" t="s">
        <v>1151</v>
      </c>
      <c r="H291">
        <v>54.411977100000001</v>
      </c>
      <c r="I291">
        <v>-65.049566499999997</v>
      </c>
      <c r="J291" s="1" t="str">
        <f t="shared" si="47"/>
        <v>Till</v>
      </c>
      <c r="K291" s="1" t="str">
        <f t="shared" si="48"/>
        <v>HMC separation (ODM; details not reported)</v>
      </c>
      <c r="L291">
        <v>13200</v>
      </c>
      <c r="M291">
        <v>0</v>
      </c>
      <c r="N291">
        <v>13200</v>
      </c>
      <c r="O291">
        <v>1800</v>
      </c>
      <c r="P291">
        <v>11400</v>
      </c>
    </row>
    <row r="292" spans="1:22" hidden="1" x14ac:dyDescent="0.3">
      <c r="A292" t="s">
        <v>1152</v>
      </c>
      <c r="B292" t="s">
        <v>1153</v>
      </c>
      <c r="C292" s="1" t="str">
        <f t="shared" si="45"/>
        <v>21:1147</v>
      </c>
      <c r="D292" s="1" t="str">
        <f t="shared" si="46"/>
        <v>21:0421</v>
      </c>
      <c r="E292" t="s">
        <v>1154</v>
      </c>
      <c r="F292" t="s">
        <v>1155</v>
      </c>
      <c r="H292">
        <v>54.511292099999999</v>
      </c>
      <c r="I292">
        <v>-65.089265900000001</v>
      </c>
      <c r="J292" s="1" t="str">
        <f t="shared" si="47"/>
        <v>Till</v>
      </c>
      <c r="K292" s="1" t="str">
        <f t="shared" si="48"/>
        <v>HMC separation (ODM; details not reported)</v>
      </c>
      <c r="L292">
        <v>14600</v>
      </c>
      <c r="M292">
        <v>0</v>
      </c>
      <c r="N292">
        <v>14600</v>
      </c>
      <c r="O292">
        <v>1400</v>
      </c>
      <c r="P292">
        <v>13200</v>
      </c>
    </row>
    <row r="293" spans="1:22" hidden="1" x14ac:dyDescent="0.3">
      <c r="A293" t="s">
        <v>1156</v>
      </c>
      <c r="B293" t="s">
        <v>1157</v>
      </c>
      <c r="C293" s="1" t="str">
        <f t="shared" si="45"/>
        <v>21:1147</v>
      </c>
      <c r="D293" s="1" t="str">
        <f t="shared" si="46"/>
        <v>21:0421</v>
      </c>
      <c r="E293" t="s">
        <v>1158</v>
      </c>
      <c r="F293" t="s">
        <v>1159</v>
      </c>
      <c r="H293">
        <v>54.426676700000002</v>
      </c>
      <c r="I293">
        <v>-65.406551500000006</v>
      </c>
      <c r="J293" s="1" t="str">
        <f t="shared" si="47"/>
        <v>Till</v>
      </c>
      <c r="K293" s="1" t="str">
        <f t="shared" si="48"/>
        <v>HMC separation (ODM; details not reported)</v>
      </c>
      <c r="L293">
        <v>12200</v>
      </c>
      <c r="M293">
        <v>0</v>
      </c>
      <c r="N293">
        <v>12200</v>
      </c>
      <c r="O293">
        <v>2200</v>
      </c>
      <c r="P293">
        <v>10000</v>
      </c>
    </row>
    <row r="294" spans="1:22" hidden="1" x14ac:dyDescent="0.3">
      <c r="A294" t="s">
        <v>1160</v>
      </c>
      <c r="B294" t="s">
        <v>1161</v>
      </c>
      <c r="C294" s="1" t="str">
        <f t="shared" si="45"/>
        <v>21:1147</v>
      </c>
      <c r="D294" s="1" t="str">
        <f t="shared" si="46"/>
        <v>21:0421</v>
      </c>
      <c r="E294" t="s">
        <v>1162</v>
      </c>
      <c r="F294" t="s">
        <v>1163</v>
      </c>
      <c r="H294">
        <v>54.364382599999999</v>
      </c>
      <c r="I294">
        <v>-65.955999599999998</v>
      </c>
      <c r="J294" s="1" t="str">
        <f t="shared" si="47"/>
        <v>Till</v>
      </c>
      <c r="K294" s="1" t="str">
        <f t="shared" si="48"/>
        <v>HMC separation (ODM; details not reported)</v>
      </c>
      <c r="L294">
        <v>12400</v>
      </c>
      <c r="M294">
        <v>0</v>
      </c>
      <c r="N294">
        <v>12400</v>
      </c>
      <c r="O294">
        <v>2300</v>
      </c>
      <c r="P294">
        <v>10100</v>
      </c>
    </row>
    <row r="295" spans="1:22" hidden="1" x14ac:dyDescent="0.3">
      <c r="A295" t="s">
        <v>1164</v>
      </c>
      <c r="B295" t="s">
        <v>1165</v>
      </c>
      <c r="C295" s="1" t="str">
        <f t="shared" si="45"/>
        <v>21:1147</v>
      </c>
      <c r="D295" s="1" t="str">
        <f t="shared" si="46"/>
        <v>21:0421</v>
      </c>
      <c r="E295" t="s">
        <v>1166</v>
      </c>
      <c r="F295" t="s">
        <v>1167</v>
      </c>
      <c r="H295">
        <v>54.883377799999998</v>
      </c>
      <c r="I295">
        <v>-64.921547000000004</v>
      </c>
      <c r="J295" s="1" t="str">
        <f t="shared" si="47"/>
        <v>Till</v>
      </c>
      <c r="K295" s="1" t="str">
        <f t="shared" si="48"/>
        <v>HMC separation (ODM; details not reported)</v>
      </c>
      <c r="L295">
        <v>11100</v>
      </c>
      <c r="M295">
        <v>0</v>
      </c>
      <c r="N295">
        <v>11100</v>
      </c>
      <c r="O295">
        <v>2200</v>
      </c>
      <c r="P295">
        <v>8900</v>
      </c>
    </row>
    <row r="296" spans="1:22" hidden="1" x14ac:dyDescent="0.3">
      <c r="A296" t="s">
        <v>1168</v>
      </c>
      <c r="B296" t="s">
        <v>1169</v>
      </c>
      <c r="C296" s="1" t="str">
        <f t="shared" si="45"/>
        <v>21:1147</v>
      </c>
      <c r="D296" s="1" t="str">
        <f t="shared" si="46"/>
        <v>21:0421</v>
      </c>
      <c r="E296" t="s">
        <v>1170</v>
      </c>
      <c r="F296" t="s">
        <v>1171</v>
      </c>
      <c r="H296">
        <v>55.0965037</v>
      </c>
      <c r="I296">
        <v>-65.369992699999997</v>
      </c>
      <c r="J296" s="1" t="str">
        <f t="shared" si="47"/>
        <v>Till</v>
      </c>
      <c r="K296" s="1" t="str">
        <f t="shared" si="48"/>
        <v>HMC separation (ODM; details not reported)</v>
      </c>
      <c r="L296">
        <v>15200</v>
      </c>
      <c r="M296">
        <v>200</v>
      </c>
      <c r="N296">
        <v>15000</v>
      </c>
      <c r="O296">
        <v>2700</v>
      </c>
      <c r="P296">
        <v>12300</v>
      </c>
    </row>
    <row r="297" spans="1:22" hidden="1" x14ac:dyDescent="0.3">
      <c r="A297" t="s">
        <v>1172</v>
      </c>
      <c r="B297" t="s">
        <v>1173</v>
      </c>
      <c r="C297" s="1" t="str">
        <f t="shared" si="45"/>
        <v>21:1147</v>
      </c>
      <c r="D297" s="1" t="str">
        <f t="shared" si="46"/>
        <v>21:0421</v>
      </c>
      <c r="E297" t="s">
        <v>1174</v>
      </c>
      <c r="F297" t="s">
        <v>1175</v>
      </c>
      <c r="H297">
        <v>54.108804800000001</v>
      </c>
      <c r="I297">
        <v>-64.922533799999997</v>
      </c>
      <c r="J297" s="1" t="str">
        <f t="shared" si="47"/>
        <v>Till</v>
      </c>
      <c r="K297" s="1" t="str">
        <f t="shared" si="48"/>
        <v>HMC separation (ODM; details not reported)</v>
      </c>
      <c r="L297">
        <v>9700</v>
      </c>
      <c r="M297">
        <v>0</v>
      </c>
      <c r="N297">
        <v>9700</v>
      </c>
      <c r="O297">
        <v>800</v>
      </c>
      <c r="P297">
        <v>8900</v>
      </c>
    </row>
    <row r="298" spans="1:22" hidden="1" x14ac:dyDescent="0.3">
      <c r="A298" t="s">
        <v>1176</v>
      </c>
      <c r="B298" t="s">
        <v>1177</v>
      </c>
      <c r="C298" s="1" t="str">
        <f t="shared" si="45"/>
        <v>21:1147</v>
      </c>
      <c r="D298" s="1" t="str">
        <f t="shared" si="46"/>
        <v>21:0421</v>
      </c>
      <c r="E298" t="s">
        <v>1178</v>
      </c>
      <c r="F298" t="s">
        <v>1179</v>
      </c>
      <c r="H298">
        <v>54.161056700000003</v>
      </c>
      <c r="I298">
        <v>-64.297628200000005</v>
      </c>
      <c r="J298" s="1" t="str">
        <f t="shared" si="47"/>
        <v>Till</v>
      </c>
      <c r="K298" s="1" t="str">
        <f t="shared" si="48"/>
        <v>HMC separation (ODM; details not reported)</v>
      </c>
      <c r="L298">
        <v>12500</v>
      </c>
      <c r="M298">
        <v>0</v>
      </c>
      <c r="N298">
        <v>12500</v>
      </c>
      <c r="O298">
        <v>1200</v>
      </c>
      <c r="P298">
        <v>11300</v>
      </c>
    </row>
    <row r="299" spans="1:22" hidden="1" x14ac:dyDescent="0.3">
      <c r="A299" t="s">
        <v>1180</v>
      </c>
      <c r="B299" t="s">
        <v>1181</v>
      </c>
      <c r="C299" s="1" t="str">
        <f t="shared" si="45"/>
        <v>21:1147</v>
      </c>
      <c r="D299" s="1" t="str">
        <f>HYPERLINK("http://geochem.nrcan.gc.ca/cdogs/content/svy/svy_e.htm", "")</f>
        <v/>
      </c>
      <c r="G299" s="1" t="str">
        <f>HYPERLINK("http://geochem.nrcan.gc.ca/cdogs/content/cr_/cr_00241_e.htm", "241")</f>
        <v>241</v>
      </c>
      <c r="J299" t="s">
        <v>85</v>
      </c>
      <c r="K299" t="s">
        <v>86</v>
      </c>
      <c r="L299">
        <v>12500</v>
      </c>
      <c r="M299">
        <v>0</v>
      </c>
      <c r="N299">
        <v>12500</v>
      </c>
      <c r="O299">
        <v>1300</v>
      </c>
      <c r="P299">
        <v>11200</v>
      </c>
    </row>
    <row r="300" spans="1:22" hidden="1" x14ac:dyDescent="0.3">
      <c r="A300" t="s">
        <v>1182</v>
      </c>
      <c r="B300" t="s">
        <v>1183</v>
      </c>
      <c r="C300" s="1" t="str">
        <f t="shared" si="45"/>
        <v>21:1147</v>
      </c>
      <c r="D300" s="1" t="str">
        <f>HYPERLINK("http://geochem.nrcan.gc.ca/cdogs/content/svy/svy_e.htm", "")</f>
        <v/>
      </c>
      <c r="G300" s="1" t="str">
        <f>HYPERLINK("http://geochem.nrcan.gc.ca/cdogs/content/cr_/cr_00241_e.htm", "241")</f>
        <v>241</v>
      </c>
      <c r="J300" t="s">
        <v>85</v>
      </c>
      <c r="K300" t="s">
        <v>86</v>
      </c>
      <c r="L300">
        <v>15000</v>
      </c>
      <c r="M300">
        <v>0</v>
      </c>
      <c r="N300">
        <v>15000</v>
      </c>
      <c r="O300">
        <v>800</v>
      </c>
      <c r="P300">
        <v>14200</v>
      </c>
    </row>
    <row r="301" spans="1:22" hidden="1" x14ac:dyDescent="0.3">
      <c r="A301" t="s">
        <v>1184</v>
      </c>
      <c r="B301" t="s">
        <v>1185</v>
      </c>
      <c r="C301" s="1" t="str">
        <f t="shared" si="45"/>
        <v>21:1147</v>
      </c>
      <c r="D301" s="1" t="str">
        <f>HYPERLINK("http://geochem.nrcan.gc.ca/cdogs/content/svy/svy_e.htm", "")</f>
        <v/>
      </c>
      <c r="G301" s="1" t="str">
        <f>HYPERLINK("http://geochem.nrcan.gc.ca/cdogs/content/cr_/cr_00241_e.htm", "241")</f>
        <v>241</v>
      </c>
      <c r="J301" t="s">
        <v>85</v>
      </c>
      <c r="K301" t="s">
        <v>86</v>
      </c>
      <c r="L301">
        <v>16200</v>
      </c>
      <c r="M301">
        <v>1200</v>
      </c>
      <c r="N301">
        <v>15000</v>
      </c>
      <c r="O301">
        <v>2400</v>
      </c>
      <c r="P301">
        <v>12600</v>
      </c>
    </row>
    <row r="302" spans="1:22" hidden="1" x14ac:dyDescent="0.3">
      <c r="A302" t="s">
        <v>1186</v>
      </c>
      <c r="B302" t="s">
        <v>1187</v>
      </c>
      <c r="C302" s="1" t="str">
        <f t="shared" ref="C302:C333" si="49">HYPERLINK("http://geochem.nrcan.gc.ca/cdogs/content/bdl/bdl270003_e.htm", "27:0003")</f>
        <v>27:0003</v>
      </c>
      <c r="D302" s="1" t="str">
        <f t="shared" ref="D302:D333" si="50">HYPERLINK("http://geochem.nrcan.gc.ca/cdogs/content/svy/svy270003_e.htm", "27:0003")</f>
        <v>27:0003</v>
      </c>
      <c r="E302" t="s">
        <v>1187</v>
      </c>
      <c r="F302" t="s">
        <v>1188</v>
      </c>
      <c r="J302" s="1" t="str">
        <f>HYPERLINK("http://geochem.nrcan.gc.ca/cdogs/content/kwd/kwd020044_e.htm", "Till")</f>
        <v>Till</v>
      </c>
      <c r="K302" s="1" t="str">
        <f t="shared" ref="K302:K365" si="51">HYPERLINK("http://geochem.nrcan.gc.ca/cdogs/content/kwd/kwd080035_e.htm", "HMC separation (ODM standard)")</f>
        <v>HMC separation (ODM standard)</v>
      </c>
      <c r="L302">
        <v>28</v>
      </c>
      <c r="N302">
        <v>27.5</v>
      </c>
      <c r="O302">
        <v>1.6</v>
      </c>
      <c r="P302">
        <v>25.9</v>
      </c>
      <c r="R302">
        <v>705.6</v>
      </c>
      <c r="S302">
        <v>681</v>
      </c>
      <c r="T302">
        <v>24.6</v>
      </c>
      <c r="U302">
        <v>2</v>
      </c>
      <c r="V302">
        <v>22.6</v>
      </c>
    </row>
    <row r="303" spans="1:22" hidden="1" x14ac:dyDescent="0.3">
      <c r="A303" t="s">
        <v>1189</v>
      </c>
      <c r="B303" t="s">
        <v>1190</v>
      </c>
      <c r="C303" s="1" t="str">
        <f t="shared" si="49"/>
        <v>27:0003</v>
      </c>
      <c r="D303" s="1" t="str">
        <f t="shared" si="50"/>
        <v>27:0003</v>
      </c>
      <c r="E303" t="s">
        <v>1190</v>
      </c>
      <c r="F303" t="s">
        <v>1191</v>
      </c>
      <c r="H303">
        <v>61.179858299999999</v>
      </c>
      <c r="I303">
        <v>-120.6975382</v>
      </c>
      <c r="J303" s="1" t="str">
        <f>HYPERLINK("http://geochem.nrcan.gc.ca/cdogs/content/kwd/kwd020045_e.htm", "Basal till")</f>
        <v>Basal till</v>
      </c>
      <c r="K303" s="1" t="str">
        <f t="shared" si="51"/>
        <v>HMC separation (ODM standard)</v>
      </c>
      <c r="L303">
        <v>27.5</v>
      </c>
      <c r="N303">
        <v>27</v>
      </c>
      <c r="O303">
        <v>4.4000000000000004</v>
      </c>
      <c r="P303">
        <v>22.6</v>
      </c>
      <c r="R303">
        <v>618.20000000000005</v>
      </c>
      <c r="S303">
        <v>597.79999999999995</v>
      </c>
      <c r="T303">
        <v>20.399999999999999</v>
      </c>
      <c r="U303">
        <v>3.7</v>
      </c>
      <c r="V303">
        <v>16.7</v>
      </c>
    </row>
    <row r="304" spans="1:22" hidden="1" x14ac:dyDescent="0.3">
      <c r="A304" t="s">
        <v>1192</v>
      </c>
      <c r="B304" t="s">
        <v>1193</v>
      </c>
      <c r="C304" s="1" t="str">
        <f t="shared" si="49"/>
        <v>27:0003</v>
      </c>
      <c r="D304" s="1" t="str">
        <f t="shared" si="50"/>
        <v>27:0003</v>
      </c>
      <c r="E304" t="s">
        <v>1193</v>
      </c>
      <c r="F304" t="s">
        <v>1194</v>
      </c>
      <c r="H304">
        <v>61.117170799999997</v>
      </c>
      <c r="I304">
        <v>-120.65958620000001</v>
      </c>
      <c r="J304" s="1" t="str">
        <f>HYPERLINK("http://geochem.nrcan.gc.ca/cdogs/content/kwd/kwd020045_e.htm", "Basal till")</f>
        <v>Basal till</v>
      </c>
      <c r="K304" s="1" t="str">
        <f t="shared" si="51"/>
        <v>HMC separation (ODM standard)</v>
      </c>
      <c r="L304">
        <v>25.8</v>
      </c>
      <c r="N304">
        <v>25.3</v>
      </c>
      <c r="O304">
        <v>3.6</v>
      </c>
      <c r="P304">
        <v>21.7</v>
      </c>
      <c r="R304">
        <v>640.29999999999995</v>
      </c>
      <c r="S304">
        <v>609.70000000000005</v>
      </c>
      <c r="T304">
        <v>30.6</v>
      </c>
      <c r="U304">
        <v>4.2</v>
      </c>
      <c r="V304">
        <v>26.4</v>
      </c>
    </row>
    <row r="305" spans="1:22" hidden="1" x14ac:dyDescent="0.3">
      <c r="A305" t="s">
        <v>1195</v>
      </c>
      <c r="B305" t="s">
        <v>1196</v>
      </c>
      <c r="C305" s="1" t="str">
        <f t="shared" si="49"/>
        <v>27:0003</v>
      </c>
      <c r="D305" s="1" t="str">
        <f t="shared" si="50"/>
        <v>27:0003</v>
      </c>
      <c r="E305" t="s">
        <v>1196</v>
      </c>
      <c r="F305" t="s">
        <v>1197</v>
      </c>
      <c r="H305">
        <v>61.047191599999998</v>
      </c>
      <c r="I305">
        <v>-120.6082299</v>
      </c>
      <c r="J305" s="1" t="str">
        <f>HYPERLINK("http://geochem.nrcan.gc.ca/cdogs/content/kwd/kwd020045_e.htm", "Basal till")</f>
        <v>Basal till</v>
      </c>
      <c r="K305" s="1" t="str">
        <f t="shared" si="51"/>
        <v>HMC separation (ODM standard)</v>
      </c>
      <c r="L305">
        <v>31.8</v>
      </c>
      <c r="N305">
        <v>31.3</v>
      </c>
      <c r="O305">
        <v>3.7</v>
      </c>
      <c r="P305">
        <v>27.6</v>
      </c>
      <c r="R305">
        <v>693.7</v>
      </c>
      <c r="S305">
        <v>666.2</v>
      </c>
      <c r="T305">
        <v>27.5</v>
      </c>
      <c r="U305">
        <v>4.5999999999999996</v>
      </c>
      <c r="V305">
        <v>22.9</v>
      </c>
    </row>
    <row r="306" spans="1:22" hidden="1" x14ac:dyDescent="0.3">
      <c r="A306" t="s">
        <v>1198</v>
      </c>
      <c r="B306" t="s">
        <v>1199</v>
      </c>
      <c r="C306" s="1" t="str">
        <f t="shared" si="49"/>
        <v>27:0003</v>
      </c>
      <c r="D306" s="1" t="str">
        <f t="shared" si="50"/>
        <v>27:0003</v>
      </c>
      <c r="E306" t="s">
        <v>1199</v>
      </c>
      <c r="F306" t="s">
        <v>1200</v>
      </c>
      <c r="H306">
        <v>60.975931000000003</v>
      </c>
      <c r="I306">
        <v>-120.56724869999999</v>
      </c>
      <c r="J306" s="1" t="str">
        <f>HYPERLINK("http://geochem.nrcan.gc.ca/cdogs/content/kwd/kwd020045_e.htm", "Basal till")</f>
        <v>Basal till</v>
      </c>
      <c r="K306" s="1" t="str">
        <f t="shared" si="51"/>
        <v>HMC separation (ODM standard)</v>
      </c>
      <c r="L306">
        <v>25.6</v>
      </c>
      <c r="N306">
        <v>25.1</v>
      </c>
      <c r="O306">
        <v>4.5999999999999996</v>
      </c>
      <c r="P306">
        <v>20.5</v>
      </c>
      <c r="R306">
        <v>715.8</v>
      </c>
      <c r="S306">
        <v>692.6</v>
      </c>
      <c r="T306">
        <v>23.2</v>
      </c>
      <c r="U306">
        <v>3.5</v>
      </c>
      <c r="V306">
        <v>19.7</v>
      </c>
    </row>
    <row r="307" spans="1:22" hidden="1" x14ac:dyDescent="0.3">
      <c r="A307" t="s">
        <v>1201</v>
      </c>
      <c r="B307" t="s">
        <v>1202</v>
      </c>
      <c r="C307" s="1" t="str">
        <f t="shared" si="49"/>
        <v>27:0003</v>
      </c>
      <c r="D307" s="1" t="str">
        <f t="shared" si="50"/>
        <v>27:0003</v>
      </c>
      <c r="E307" t="s">
        <v>1202</v>
      </c>
      <c r="F307" t="s">
        <v>1203</v>
      </c>
      <c r="H307">
        <v>60.8112183</v>
      </c>
      <c r="I307">
        <v>-120.4702951</v>
      </c>
      <c r="J307" s="1" t="str">
        <f>HYPERLINK("http://geochem.nrcan.gc.ca/cdogs/content/kwd/kwd020044_e.htm", "Till")</f>
        <v>Till</v>
      </c>
      <c r="K307" s="1" t="str">
        <f t="shared" si="51"/>
        <v>HMC separation (ODM standard)</v>
      </c>
      <c r="L307">
        <v>29.8</v>
      </c>
      <c r="N307">
        <v>29.3</v>
      </c>
      <c r="O307">
        <v>5.0999999999999996</v>
      </c>
      <c r="P307">
        <v>24.2</v>
      </c>
      <c r="R307">
        <v>603.5</v>
      </c>
      <c r="S307">
        <v>572.79999999999995</v>
      </c>
      <c r="T307">
        <v>30.7</v>
      </c>
      <c r="U307">
        <v>5.4</v>
      </c>
      <c r="V307">
        <v>25.3</v>
      </c>
    </row>
    <row r="308" spans="1:22" hidden="1" x14ac:dyDescent="0.3">
      <c r="A308" t="s">
        <v>1204</v>
      </c>
      <c r="B308" t="s">
        <v>1205</v>
      </c>
      <c r="C308" s="1" t="str">
        <f t="shared" si="49"/>
        <v>27:0003</v>
      </c>
      <c r="D308" s="1" t="str">
        <f t="shared" si="50"/>
        <v>27:0003</v>
      </c>
      <c r="E308" t="s">
        <v>1205</v>
      </c>
      <c r="F308" t="s">
        <v>1206</v>
      </c>
      <c r="H308">
        <v>60.278212000000003</v>
      </c>
      <c r="I308">
        <v>-120.0117704</v>
      </c>
      <c r="J308" s="1" t="str">
        <f>HYPERLINK("http://geochem.nrcan.gc.ca/cdogs/content/kwd/kwd020045_e.htm", "Basal till")</f>
        <v>Basal till</v>
      </c>
      <c r="K308" s="1" t="str">
        <f t="shared" si="51"/>
        <v>HMC separation (ODM standard)</v>
      </c>
      <c r="L308">
        <v>28.8</v>
      </c>
      <c r="N308">
        <v>28.3</v>
      </c>
      <c r="O308">
        <v>3.4</v>
      </c>
      <c r="P308">
        <v>24.9</v>
      </c>
      <c r="R308">
        <v>580.1</v>
      </c>
      <c r="S308">
        <v>550.1</v>
      </c>
      <c r="T308">
        <v>30</v>
      </c>
      <c r="U308">
        <v>5.7</v>
      </c>
      <c r="V308">
        <v>24.3</v>
      </c>
    </row>
    <row r="309" spans="1:22" hidden="1" x14ac:dyDescent="0.3">
      <c r="A309" t="s">
        <v>1207</v>
      </c>
      <c r="B309" t="s">
        <v>1208</v>
      </c>
      <c r="C309" s="1" t="str">
        <f t="shared" si="49"/>
        <v>27:0003</v>
      </c>
      <c r="D309" s="1" t="str">
        <f t="shared" si="50"/>
        <v>27:0003</v>
      </c>
      <c r="E309" t="s">
        <v>1208</v>
      </c>
      <c r="F309" t="s">
        <v>1209</v>
      </c>
      <c r="H309">
        <v>60.334146400000002</v>
      </c>
      <c r="I309">
        <v>-120.0655015</v>
      </c>
      <c r="J309" s="1" t="str">
        <f>HYPERLINK("http://geochem.nrcan.gc.ca/cdogs/content/kwd/kwd020044_e.htm", "Till")</f>
        <v>Till</v>
      </c>
      <c r="K309" s="1" t="str">
        <f t="shared" si="51"/>
        <v>HMC separation (ODM standard)</v>
      </c>
      <c r="L309">
        <v>29.6</v>
      </c>
      <c r="N309">
        <v>29.1</v>
      </c>
      <c r="O309">
        <v>4.2</v>
      </c>
      <c r="P309">
        <v>24.9</v>
      </c>
      <c r="R309">
        <v>600.70000000000005</v>
      </c>
      <c r="S309">
        <v>569.29999999999995</v>
      </c>
      <c r="T309">
        <v>31.4</v>
      </c>
      <c r="U309">
        <v>6</v>
      </c>
      <c r="V309">
        <v>25.4</v>
      </c>
    </row>
    <row r="310" spans="1:22" hidden="1" x14ac:dyDescent="0.3">
      <c r="A310" t="s">
        <v>1210</v>
      </c>
      <c r="B310" t="s">
        <v>1211</v>
      </c>
      <c r="C310" s="1" t="str">
        <f t="shared" si="49"/>
        <v>27:0003</v>
      </c>
      <c r="D310" s="1" t="str">
        <f t="shared" si="50"/>
        <v>27:0003</v>
      </c>
      <c r="E310" t="s">
        <v>1211</v>
      </c>
      <c r="F310" t="s">
        <v>1212</v>
      </c>
      <c r="H310">
        <v>60.395273500000002</v>
      </c>
      <c r="I310">
        <v>-120.1257627</v>
      </c>
      <c r="J310" s="1" t="str">
        <f t="shared" ref="J310:J317" si="52">HYPERLINK("http://geochem.nrcan.gc.ca/cdogs/content/kwd/kwd020045_e.htm", "Basal till")</f>
        <v>Basal till</v>
      </c>
      <c r="K310" s="1" t="str">
        <f t="shared" si="51"/>
        <v>HMC separation (ODM standard)</v>
      </c>
      <c r="L310">
        <v>29.3</v>
      </c>
      <c r="N310">
        <v>28.8</v>
      </c>
      <c r="O310">
        <v>3.6</v>
      </c>
      <c r="P310">
        <v>25.2</v>
      </c>
      <c r="R310">
        <v>818.5</v>
      </c>
      <c r="S310">
        <v>789.5</v>
      </c>
      <c r="T310">
        <v>29</v>
      </c>
      <c r="U310">
        <v>5.8</v>
      </c>
      <c r="V310">
        <v>23.2</v>
      </c>
    </row>
    <row r="311" spans="1:22" hidden="1" x14ac:dyDescent="0.3">
      <c r="A311" t="s">
        <v>1213</v>
      </c>
      <c r="B311" t="s">
        <v>1214</v>
      </c>
      <c r="C311" s="1" t="str">
        <f t="shared" si="49"/>
        <v>27:0003</v>
      </c>
      <c r="D311" s="1" t="str">
        <f t="shared" si="50"/>
        <v>27:0003</v>
      </c>
      <c r="E311" t="s">
        <v>1214</v>
      </c>
      <c r="F311" t="s">
        <v>1215</v>
      </c>
      <c r="H311">
        <v>60.444993799999999</v>
      </c>
      <c r="I311">
        <v>-120.1732126</v>
      </c>
      <c r="J311" s="1" t="str">
        <f t="shared" si="52"/>
        <v>Basal till</v>
      </c>
      <c r="K311" s="1" t="str">
        <f t="shared" si="51"/>
        <v>HMC separation (ODM standard)</v>
      </c>
      <c r="L311">
        <v>31.4</v>
      </c>
      <c r="N311">
        <v>30.9</v>
      </c>
      <c r="O311">
        <v>3.5</v>
      </c>
      <c r="P311">
        <v>27.4</v>
      </c>
      <c r="R311">
        <v>651.20000000000005</v>
      </c>
      <c r="S311">
        <v>620.5</v>
      </c>
      <c r="T311">
        <v>30.7</v>
      </c>
      <c r="U311">
        <v>6.5</v>
      </c>
      <c r="V311">
        <v>24.2</v>
      </c>
    </row>
    <row r="312" spans="1:22" hidden="1" x14ac:dyDescent="0.3">
      <c r="A312" t="s">
        <v>1216</v>
      </c>
      <c r="B312" t="s">
        <v>1217</v>
      </c>
      <c r="C312" s="1" t="str">
        <f t="shared" si="49"/>
        <v>27:0003</v>
      </c>
      <c r="D312" s="1" t="str">
        <f t="shared" si="50"/>
        <v>27:0003</v>
      </c>
      <c r="E312" t="s">
        <v>1217</v>
      </c>
      <c r="F312" t="s">
        <v>1218</v>
      </c>
      <c r="H312">
        <v>60.691728900000001</v>
      </c>
      <c r="I312">
        <v>-120.39531909999999</v>
      </c>
      <c r="J312" s="1" t="str">
        <f t="shared" si="52"/>
        <v>Basal till</v>
      </c>
      <c r="K312" s="1" t="str">
        <f t="shared" si="51"/>
        <v>HMC separation (ODM standard)</v>
      </c>
      <c r="L312">
        <v>31.5</v>
      </c>
      <c r="N312">
        <v>31</v>
      </c>
      <c r="O312">
        <v>4.5999999999999996</v>
      </c>
      <c r="P312">
        <v>26.4</v>
      </c>
      <c r="R312">
        <v>678.6</v>
      </c>
      <c r="S312">
        <v>642</v>
      </c>
      <c r="T312">
        <v>36.6</v>
      </c>
      <c r="U312">
        <v>6.5</v>
      </c>
      <c r="V312">
        <v>30.1</v>
      </c>
    </row>
    <row r="313" spans="1:22" hidden="1" x14ac:dyDescent="0.3">
      <c r="A313" t="s">
        <v>1219</v>
      </c>
      <c r="B313" t="s">
        <v>1220</v>
      </c>
      <c r="C313" s="1" t="str">
        <f t="shared" si="49"/>
        <v>27:0003</v>
      </c>
      <c r="D313" s="1" t="str">
        <f t="shared" si="50"/>
        <v>27:0003</v>
      </c>
      <c r="E313" t="s">
        <v>1220</v>
      </c>
      <c r="F313" t="s">
        <v>1221</v>
      </c>
      <c r="H313">
        <v>60.633748500000003</v>
      </c>
      <c r="I313">
        <v>-120.3431032</v>
      </c>
      <c r="J313" s="1" t="str">
        <f t="shared" si="52"/>
        <v>Basal till</v>
      </c>
      <c r="K313" s="1" t="str">
        <f t="shared" si="51"/>
        <v>HMC separation (ODM standard)</v>
      </c>
      <c r="L313">
        <v>35.4</v>
      </c>
      <c r="N313">
        <v>34.9</v>
      </c>
      <c r="O313">
        <v>8.1</v>
      </c>
      <c r="P313">
        <v>26.8</v>
      </c>
      <c r="R313">
        <v>698.3</v>
      </c>
      <c r="S313">
        <v>657.5</v>
      </c>
      <c r="T313">
        <v>40.799999999999997</v>
      </c>
      <c r="U313">
        <v>9.3000000000000007</v>
      </c>
      <c r="V313">
        <v>31.5</v>
      </c>
    </row>
    <row r="314" spans="1:22" hidden="1" x14ac:dyDescent="0.3">
      <c r="A314" t="s">
        <v>1222</v>
      </c>
      <c r="B314" t="s">
        <v>1223</v>
      </c>
      <c r="C314" s="1" t="str">
        <f t="shared" si="49"/>
        <v>27:0003</v>
      </c>
      <c r="D314" s="1" t="str">
        <f t="shared" si="50"/>
        <v>27:0003</v>
      </c>
      <c r="E314" t="s">
        <v>1223</v>
      </c>
      <c r="F314" t="s">
        <v>1224</v>
      </c>
      <c r="H314">
        <v>60.573191799999996</v>
      </c>
      <c r="I314">
        <v>-120.2939152</v>
      </c>
      <c r="J314" s="1" t="str">
        <f t="shared" si="52"/>
        <v>Basal till</v>
      </c>
      <c r="K314" s="1" t="str">
        <f t="shared" si="51"/>
        <v>HMC separation (ODM standard)</v>
      </c>
      <c r="L314">
        <v>32.799999999999997</v>
      </c>
      <c r="N314">
        <v>32.299999999999997</v>
      </c>
      <c r="O314">
        <v>4.5</v>
      </c>
      <c r="P314">
        <v>27.8</v>
      </c>
      <c r="R314">
        <v>561.5</v>
      </c>
      <c r="S314">
        <v>526.20000000000005</v>
      </c>
      <c r="T314">
        <v>35.299999999999997</v>
      </c>
      <c r="U314">
        <v>7</v>
      </c>
      <c r="V314">
        <v>28.3</v>
      </c>
    </row>
    <row r="315" spans="1:22" hidden="1" x14ac:dyDescent="0.3">
      <c r="A315" t="s">
        <v>1225</v>
      </c>
      <c r="B315" t="s">
        <v>1226</v>
      </c>
      <c r="C315" s="1" t="str">
        <f t="shared" si="49"/>
        <v>27:0003</v>
      </c>
      <c r="D315" s="1" t="str">
        <f t="shared" si="50"/>
        <v>27:0003</v>
      </c>
      <c r="E315" t="s">
        <v>1226</v>
      </c>
      <c r="F315" t="s">
        <v>1227</v>
      </c>
      <c r="H315">
        <v>60.508711300000002</v>
      </c>
      <c r="I315">
        <v>-120.2384627</v>
      </c>
      <c r="J315" s="1" t="str">
        <f t="shared" si="52"/>
        <v>Basal till</v>
      </c>
      <c r="K315" s="1" t="str">
        <f t="shared" si="51"/>
        <v>HMC separation (ODM standard)</v>
      </c>
      <c r="L315">
        <v>32.5</v>
      </c>
      <c r="N315">
        <v>32</v>
      </c>
      <c r="O315">
        <v>5</v>
      </c>
      <c r="P315">
        <v>27</v>
      </c>
      <c r="R315">
        <v>911.8</v>
      </c>
      <c r="S315">
        <v>882.4</v>
      </c>
      <c r="T315">
        <v>29.4</v>
      </c>
      <c r="U315">
        <v>5.9</v>
      </c>
      <c r="V315">
        <v>23.5</v>
      </c>
    </row>
    <row r="316" spans="1:22" hidden="1" x14ac:dyDescent="0.3">
      <c r="A316" t="s">
        <v>1228</v>
      </c>
      <c r="B316" t="s">
        <v>1229</v>
      </c>
      <c r="C316" s="1" t="str">
        <f t="shared" si="49"/>
        <v>27:0003</v>
      </c>
      <c r="D316" s="1" t="str">
        <f t="shared" si="50"/>
        <v>27:0003</v>
      </c>
      <c r="E316" t="s">
        <v>1229</v>
      </c>
      <c r="F316" t="s">
        <v>1230</v>
      </c>
      <c r="H316">
        <v>61.137083099999998</v>
      </c>
      <c r="I316">
        <v>-119.8011106</v>
      </c>
      <c r="J316" s="1" t="str">
        <f t="shared" si="52"/>
        <v>Basal till</v>
      </c>
      <c r="K316" s="1" t="str">
        <f t="shared" si="51"/>
        <v>HMC separation (ODM standard)</v>
      </c>
      <c r="L316">
        <v>29.7</v>
      </c>
      <c r="N316">
        <v>29.2</v>
      </c>
      <c r="O316">
        <v>3</v>
      </c>
      <c r="P316">
        <v>26.2</v>
      </c>
      <c r="R316">
        <v>656.3</v>
      </c>
      <c r="S316">
        <v>646.5</v>
      </c>
      <c r="T316">
        <v>9.8000000000000007</v>
      </c>
      <c r="U316">
        <v>1.7</v>
      </c>
      <c r="V316">
        <v>8.1</v>
      </c>
    </row>
    <row r="317" spans="1:22" hidden="1" x14ac:dyDescent="0.3">
      <c r="A317" t="s">
        <v>1231</v>
      </c>
      <c r="B317" t="s">
        <v>1232</v>
      </c>
      <c r="C317" s="1" t="str">
        <f t="shared" si="49"/>
        <v>27:0003</v>
      </c>
      <c r="D317" s="1" t="str">
        <f t="shared" si="50"/>
        <v>27:0003</v>
      </c>
      <c r="E317" t="s">
        <v>1232</v>
      </c>
      <c r="F317" t="s">
        <v>1233</v>
      </c>
      <c r="H317">
        <v>61.164731799999998</v>
      </c>
      <c r="I317">
        <v>-119.9276673</v>
      </c>
      <c r="J317" s="1" t="str">
        <f t="shared" si="52"/>
        <v>Basal till</v>
      </c>
      <c r="K317" s="1" t="str">
        <f t="shared" si="51"/>
        <v>HMC separation (ODM standard)</v>
      </c>
      <c r="L317">
        <v>30.5</v>
      </c>
      <c r="N317">
        <v>30</v>
      </c>
      <c r="O317">
        <v>3.4</v>
      </c>
      <c r="P317">
        <v>26.6</v>
      </c>
      <c r="R317">
        <v>740.6</v>
      </c>
      <c r="S317">
        <v>725.4</v>
      </c>
      <c r="T317">
        <v>15.2</v>
      </c>
      <c r="U317">
        <v>3.1</v>
      </c>
      <c r="V317">
        <v>12.1</v>
      </c>
    </row>
    <row r="318" spans="1:22" hidden="1" x14ac:dyDescent="0.3">
      <c r="A318" t="s">
        <v>1234</v>
      </c>
      <c r="B318" t="s">
        <v>1235</v>
      </c>
      <c r="C318" s="1" t="str">
        <f t="shared" si="49"/>
        <v>27:0003</v>
      </c>
      <c r="D318" s="1" t="str">
        <f t="shared" si="50"/>
        <v>27:0003</v>
      </c>
      <c r="E318" t="s">
        <v>1235</v>
      </c>
      <c r="F318" t="s">
        <v>1236</v>
      </c>
      <c r="H318">
        <v>60.975494599999998</v>
      </c>
      <c r="I318">
        <v>-120.00745499999999</v>
      </c>
      <c r="J318" s="1" t="str">
        <f>HYPERLINK("http://geochem.nrcan.gc.ca/cdogs/content/kwd/kwd020044_e.htm", "Till")</f>
        <v>Till</v>
      </c>
      <c r="K318" s="1" t="str">
        <f t="shared" si="51"/>
        <v>HMC separation (ODM standard)</v>
      </c>
      <c r="L318">
        <v>31.7</v>
      </c>
      <c r="N318">
        <v>31.2</v>
      </c>
      <c r="O318">
        <v>4.2</v>
      </c>
      <c r="P318">
        <v>27</v>
      </c>
      <c r="R318">
        <v>887.1</v>
      </c>
      <c r="S318">
        <v>856.4</v>
      </c>
      <c r="T318">
        <v>30.7</v>
      </c>
      <c r="U318">
        <v>5.5</v>
      </c>
      <c r="V318">
        <v>25.2</v>
      </c>
    </row>
    <row r="319" spans="1:22" hidden="1" x14ac:dyDescent="0.3">
      <c r="A319" t="s">
        <v>1237</v>
      </c>
      <c r="B319" t="s">
        <v>1238</v>
      </c>
      <c r="C319" s="1" t="str">
        <f t="shared" si="49"/>
        <v>27:0003</v>
      </c>
      <c r="D319" s="1" t="str">
        <f t="shared" si="50"/>
        <v>27:0003</v>
      </c>
      <c r="E319" t="s">
        <v>1238</v>
      </c>
      <c r="F319" t="s">
        <v>1239</v>
      </c>
      <c r="H319">
        <v>60.949649899999997</v>
      </c>
      <c r="I319">
        <v>-120.20232900000001</v>
      </c>
      <c r="J319" s="1" t="str">
        <f>HYPERLINK("http://geochem.nrcan.gc.ca/cdogs/content/kwd/kwd020045_e.htm", "Basal till")</f>
        <v>Basal till</v>
      </c>
      <c r="K319" s="1" t="str">
        <f t="shared" si="51"/>
        <v>HMC separation (ODM standard)</v>
      </c>
      <c r="L319">
        <v>32.799999999999997</v>
      </c>
      <c r="N319">
        <v>32.299999999999997</v>
      </c>
      <c r="O319">
        <v>5.2</v>
      </c>
      <c r="P319">
        <v>27.1</v>
      </c>
      <c r="R319">
        <v>591.29999999999995</v>
      </c>
      <c r="S319">
        <v>560</v>
      </c>
      <c r="T319">
        <v>31.3</v>
      </c>
      <c r="U319">
        <v>5.7</v>
      </c>
      <c r="V319">
        <v>25.6</v>
      </c>
    </row>
    <row r="320" spans="1:22" hidden="1" x14ac:dyDescent="0.3">
      <c r="A320" t="s">
        <v>1240</v>
      </c>
      <c r="B320" t="s">
        <v>1241</v>
      </c>
      <c r="C320" s="1" t="str">
        <f t="shared" si="49"/>
        <v>27:0003</v>
      </c>
      <c r="D320" s="1" t="str">
        <f t="shared" si="50"/>
        <v>27:0003</v>
      </c>
      <c r="E320" t="s">
        <v>1241</v>
      </c>
      <c r="F320" t="s">
        <v>1242</v>
      </c>
      <c r="H320">
        <v>60.761055399999996</v>
      </c>
      <c r="I320">
        <v>-120.59915410000001</v>
      </c>
      <c r="J320" s="1" t="str">
        <f>HYPERLINK("http://geochem.nrcan.gc.ca/cdogs/content/kwd/kwd020044_e.htm", "Till")</f>
        <v>Till</v>
      </c>
      <c r="K320" s="1" t="str">
        <f t="shared" si="51"/>
        <v>HMC separation (ODM standard)</v>
      </c>
      <c r="L320">
        <v>36.9</v>
      </c>
      <c r="N320">
        <v>36.4</v>
      </c>
      <c r="O320">
        <v>3.7</v>
      </c>
      <c r="P320">
        <v>32.700000000000003</v>
      </c>
      <c r="R320">
        <v>833.4</v>
      </c>
      <c r="S320">
        <v>805.2</v>
      </c>
      <c r="T320">
        <v>28.2</v>
      </c>
      <c r="U320">
        <v>5.5</v>
      </c>
      <c r="V320">
        <v>22.7</v>
      </c>
    </row>
    <row r="321" spans="1:22" hidden="1" x14ac:dyDescent="0.3">
      <c r="A321" t="s">
        <v>1243</v>
      </c>
      <c r="B321" t="s">
        <v>1244</v>
      </c>
      <c r="C321" s="1" t="str">
        <f t="shared" si="49"/>
        <v>27:0003</v>
      </c>
      <c r="D321" s="1" t="str">
        <f t="shared" si="50"/>
        <v>27:0003</v>
      </c>
      <c r="E321" t="s">
        <v>1244</v>
      </c>
      <c r="F321" t="s">
        <v>1245</v>
      </c>
      <c r="H321">
        <v>60.8684577</v>
      </c>
      <c r="I321">
        <v>-120.4301182</v>
      </c>
      <c r="J321" s="1" t="str">
        <f>HYPERLINK("http://geochem.nrcan.gc.ca/cdogs/content/kwd/kwd020045_e.htm", "Basal till")</f>
        <v>Basal till</v>
      </c>
      <c r="K321" s="1" t="str">
        <f t="shared" si="51"/>
        <v>HMC separation (ODM standard)</v>
      </c>
      <c r="L321">
        <v>32.700000000000003</v>
      </c>
      <c r="N321">
        <v>32.200000000000003</v>
      </c>
      <c r="O321">
        <v>5.3</v>
      </c>
      <c r="P321">
        <v>26.9</v>
      </c>
      <c r="R321">
        <v>672.4</v>
      </c>
      <c r="S321">
        <v>643.6</v>
      </c>
      <c r="T321">
        <v>28.8</v>
      </c>
      <c r="U321">
        <v>6</v>
      </c>
      <c r="V321">
        <v>22.8</v>
      </c>
    </row>
    <row r="322" spans="1:22" hidden="1" x14ac:dyDescent="0.3">
      <c r="A322" t="s">
        <v>1246</v>
      </c>
      <c r="B322" t="s">
        <v>1247</v>
      </c>
      <c r="C322" s="1" t="str">
        <f t="shared" si="49"/>
        <v>27:0003</v>
      </c>
      <c r="D322" s="1" t="str">
        <f t="shared" si="50"/>
        <v>27:0003</v>
      </c>
      <c r="E322" t="s">
        <v>1247</v>
      </c>
      <c r="F322" t="s">
        <v>1248</v>
      </c>
      <c r="H322">
        <v>60.9271101</v>
      </c>
      <c r="I322">
        <v>-120.3415049</v>
      </c>
      <c r="J322" s="1" t="str">
        <f>HYPERLINK("http://geochem.nrcan.gc.ca/cdogs/content/kwd/kwd020044_e.htm", "Till")</f>
        <v>Till</v>
      </c>
      <c r="K322" s="1" t="str">
        <f t="shared" si="51"/>
        <v>HMC separation (ODM standard)</v>
      </c>
      <c r="L322">
        <v>31.7</v>
      </c>
      <c r="N322">
        <v>31.2</v>
      </c>
      <c r="O322">
        <v>3.8</v>
      </c>
      <c r="P322">
        <v>27.4</v>
      </c>
      <c r="R322">
        <v>864.5</v>
      </c>
      <c r="S322">
        <v>836.9</v>
      </c>
      <c r="T322">
        <v>27.6</v>
      </c>
      <c r="U322">
        <v>4.9000000000000004</v>
      </c>
      <c r="V322">
        <v>22.7</v>
      </c>
    </row>
    <row r="323" spans="1:22" hidden="1" x14ac:dyDescent="0.3">
      <c r="A323" t="s">
        <v>1249</v>
      </c>
      <c r="B323" t="s">
        <v>1250</v>
      </c>
      <c r="C323" s="1" t="str">
        <f t="shared" si="49"/>
        <v>27:0003</v>
      </c>
      <c r="D323" s="1" t="str">
        <f t="shared" si="50"/>
        <v>27:0003</v>
      </c>
      <c r="E323" t="s">
        <v>1250</v>
      </c>
      <c r="F323" t="s">
        <v>1251</v>
      </c>
      <c r="H323">
        <v>60.854673699999999</v>
      </c>
      <c r="I323">
        <v>-120.2859653</v>
      </c>
      <c r="J323" s="1" t="str">
        <f>HYPERLINK("http://geochem.nrcan.gc.ca/cdogs/content/kwd/kwd020045_e.htm", "Basal till")</f>
        <v>Basal till</v>
      </c>
      <c r="K323" s="1" t="str">
        <f t="shared" si="51"/>
        <v>HMC separation (ODM standard)</v>
      </c>
      <c r="L323">
        <v>31.3</v>
      </c>
      <c r="N323">
        <v>30.8</v>
      </c>
      <c r="O323">
        <v>4.5999999999999996</v>
      </c>
      <c r="P323">
        <v>26.2</v>
      </c>
      <c r="R323">
        <v>810.1</v>
      </c>
      <c r="S323">
        <v>780.5</v>
      </c>
      <c r="T323">
        <v>29.6</v>
      </c>
      <c r="U323">
        <v>5.4</v>
      </c>
      <c r="V323">
        <v>24.2</v>
      </c>
    </row>
    <row r="324" spans="1:22" hidden="1" x14ac:dyDescent="0.3">
      <c r="A324" t="s">
        <v>1252</v>
      </c>
      <c r="B324" t="s">
        <v>1253</v>
      </c>
      <c r="C324" s="1" t="str">
        <f t="shared" si="49"/>
        <v>27:0003</v>
      </c>
      <c r="D324" s="1" t="str">
        <f t="shared" si="50"/>
        <v>27:0003</v>
      </c>
      <c r="E324" t="s">
        <v>1253</v>
      </c>
      <c r="F324" t="s">
        <v>1254</v>
      </c>
      <c r="H324">
        <v>60.412039900000003</v>
      </c>
      <c r="I324">
        <v>-121.08409519999999</v>
      </c>
      <c r="J324" s="1" t="str">
        <f>HYPERLINK("http://geochem.nrcan.gc.ca/cdogs/content/kwd/kwd020044_e.htm", "Till")</f>
        <v>Till</v>
      </c>
      <c r="K324" s="1" t="str">
        <f t="shared" si="51"/>
        <v>HMC separation (ODM standard)</v>
      </c>
      <c r="L324">
        <v>32.9</v>
      </c>
      <c r="N324">
        <v>32.4</v>
      </c>
      <c r="O324">
        <v>3.1</v>
      </c>
      <c r="P324">
        <v>29.3</v>
      </c>
      <c r="R324">
        <v>971.6</v>
      </c>
      <c r="S324">
        <v>933</v>
      </c>
      <c r="T324">
        <v>38.6</v>
      </c>
      <c r="U324">
        <v>4.8</v>
      </c>
      <c r="V324">
        <v>33.799999999999997</v>
      </c>
    </row>
    <row r="325" spans="1:22" hidden="1" x14ac:dyDescent="0.3">
      <c r="A325" t="s">
        <v>1255</v>
      </c>
      <c r="B325" t="s">
        <v>1256</v>
      </c>
      <c r="C325" s="1" t="str">
        <f t="shared" si="49"/>
        <v>27:0003</v>
      </c>
      <c r="D325" s="1" t="str">
        <f t="shared" si="50"/>
        <v>27:0003</v>
      </c>
      <c r="E325" t="s">
        <v>1256</v>
      </c>
      <c r="F325" t="s">
        <v>1257</v>
      </c>
      <c r="H325">
        <v>60.347865900000002</v>
      </c>
      <c r="I325">
        <v>-121.010525</v>
      </c>
      <c r="J325" s="1" t="str">
        <f>HYPERLINK("http://geochem.nrcan.gc.ca/cdogs/content/kwd/kwd020044_e.htm", "Till")</f>
        <v>Till</v>
      </c>
      <c r="K325" s="1" t="str">
        <f t="shared" si="51"/>
        <v>HMC separation (ODM standard)</v>
      </c>
      <c r="L325">
        <v>34.6</v>
      </c>
      <c r="N325">
        <v>34.1</v>
      </c>
      <c r="O325">
        <v>3.9</v>
      </c>
      <c r="P325">
        <v>30.2</v>
      </c>
      <c r="R325">
        <v>805.1</v>
      </c>
      <c r="S325">
        <v>760.1</v>
      </c>
      <c r="T325">
        <v>45</v>
      </c>
      <c r="U325">
        <v>4.8</v>
      </c>
      <c r="V325">
        <v>40.200000000000003</v>
      </c>
    </row>
    <row r="326" spans="1:22" hidden="1" x14ac:dyDescent="0.3">
      <c r="A326" t="s">
        <v>1258</v>
      </c>
      <c r="B326" t="s">
        <v>1259</v>
      </c>
      <c r="C326" s="1" t="str">
        <f t="shared" si="49"/>
        <v>27:0003</v>
      </c>
      <c r="D326" s="1" t="str">
        <f t="shared" si="50"/>
        <v>27:0003</v>
      </c>
      <c r="E326" t="s">
        <v>1259</v>
      </c>
      <c r="F326" t="s">
        <v>1260</v>
      </c>
      <c r="H326">
        <v>60.289731400000001</v>
      </c>
      <c r="I326">
        <v>-120.9464116</v>
      </c>
      <c r="J326" s="1" t="str">
        <f>HYPERLINK("http://geochem.nrcan.gc.ca/cdogs/content/kwd/kwd020045_e.htm", "Basal till")</f>
        <v>Basal till</v>
      </c>
      <c r="K326" s="1" t="str">
        <f t="shared" si="51"/>
        <v>HMC separation (ODM standard)</v>
      </c>
      <c r="L326">
        <v>36.4</v>
      </c>
      <c r="N326">
        <v>35.9</v>
      </c>
      <c r="O326">
        <v>5.8</v>
      </c>
      <c r="P326">
        <v>30.1</v>
      </c>
      <c r="R326">
        <v>987.9</v>
      </c>
      <c r="S326">
        <v>940.3</v>
      </c>
      <c r="T326">
        <v>47.6</v>
      </c>
      <c r="U326">
        <v>7.8</v>
      </c>
      <c r="V326">
        <v>39.799999999999997</v>
      </c>
    </row>
    <row r="327" spans="1:22" hidden="1" x14ac:dyDescent="0.3">
      <c r="A327" t="s">
        <v>1261</v>
      </c>
      <c r="B327" t="s">
        <v>1262</v>
      </c>
      <c r="C327" s="1" t="str">
        <f t="shared" si="49"/>
        <v>27:0003</v>
      </c>
      <c r="D327" s="1" t="str">
        <f t="shared" si="50"/>
        <v>27:0003</v>
      </c>
      <c r="E327" t="s">
        <v>1262</v>
      </c>
      <c r="F327" t="s">
        <v>1263</v>
      </c>
      <c r="H327">
        <v>61.061266799999999</v>
      </c>
      <c r="I327">
        <v>-120.28752040000001</v>
      </c>
      <c r="J327" s="1" t="str">
        <f>HYPERLINK("http://geochem.nrcan.gc.ca/cdogs/content/kwd/kwd020045_e.htm", "Basal till")</f>
        <v>Basal till</v>
      </c>
      <c r="K327" s="1" t="str">
        <f t="shared" si="51"/>
        <v>HMC separation (ODM standard)</v>
      </c>
      <c r="L327">
        <v>31.5</v>
      </c>
      <c r="N327">
        <v>31</v>
      </c>
      <c r="O327">
        <v>4.7</v>
      </c>
      <c r="P327">
        <v>26.3</v>
      </c>
      <c r="R327">
        <v>770.2</v>
      </c>
      <c r="S327">
        <v>749.2</v>
      </c>
      <c r="T327">
        <v>21</v>
      </c>
      <c r="U327">
        <v>3.2</v>
      </c>
      <c r="V327">
        <v>17.8</v>
      </c>
    </row>
    <row r="328" spans="1:22" hidden="1" x14ac:dyDescent="0.3">
      <c r="A328" t="s">
        <v>1264</v>
      </c>
      <c r="B328" t="s">
        <v>1265</v>
      </c>
      <c r="C328" s="1" t="str">
        <f t="shared" si="49"/>
        <v>27:0003</v>
      </c>
      <c r="D328" s="1" t="str">
        <f t="shared" si="50"/>
        <v>27:0003</v>
      </c>
      <c r="E328" t="s">
        <v>1265</v>
      </c>
      <c r="F328" t="s">
        <v>1266</v>
      </c>
      <c r="H328">
        <v>61.0368256</v>
      </c>
      <c r="I328">
        <v>-120.08932679999999</v>
      </c>
      <c r="J328" s="1" t="str">
        <f>HYPERLINK("http://geochem.nrcan.gc.ca/cdogs/content/kwd/kwd020044_e.htm", "Till")</f>
        <v>Till</v>
      </c>
      <c r="K328" s="1" t="str">
        <f t="shared" si="51"/>
        <v>HMC separation (ODM standard)</v>
      </c>
      <c r="L328">
        <v>30.6</v>
      </c>
      <c r="N328">
        <v>30.1</v>
      </c>
      <c r="O328">
        <v>3</v>
      </c>
      <c r="P328">
        <v>27.1</v>
      </c>
      <c r="R328">
        <v>527.5</v>
      </c>
      <c r="S328">
        <v>511.3</v>
      </c>
      <c r="T328">
        <v>16.2</v>
      </c>
      <c r="U328">
        <v>1.8</v>
      </c>
      <c r="V328">
        <v>14.4</v>
      </c>
    </row>
    <row r="329" spans="1:22" hidden="1" x14ac:dyDescent="0.3">
      <c r="A329" t="s">
        <v>1267</v>
      </c>
      <c r="B329" t="s">
        <v>1268</v>
      </c>
      <c r="C329" s="1" t="str">
        <f t="shared" si="49"/>
        <v>27:0003</v>
      </c>
      <c r="D329" s="1" t="str">
        <f t="shared" si="50"/>
        <v>27:0003</v>
      </c>
      <c r="E329" t="s">
        <v>1268</v>
      </c>
      <c r="F329" t="s">
        <v>1269</v>
      </c>
      <c r="H329">
        <v>61.009314400000001</v>
      </c>
      <c r="I329">
        <v>-120.4594069</v>
      </c>
      <c r="J329" s="1" t="str">
        <f>HYPERLINK("http://geochem.nrcan.gc.ca/cdogs/content/kwd/kwd020045_e.htm", "Basal till")</f>
        <v>Basal till</v>
      </c>
      <c r="K329" s="1" t="str">
        <f t="shared" si="51"/>
        <v>HMC separation (ODM standard)</v>
      </c>
      <c r="L329">
        <v>34.299999999999997</v>
      </c>
      <c r="N329">
        <v>33.799999999999997</v>
      </c>
      <c r="O329">
        <v>4.7</v>
      </c>
      <c r="P329">
        <v>29.1</v>
      </c>
      <c r="R329">
        <v>942.6</v>
      </c>
      <c r="S329">
        <v>885.5</v>
      </c>
      <c r="T329">
        <v>57.1</v>
      </c>
      <c r="U329">
        <v>5</v>
      </c>
      <c r="V329">
        <v>52.1</v>
      </c>
    </row>
    <row r="330" spans="1:22" hidden="1" x14ac:dyDescent="0.3">
      <c r="A330" t="s">
        <v>1270</v>
      </c>
      <c r="B330" t="s">
        <v>1271</v>
      </c>
      <c r="C330" s="1" t="str">
        <f t="shared" si="49"/>
        <v>27:0003</v>
      </c>
      <c r="D330" s="1" t="str">
        <f t="shared" si="50"/>
        <v>27:0003</v>
      </c>
      <c r="E330" t="s">
        <v>1271</v>
      </c>
      <c r="F330" t="s">
        <v>1272</v>
      </c>
      <c r="H330">
        <v>61.088946200000002</v>
      </c>
      <c r="I330">
        <v>-120.3046853</v>
      </c>
      <c r="J330" s="1" t="str">
        <f>HYPERLINK("http://geochem.nrcan.gc.ca/cdogs/content/kwd/kwd020044_e.htm", "Till")</f>
        <v>Till</v>
      </c>
      <c r="K330" s="1" t="str">
        <f t="shared" si="51"/>
        <v>HMC separation (ODM standard)</v>
      </c>
      <c r="L330">
        <v>32.700000000000003</v>
      </c>
      <c r="N330">
        <v>32.200000000000003</v>
      </c>
      <c r="O330">
        <v>4.5999999999999996</v>
      </c>
      <c r="P330">
        <v>27.6</v>
      </c>
      <c r="R330">
        <v>467</v>
      </c>
      <c r="S330">
        <v>449.3</v>
      </c>
      <c r="T330">
        <v>17.7</v>
      </c>
      <c r="U330">
        <v>2.9</v>
      </c>
      <c r="V330">
        <v>14.8</v>
      </c>
    </row>
    <row r="331" spans="1:22" hidden="1" x14ac:dyDescent="0.3">
      <c r="A331" t="s">
        <v>1273</v>
      </c>
      <c r="B331" t="s">
        <v>1274</v>
      </c>
      <c r="C331" s="1" t="str">
        <f t="shared" si="49"/>
        <v>27:0003</v>
      </c>
      <c r="D331" s="1" t="str">
        <f t="shared" si="50"/>
        <v>27:0003</v>
      </c>
      <c r="E331" t="s">
        <v>1274</v>
      </c>
      <c r="F331" t="s">
        <v>1275</v>
      </c>
      <c r="H331">
        <v>61.156335400000003</v>
      </c>
      <c r="I331">
        <v>-120.18076480000001</v>
      </c>
      <c r="J331" s="1" t="str">
        <f>HYPERLINK("http://geochem.nrcan.gc.ca/cdogs/content/kwd/kwd020044_e.htm", "Till")</f>
        <v>Till</v>
      </c>
      <c r="K331" s="1" t="str">
        <f t="shared" si="51"/>
        <v>HMC separation (ODM standard)</v>
      </c>
      <c r="L331">
        <v>34.200000000000003</v>
      </c>
      <c r="N331">
        <v>33.700000000000003</v>
      </c>
      <c r="O331">
        <v>4.3</v>
      </c>
      <c r="P331">
        <v>29.4</v>
      </c>
      <c r="R331">
        <v>983.3</v>
      </c>
      <c r="S331">
        <v>963.6</v>
      </c>
      <c r="T331">
        <v>19.7</v>
      </c>
      <c r="U331">
        <v>3.6</v>
      </c>
      <c r="V331">
        <v>16.100000000000001</v>
      </c>
    </row>
    <row r="332" spans="1:22" hidden="1" x14ac:dyDescent="0.3">
      <c r="A332" t="s">
        <v>1276</v>
      </c>
      <c r="B332" t="s">
        <v>1277</v>
      </c>
      <c r="C332" s="1" t="str">
        <f t="shared" si="49"/>
        <v>27:0003</v>
      </c>
      <c r="D332" s="1" t="str">
        <f t="shared" si="50"/>
        <v>27:0003</v>
      </c>
      <c r="E332" t="s">
        <v>1277</v>
      </c>
      <c r="F332" t="s">
        <v>1278</v>
      </c>
      <c r="H332">
        <v>61.1510648</v>
      </c>
      <c r="I332">
        <v>-120.4034609</v>
      </c>
      <c r="J332" s="1" t="str">
        <f>HYPERLINK("http://geochem.nrcan.gc.ca/cdogs/content/kwd/kwd020044_e.htm", "Till")</f>
        <v>Till</v>
      </c>
      <c r="K332" s="1" t="str">
        <f t="shared" si="51"/>
        <v>HMC separation (ODM standard)</v>
      </c>
      <c r="L332">
        <v>35.5</v>
      </c>
      <c r="N332">
        <v>35</v>
      </c>
      <c r="O332">
        <v>3.4</v>
      </c>
      <c r="P332">
        <v>26.6</v>
      </c>
      <c r="R332">
        <v>756</v>
      </c>
      <c r="S332">
        <v>742.3</v>
      </c>
      <c r="T332">
        <v>13.7</v>
      </c>
      <c r="U332">
        <v>3.8</v>
      </c>
      <c r="V332">
        <v>9.9</v>
      </c>
    </row>
    <row r="333" spans="1:22" hidden="1" x14ac:dyDescent="0.3">
      <c r="A333" t="s">
        <v>1279</v>
      </c>
      <c r="B333" t="s">
        <v>1280</v>
      </c>
      <c r="C333" s="1" t="str">
        <f t="shared" si="49"/>
        <v>27:0003</v>
      </c>
      <c r="D333" s="1" t="str">
        <f t="shared" si="50"/>
        <v>27:0003</v>
      </c>
      <c r="E333" t="s">
        <v>1280</v>
      </c>
      <c r="F333" t="s">
        <v>1281</v>
      </c>
      <c r="H333">
        <v>60.350400299999997</v>
      </c>
      <c r="I333">
        <v>-120.8613182</v>
      </c>
      <c r="J333" s="1" t="str">
        <f>HYPERLINK("http://geochem.nrcan.gc.ca/cdogs/content/kwd/kwd020045_e.htm", "Basal till")</f>
        <v>Basal till</v>
      </c>
      <c r="K333" s="1" t="str">
        <f t="shared" si="51"/>
        <v>HMC separation (ODM standard)</v>
      </c>
      <c r="L333">
        <v>30.7</v>
      </c>
      <c r="N333">
        <v>30.2</v>
      </c>
      <c r="O333">
        <v>2.2999999999999998</v>
      </c>
      <c r="P333">
        <v>27.9</v>
      </c>
      <c r="R333">
        <v>953.9</v>
      </c>
      <c r="S333">
        <v>930.1</v>
      </c>
      <c r="T333">
        <v>23.8</v>
      </c>
      <c r="U333">
        <v>3.9</v>
      </c>
      <c r="V333">
        <v>19.899999999999999</v>
      </c>
    </row>
    <row r="334" spans="1:22" hidden="1" x14ac:dyDescent="0.3">
      <c r="A334" t="s">
        <v>1282</v>
      </c>
      <c r="B334" t="s">
        <v>1283</v>
      </c>
      <c r="C334" s="1" t="str">
        <f t="shared" ref="C334:C365" si="53">HYPERLINK("http://geochem.nrcan.gc.ca/cdogs/content/bdl/bdl270003_e.htm", "27:0003")</f>
        <v>27:0003</v>
      </c>
      <c r="D334" s="1" t="str">
        <f t="shared" ref="D334:D365" si="54">HYPERLINK("http://geochem.nrcan.gc.ca/cdogs/content/svy/svy270003_e.htm", "27:0003")</f>
        <v>27:0003</v>
      </c>
      <c r="E334" t="s">
        <v>1283</v>
      </c>
      <c r="F334" t="s">
        <v>1284</v>
      </c>
      <c r="H334">
        <v>60.428988500000003</v>
      </c>
      <c r="I334">
        <v>-120.6658322</v>
      </c>
      <c r="J334" s="1" t="str">
        <f>HYPERLINK("http://geochem.nrcan.gc.ca/cdogs/content/kwd/kwd020044_e.htm", "Till")</f>
        <v>Till</v>
      </c>
      <c r="K334" s="1" t="str">
        <f t="shared" si="51"/>
        <v>HMC separation (ODM standard)</v>
      </c>
      <c r="L334">
        <v>31.8</v>
      </c>
      <c r="N334">
        <v>31.3</v>
      </c>
      <c r="O334">
        <v>1.7</v>
      </c>
      <c r="P334">
        <v>29.6</v>
      </c>
      <c r="R334">
        <v>589.6</v>
      </c>
      <c r="S334">
        <v>572.9</v>
      </c>
      <c r="T334">
        <v>16.7</v>
      </c>
      <c r="U334">
        <v>2.1</v>
      </c>
      <c r="V334">
        <v>14.6</v>
      </c>
    </row>
    <row r="335" spans="1:22" hidden="1" x14ac:dyDescent="0.3">
      <c r="A335" t="s">
        <v>1285</v>
      </c>
      <c r="B335" t="s">
        <v>1286</v>
      </c>
      <c r="C335" s="1" t="str">
        <f t="shared" si="53"/>
        <v>27:0003</v>
      </c>
      <c r="D335" s="1" t="str">
        <f t="shared" si="54"/>
        <v>27:0003</v>
      </c>
      <c r="E335" t="s">
        <v>1286</v>
      </c>
      <c r="F335" t="s">
        <v>1287</v>
      </c>
      <c r="H335">
        <v>60.530104799999997</v>
      </c>
      <c r="I335">
        <v>-119.8845668</v>
      </c>
      <c r="J335" s="1" t="str">
        <f>HYPERLINK("http://geochem.nrcan.gc.ca/cdogs/content/kwd/kwd020045_e.htm", "Basal till")</f>
        <v>Basal till</v>
      </c>
      <c r="K335" s="1" t="str">
        <f t="shared" si="51"/>
        <v>HMC separation (ODM standard)</v>
      </c>
      <c r="L335">
        <v>32.9</v>
      </c>
      <c r="N335">
        <v>32.4</v>
      </c>
      <c r="O335">
        <v>3.4</v>
      </c>
      <c r="P335">
        <v>29</v>
      </c>
      <c r="R335">
        <v>586.1</v>
      </c>
      <c r="S335">
        <v>557.1</v>
      </c>
      <c r="T335">
        <v>29</v>
      </c>
      <c r="U335">
        <v>5</v>
      </c>
      <c r="V335">
        <v>24</v>
      </c>
    </row>
    <row r="336" spans="1:22" hidden="1" x14ac:dyDescent="0.3">
      <c r="A336" t="s">
        <v>1288</v>
      </c>
      <c r="B336" t="s">
        <v>1289</v>
      </c>
      <c r="C336" s="1" t="str">
        <f t="shared" si="53"/>
        <v>27:0003</v>
      </c>
      <c r="D336" s="1" t="str">
        <f t="shared" si="54"/>
        <v>27:0003</v>
      </c>
      <c r="E336" t="s">
        <v>1289</v>
      </c>
      <c r="F336" t="s">
        <v>1290</v>
      </c>
      <c r="H336">
        <v>60.558050000000001</v>
      </c>
      <c r="I336">
        <v>-119.7393421</v>
      </c>
      <c r="J336" s="1" t="str">
        <f>HYPERLINK("http://geochem.nrcan.gc.ca/cdogs/content/kwd/kwd020044_e.htm", "Till")</f>
        <v>Till</v>
      </c>
      <c r="K336" s="1" t="str">
        <f t="shared" si="51"/>
        <v>HMC separation (ODM standard)</v>
      </c>
      <c r="L336">
        <v>36.200000000000003</v>
      </c>
      <c r="N336">
        <v>35.700000000000003</v>
      </c>
      <c r="O336">
        <v>4.8</v>
      </c>
      <c r="P336">
        <v>30.9</v>
      </c>
      <c r="R336">
        <v>507.4</v>
      </c>
      <c r="S336">
        <v>484.8</v>
      </c>
      <c r="T336">
        <v>22.6</v>
      </c>
      <c r="U336">
        <v>4.3</v>
      </c>
      <c r="V336">
        <v>18.3</v>
      </c>
    </row>
    <row r="337" spans="1:22" hidden="1" x14ac:dyDescent="0.3">
      <c r="A337" t="s">
        <v>1291</v>
      </c>
      <c r="B337" t="s">
        <v>1292</v>
      </c>
      <c r="C337" s="1" t="str">
        <f t="shared" si="53"/>
        <v>27:0003</v>
      </c>
      <c r="D337" s="1" t="str">
        <f t="shared" si="54"/>
        <v>27:0003</v>
      </c>
      <c r="E337" t="s">
        <v>1292</v>
      </c>
      <c r="F337" t="s">
        <v>1293</v>
      </c>
      <c r="H337">
        <v>60.615483900000001</v>
      </c>
      <c r="I337">
        <v>-119.92997769999999</v>
      </c>
      <c r="J337" s="1" t="str">
        <f>HYPERLINK("http://geochem.nrcan.gc.ca/cdogs/content/kwd/kwd020045_e.htm", "Basal till")</f>
        <v>Basal till</v>
      </c>
      <c r="K337" s="1" t="str">
        <f t="shared" si="51"/>
        <v>HMC separation (ODM standard)</v>
      </c>
      <c r="L337">
        <v>29.2</v>
      </c>
      <c r="N337">
        <v>28.7</v>
      </c>
      <c r="O337">
        <v>1</v>
      </c>
      <c r="P337">
        <v>27.7</v>
      </c>
      <c r="R337">
        <v>493.8</v>
      </c>
      <c r="S337">
        <v>476</v>
      </c>
      <c r="T337">
        <v>17.8</v>
      </c>
      <c r="U337">
        <v>2.7</v>
      </c>
      <c r="V337">
        <v>15.1</v>
      </c>
    </row>
    <row r="338" spans="1:22" hidden="1" x14ac:dyDescent="0.3">
      <c r="A338" t="s">
        <v>1294</v>
      </c>
      <c r="B338" t="s">
        <v>1295</v>
      </c>
      <c r="C338" s="1" t="str">
        <f t="shared" si="53"/>
        <v>27:0003</v>
      </c>
      <c r="D338" s="1" t="str">
        <f t="shared" si="54"/>
        <v>27:0003</v>
      </c>
      <c r="E338" t="s">
        <v>1295</v>
      </c>
      <c r="F338" t="s">
        <v>1296</v>
      </c>
      <c r="H338">
        <v>60.870907699999997</v>
      </c>
      <c r="I338">
        <v>-120.0245163</v>
      </c>
      <c r="J338" s="1" t="str">
        <f>HYPERLINK("http://geochem.nrcan.gc.ca/cdogs/content/kwd/kwd020044_e.htm", "Till")</f>
        <v>Till</v>
      </c>
      <c r="K338" s="1" t="str">
        <f t="shared" si="51"/>
        <v>HMC separation (ODM standard)</v>
      </c>
      <c r="L338">
        <v>34.700000000000003</v>
      </c>
      <c r="N338">
        <v>34.200000000000003</v>
      </c>
      <c r="O338">
        <v>3.2</v>
      </c>
      <c r="P338">
        <v>31</v>
      </c>
      <c r="R338">
        <v>596.70000000000005</v>
      </c>
      <c r="S338">
        <v>563.5</v>
      </c>
      <c r="T338">
        <v>33.200000000000003</v>
      </c>
      <c r="U338">
        <v>4.8</v>
      </c>
      <c r="V338">
        <v>28.4</v>
      </c>
    </row>
    <row r="339" spans="1:22" hidden="1" x14ac:dyDescent="0.3">
      <c r="A339" t="s">
        <v>1297</v>
      </c>
      <c r="B339" t="s">
        <v>1298</v>
      </c>
      <c r="C339" s="1" t="str">
        <f t="shared" si="53"/>
        <v>27:0003</v>
      </c>
      <c r="D339" s="1" t="str">
        <f t="shared" si="54"/>
        <v>27:0003</v>
      </c>
      <c r="E339" t="s">
        <v>1298</v>
      </c>
      <c r="F339" t="s">
        <v>1299</v>
      </c>
      <c r="H339">
        <v>60.781579899999997</v>
      </c>
      <c r="I339">
        <v>-119.9853657</v>
      </c>
      <c r="J339" s="1" t="str">
        <f>HYPERLINK("http://geochem.nrcan.gc.ca/cdogs/content/kwd/kwd020044_e.htm", "Till")</f>
        <v>Till</v>
      </c>
      <c r="K339" s="1" t="str">
        <f t="shared" si="51"/>
        <v>HMC separation (ODM standard)</v>
      </c>
      <c r="L339">
        <v>33.700000000000003</v>
      </c>
      <c r="N339">
        <v>33.200000000000003</v>
      </c>
      <c r="O339">
        <v>6.1</v>
      </c>
      <c r="P339">
        <v>27.1</v>
      </c>
      <c r="R339">
        <v>422.6</v>
      </c>
      <c r="S339">
        <v>398.6</v>
      </c>
      <c r="T339">
        <v>24</v>
      </c>
      <c r="U339">
        <v>4.8</v>
      </c>
      <c r="V339">
        <v>19.2</v>
      </c>
    </row>
    <row r="340" spans="1:22" hidden="1" x14ac:dyDescent="0.3">
      <c r="A340" t="s">
        <v>1300</v>
      </c>
      <c r="B340" t="s">
        <v>1301</v>
      </c>
      <c r="C340" s="1" t="str">
        <f t="shared" si="53"/>
        <v>27:0003</v>
      </c>
      <c r="D340" s="1" t="str">
        <f t="shared" si="54"/>
        <v>27:0003</v>
      </c>
      <c r="E340" t="s">
        <v>1301</v>
      </c>
      <c r="F340" t="s">
        <v>1302</v>
      </c>
      <c r="H340">
        <v>60.719627199999998</v>
      </c>
      <c r="I340">
        <v>-119.98028979999999</v>
      </c>
      <c r="J340" s="1" t="str">
        <f>HYPERLINK("http://geochem.nrcan.gc.ca/cdogs/content/kwd/kwd020045_e.htm", "Basal till")</f>
        <v>Basal till</v>
      </c>
      <c r="K340" s="1" t="str">
        <f t="shared" si="51"/>
        <v>HMC separation (ODM standard)</v>
      </c>
      <c r="L340">
        <v>28.5</v>
      </c>
      <c r="N340">
        <v>28</v>
      </c>
      <c r="O340">
        <v>4.0999999999999996</v>
      </c>
      <c r="P340">
        <v>23.9</v>
      </c>
      <c r="R340">
        <v>462.8</v>
      </c>
      <c r="S340">
        <v>436.8</v>
      </c>
      <c r="T340">
        <v>26</v>
      </c>
      <c r="U340">
        <v>4.3</v>
      </c>
      <c r="V340">
        <v>21.7</v>
      </c>
    </row>
    <row r="341" spans="1:22" hidden="1" x14ac:dyDescent="0.3">
      <c r="A341" t="s">
        <v>1303</v>
      </c>
      <c r="B341" t="s">
        <v>1304</v>
      </c>
      <c r="C341" s="1" t="str">
        <f t="shared" si="53"/>
        <v>27:0003</v>
      </c>
      <c r="D341" s="1" t="str">
        <f t="shared" si="54"/>
        <v>27:0003</v>
      </c>
      <c r="E341" t="s">
        <v>1304</v>
      </c>
      <c r="F341" t="s">
        <v>1305</v>
      </c>
      <c r="H341">
        <v>60.688866400000002</v>
      </c>
      <c r="I341">
        <v>-120.1812133</v>
      </c>
      <c r="J341" s="1" t="str">
        <f>HYPERLINK("http://geochem.nrcan.gc.ca/cdogs/content/kwd/kwd020045_e.htm", "Basal till")</f>
        <v>Basal till</v>
      </c>
      <c r="K341" s="1" t="str">
        <f t="shared" si="51"/>
        <v>HMC separation (ODM standard)</v>
      </c>
      <c r="L341">
        <v>34.700000000000003</v>
      </c>
      <c r="N341">
        <v>34.200000000000003</v>
      </c>
      <c r="O341">
        <v>4.9000000000000004</v>
      </c>
      <c r="P341">
        <v>29.3</v>
      </c>
      <c r="R341">
        <v>646.1</v>
      </c>
      <c r="S341">
        <v>630</v>
      </c>
      <c r="T341">
        <v>16.100000000000001</v>
      </c>
      <c r="U341">
        <v>3.3</v>
      </c>
      <c r="V341">
        <v>12.8</v>
      </c>
    </row>
    <row r="342" spans="1:22" hidden="1" x14ac:dyDescent="0.3">
      <c r="A342" t="s">
        <v>1306</v>
      </c>
      <c r="B342" t="s">
        <v>1307</v>
      </c>
      <c r="C342" s="1" t="str">
        <f t="shared" si="53"/>
        <v>27:0003</v>
      </c>
      <c r="D342" s="1" t="str">
        <f t="shared" si="54"/>
        <v>27:0003</v>
      </c>
      <c r="E342" t="s">
        <v>1307</v>
      </c>
      <c r="F342" t="s">
        <v>1308</v>
      </c>
      <c r="H342">
        <v>60.795614800000003</v>
      </c>
      <c r="I342">
        <v>-120.1123977</v>
      </c>
      <c r="J342" s="1" t="str">
        <f>HYPERLINK("http://geochem.nrcan.gc.ca/cdogs/content/kwd/kwd020044_e.htm", "Till")</f>
        <v>Till</v>
      </c>
      <c r="K342" s="1" t="str">
        <f t="shared" si="51"/>
        <v>HMC separation (ODM standard)</v>
      </c>
      <c r="L342">
        <v>35.200000000000003</v>
      </c>
      <c r="N342">
        <v>34.700000000000003</v>
      </c>
      <c r="O342">
        <v>4.9000000000000004</v>
      </c>
      <c r="P342">
        <v>29.8</v>
      </c>
      <c r="R342">
        <v>506.3</v>
      </c>
      <c r="S342">
        <v>479.5</v>
      </c>
      <c r="T342">
        <v>26.8</v>
      </c>
      <c r="U342">
        <v>5.2</v>
      </c>
      <c r="V342">
        <v>21.6</v>
      </c>
    </row>
    <row r="343" spans="1:22" hidden="1" x14ac:dyDescent="0.3">
      <c r="A343" t="s">
        <v>1309</v>
      </c>
      <c r="B343" t="s">
        <v>1310</v>
      </c>
      <c r="C343" s="1" t="str">
        <f t="shared" si="53"/>
        <v>27:0003</v>
      </c>
      <c r="D343" s="1" t="str">
        <f t="shared" si="54"/>
        <v>27:0003</v>
      </c>
      <c r="E343" t="s">
        <v>1310</v>
      </c>
      <c r="F343" t="s">
        <v>1311</v>
      </c>
      <c r="J343" s="1" t="str">
        <f>HYPERLINK("http://geochem.nrcan.gc.ca/cdogs/content/kwd/kwd020044_e.htm", "Till")</f>
        <v>Till</v>
      </c>
      <c r="K343" s="1" t="str">
        <f t="shared" si="51"/>
        <v>HMC separation (ODM standard)</v>
      </c>
      <c r="L343">
        <v>31.1</v>
      </c>
      <c r="N343">
        <v>30.6</v>
      </c>
      <c r="O343">
        <v>1.6</v>
      </c>
      <c r="P343">
        <v>29</v>
      </c>
      <c r="R343">
        <v>464.7</v>
      </c>
      <c r="S343">
        <v>443.5</v>
      </c>
      <c r="T343">
        <v>21.2</v>
      </c>
      <c r="U343">
        <v>1.5</v>
      </c>
      <c r="V343">
        <v>19.7</v>
      </c>
    </row>
    <row r="344" spans="1:22" hidden="1" x14ac:dyDescent="0.3">
      <c r="A344" t="s">
        <v>1312</v>
      </c>
      <c r="B344" t="s">
        <v>1313</v>
      </c>
      <c r="C344" s="1" t="str">
        <f t="shared" si="53"/>
        <v>27:0003</v>
      </c>
      <c r="D344" s="1" t="str">
        <f t="shared" si="54"/>
        <v>27:0003</v>
      </c>
      <c r="E344" t="s">
        <v>1313</v>
      </c>
      <c r="F344" t="s">
        <v>1314</v>
      </c>
      <c r="J344" s="1" t="str">
        <f>HYPERLINK("http://geochem.nrcan.gc.ca/cdogs/content/kwd/kwd020044_e.htm", "Till")</f>
        <v>Till</v>
      </c>
      <c r="K344" s="1" t="str">
        <f t="shared" si="51"/>
        <v>HMC separation (ODM standard)</v>
      </c>
      <c r="L344">
        <v>29.2</v>
      </c>
      <c r="N344">
        <v>28.7</v>
      </c>
      <c r="O344">
        <v>1.7</v>
      </c>
      <c r="P344">
        <v>27</v>
      </c>
      <c r="R344">
        <v>526.5</v>
      </c>
      <c r="S344">
        <v>507.7</v>
      </c>
      <c r="T344">
        <v>18.8</v>
      </c>
      <c r="U344">
        <v>1.3</v>
      </c>
      <c r="V344">
        <v>17.5</v>
      </c>
    </row>
    <row r="345" spans="1:22" hidden="1" x14ac:dyDescent="0.3">
      <c r="A345" t="s">
        <v>1315</v>
      </c>
      <c r="B345" t="s">
        <v>1316</v>
      </c>
      <c r="C345" s="1" t="str">
        <f t="shared" si="53"/>
        <v>27:0003</v>
      </c>
      <c r="D345" s="1" t="str">
        <f t="shared" si="54"/>
        <v>27:0003</v>
      </c>
      <c r="E345" t="s">
        <v>1316</v>
      </c>
      <c r="F345" t="s">
        <v>1317</v>
      </c>
      <c r="H345">
        <v>60.956479799999997</v>
      </c>
      <c r="I345">
        <v>-120.717343</v>
      </c>
      <c r="J345" s="1" t="str">
        <f>HYPERLINK("http://geochem.nrcan.gc.ca/cdogs/content/kwd/kwd020045_e.htm", "Basal till")</f>
        <v>Basal till</v>
      </c>
      <c r="K345" s="1" t="str">
        <f t="shared" si="51"/>
        <v>HMC separation (ODM standard)</v>
      </c>
      <c r="L345">
        <v>29.8</v>
      </c>
      <c r="N345">
        <v>29.3</v>
      </c>
      <c r="O345">
        <v>2.2000000000000002</v>
      </c>
      <c r="P345">
        <v>27.1</v>
      </c>
      <c r="R345">
        <v>677.5</v>
      </c>
      <c r="S345">
        <v>650.5</v>
      </c>
      <c r="T345">
        <v>27</v>
      </c>
      <c r="U345">
        <v>4.0999999999999996</v>
      </c>
      <c r="V345">
        <v>22.9</v>
      </c>
    </row>
    <row r="346" spans="1:22" hidden="1" x14ac:dyDescent="0.3">
      <c r="A346" t="s">
        <v>1318</v>
      </c>
      <c r="B346" t="s">
        <v>1319</v>
      </c>
      <c r="C346" s="1" t="str">
        <f t="shared" si="53"/>
        <v>27:0003</v>
      </c>
      <c r="D346" s="1" t="str">
        <f t="shared" si="54"/>
        <v>27:0003</v>
      </c>
      <c r="E346" t="s">
        <v>1319</v>
      </c>
      <c r="F346" t="s">
        <v>1320</v>
      </c>
      <c r="H346">
        <v>60.911652099999998</v>
      </c>
      <c r="I346">
        <v>-120.8611581</v>
      </c>
      <c r="J346" s="1" t="str">
        <f>HYPERLINK("http://geochem.nrcan.gc.ca/cdogs/content/kwd/kwd020044_e.htm", "Till")</f>
        <v>Till</v>
      </c>
      <c r="K346" s="1" t="str">
        <f t="shared" si="51"/>
        <v>HMC separation (ODM standard)</v>
      </c>
      <c r="L346">
        <v>34.5</v>
      </c>
      <c r="N346">
        <v>34</v>
      </c>
      <c r="O346">
        <v>4.9000000000000004</v>
      </c>
      <c r="P346">
        <v>29.1</v>
      </c>
      <c r="R346">
        <v>938.3</v>
      </c>
      <c r="S346">
        <v>905.3</v>
      </c>
      <c r="T346">
        <v>33</v>
      </c>
      <c r="U346">
        <v>5.6</v>
      </c>
      <c r="V346">
        <v>27.4</v>
      </c>
    </row>
    <row r="347" spans="1:22" hidden="1" x14ac:dyDescent="0.3">
      <c r="A347" t="s">
        <v>1321</v>
      </c>
      <c r="B347" t="s">
        <v>1322</v>
      </c>
      <c r="C347" s="1" t="str">
        <f t="shared" si="53"/>
        <v>27:0003</v>
      </c>
      <c r="D347" s="1" t="str">
        <f t="shared" si="54"/>
        <v>27:0003</v>
      </c>
      <c r="E347" t="s">
        <v>1322</v>
      </c>
      <c r="F347" t="s">
        <v>1323</v>
      </c>
      <c r="H347">
        <v>60.836063799999998</v>
      </c>
      <c r="I347">
        <v>-120.96340360000001</v>
      </c>
      <c r="J347" s="1" t="str">
        <f>HYPERLINK("http://geochem.nrcan.gc.ca/cdogs/content/kwd/kwd020081_e.htm", "Colluviated till")</f>
        <v>Colluviated till</v>
      </c>
      <c r="K347" s="1" t="str">
        <f t="shared" si="51"/>
        <v>HMC separation (ODM standard)</v>
      </c>
      <c r="L347">
        <v>32.5</v>
      </c>
      <c r="N347">
        <v>32</v>
      </c>
      <c r="O347">
        <v>4.3</v>
      </c>
      <c r="P347">
        <v>27.7</v>
      </c>
      <c r="R347">
        <v>654.9</v>
      </c>
      <c r="S347">
        <v>617.9</v>
      </c>
      <c r="T347">
        <v>37</v>
      </c>
      <c r="U347">
        <v>5.2</v>
      </c>
      <c r="V347">
        <v>31.8</v>
      </c>
    </row>
    <row r="348" spans="1:22" hidden="1" x14ac:dyDescent="0.3">
      <c r="A348" t="s">
        <v>1324</v>
      </c>
      <c r="B348" t="s">
        <v>1325</v>
      </c>
      <c r="C348" s="1" t="str">
        <f t="shared" si="53"/>
        <v>27:0003</v>
      </c>
      <c r="D348" s="1" t="str">
        <f t="shared" si="54"/>
        <v>27:0003</v>
      </c>
      <c r="E348" t="s">
        <v>1325</v>
      </c>
      <c r="F348" t="s">
        <v>1326</v>
      </c>
      <c r="H348">
        <v>60.775056200000002</v>
      </c>
      <c r="I348">
        <v>-121.1000377</v>
      </c>
      <c r="J348" s="1" t="str">
        <f>HYPERLINK("http://geochem.nrcan.gc.ca/cdogs/content/kwd/kwd020045_e.htm", "Basal till")</f>
        <v>Basal till</v>
      </c>
      <c r="K348" s="1" t="str">
        <f t="shared" si="51"/>
        <v>HMC separation (ODM standard)</v>
      </c>
      <c r="L348">
        <v>32</v>
      </c>
      <c r="N348">
        <v>31.5</v>
      </c>
      <c r="O348">
        <v>2.5</v>
      </c>
      <c r="P348">
        <v>29</v>
      </c>
      <c r="R348">
        <v>693</v>
      </c>
      <c r="S348">
        <v>651.9</v>
      </c>
      <c r="T348">
        <v>41.1</v>
      </c>
      <c r="U348">
        <v>4.4000000000000004</v>
      </c>
      <c r="V348">
        <v>36.700000000000003</v>
      </c>
    </row>
    <row r="349" spans="1:22" hidden="1" x14ac:dyDescent="0.3">
      <c r="A349" t="s">
        <v>1327</v>
      </c>
      <c r="B349" t="s">
        <v>1328</v>
      </c>
      <c r="C349" s="1" t="str">
        <f t="shared" si="53"/>
        <v>27:0003</v>
      </c>
      <c r="D349" s="1" t="str">
        <f t="shared" si="54"/>
        <v>27:0003</v>
      </c>
      <c r="E349" t="s">
        <v>1328</v>
      </c>
      <c r="F349" t="s">
        <v>1329</v>
      </c>
      <c r="H349">
        <v>60.2596858</v>
      </c>
      <c r="I349">
        <v>-121.05423620000001</v>
      </c>
      <c r="J349" s="1" t="str">
        <f>HYPERLINK("http://geochem.nrcan.gc.ca/cdogs/content/kwd/kwd020044_e.htm", "Till")</f>
        <v>Till</v>
      </c>
      <c r="K349" s="1" t="str">
        <f t="shared" si="51"/>
        <v>HMC separation (ODM standard)</v>
      </c>
      <c r="L349">
        <v>33.700000000000003</v>
      </c>
      <c r="N349">
        <v>33.200000000000003</v>
      </c>
      <c r="O349">
        <v>6.4</v>
      </c>
      <c r="P349">
        <v>26.8</v>
      </c>
      <c r="R349">
        <v>638.29999999999995</v>
      </c>
      <c r="S349">
        <v>581.1</v>
      </c>
      <c r="T349">
        <v>57.2</v>
      </c>
      <c r="U349">
        <v>6.2</v>
      </c>
      <c r="V349">
        <v>51</v>
      </c>
    </row>
    <row r="350" spans="1:22" hidden="1" x14ac:dyDescent="0.3">
      <c r="A350" t="s">
        <v>1330</v>
      </c>
      <c r="B350" t="s">
        <v>1331</v>
      </c>
      <c r="C350" s="1" t="str">
        <f t="shared" si="53"/>
        <v>27:0003</v>
      </c>
      <c r="D350" s="1" t="str">
        <f t="shared" si="54"/>
        <v>27:0003</v>
      </c>
      <c r="E350" t="s">
        <v>1331</v>
      </c>
      <c r="F350" t="s">
        <v>1332</v>
      </c>
      <c r="H350">
        <v>60.192634300000002</v>
      </c>
      <c r="I350">
        <v>-121.1377561</v>
      </c>
      <c r="J350" s="1" t="str">
        <f>HYPERLINK("http://geochem.nrcan.gc.ca/cdogs/content/kwd/kwd020045_e.htm", "Basal till")</f>
        <v>Basal till</v>
      </c>
      <c r="K350" s="1" t="str">
        <f t="shared" si="51"/>
        <v>HMC separation (ODM standard)</v>
      </c>
      <c r="L350">
        <v>32.1</v>
      </c>
      <c r="N350">
        <v>31.6</v>
      </c>
      <c r="O350">
        <v>6.3</v>
      </c>
      <c r="P350">
        <v>25.3</v>
      </c>
      <c r="R350">
        <v>874</v>
      </c>
      <c r="S350">
        <v>836.3</v>
      </c>
      <c r="T350">
        <v>37.700000000000003</v>
      </c>
      <c r="U350">
        <v>7.1</v>
      </c>
      <c r="V350">
        <v>30.6</v>
      </c>
    </row>
    <row r="351" spans="1:22" hidden="1" x14ac:dyDescent="0.3">
      <c r="A351" t="s">
        <v>1333</v>
      </c>
      <c r="B351" t="s">
        <v>1334</v>
      </c>
      <c r="C351" s="1" t="str">
        <f t="shared" si="53"/>
        <v>27:0003</v>
      </c>
      <c r="D351" s="1" t="str">
        <f t="shared" si="54"/>
        <v>27:0003</v>
      </c>
      <c r="E351" t="s">
        <v>1334</v>
      </c>
      <c r="F351" t="s">
        <v>1335</v>
      </c>
      <c r="H351">
        <v>60.110251699999999</v>
      </c>
      <c r="I351">
        <v>-121.1355011</v>
      </c>
      <c r="J351" s="1" t="str">
        <f>HYPERLINK("http://geochem.nrcan.gc.ca/cdogs/content/kwd/kwd020045_e.htm", "Basal till")</f>
        <v>Basal till</v>
      </c>
      <c r="K351" s="1" t="str">
        <f t="shared" si="51"/>
        <v>HMC separation (ODM standard)</v>
      </c>
      <c r="L351">
        <v>34.4</v>
      </c>
      <c r="N351">
        <v>33.9</v>
      </c>
      <c r="O351">
        <v>10.199999999999999</v>
      </c>
      <c r="P351">
        <v>23.7</v>
      </c>
      <c r="R351">
        <v>779.4</v>
      </c>
      <c r="S351">
        <v>753.8</v>
      </c>
      <c r="T351">
        <v>25.6</v>
      </c>
      <c r="U351">
        <v>5.0999999999999996</v>
      </c>
      <c r="V351">
        <v>20.5</v>
      </c>
    </row>
    <row r="352" spans="1:22" hidden="1" x14ac:dyDescent="0.3">
      <c r="A352" t="s">
        <v>1336</v>
      </c>
      <c r="B352" t="s">
        <v>1337</v>
      </c>
      <c r="C352" s="1" t="str">
        <f t="shared" si="53"/>
        <v>27:0003</v>
      </c>
      <c r="D352" s="1" t="str">
        <f t="shared" si="54"/>
        <v>27:0003</v>
      </c>
      <c r="E352" t="s">
        <v>1337</v>
      </c>
      <c r="F352" t="s">
        <v>1338</v>
      </c>
      <c r="H352">
        <v>60.039373099999999</v>
      </c>
      <c r="I352">
        <v>-121.13386079999999</v>
      </c>
      <c r="J352" s="1" t="str">
        <f>HYPERLINK("http://geochem.nrcan.gc.ca/cdogs/content/kwd/kwd020044_e.htm", "Till")</f>
        <v>Till</v>
      </c>
      <c r="K352" s="1" t="str">
        <f t="shared" si="51"/>
        <v>HMC separation (ODM standard)</v>
      </c>
      <c r="L352">
        <v>34.5</v>
      </c>
      <c r="N352">
        <v>34</v>
      </c>
      <c r="O352">
        <v>3</v>
      </c>
      <c r="P352">
        <v>31</v>
      </c>
      <c r="R352">
        <v>508.4</v>
      </c>
      <c r="S352">
        <v>477.7</v>
      </c>
      <c r="T352">
        <v>30.7</v>
      </c>
      <c r="U352">
        <v>4.5999999999999996</v>
      </c>
      <c r="V352">
        <v>26.1</v>
      </c>
    </row>
    <row r="353" spans="1:22" hidden="1" x14ac:dyDescent="0.3">
      <c r="A353" t="s">
        <v>1339</v>
      </c>
      <c r="B353" t="s">
        <v>1340</v>
      </c>
      <c r="C353" s="1" t="str">
        <f t="shared" si="53"/>
        <v>27:0003</v>
      </c>
      <c r="D353" s="1" t="str">
        <f t="shared" si="54"/>
        <v>27:0003</v>
      </c>
      <c r="E353" t="s">
        <v>1340</v>
      </c>
      <c r="F353" t="s">
        <v>1341</v>
      </c>
      <c r="H353">
        <v>60.035076500000002</v>
      </c>
      <c r="I353">
        <v>-120.9650802</v>
      </c>
      <c r="J353" s="1" t="str">
        <f>HYPERLINK("http://geochem.nrcan.gc.ca/cdogs/content/kwd/kwd020044_e.htm", "Till")</f>
        <v>Till</v>
      </c>
      <c r="K353" s="1" t="str">
        <f t="shared" si="51"/>
        <v>HMC separation (ODM standard)</v>
      </c>
      <c r="L353">
        <v>34.200000000000003</v>
      </c>
      <c r="N353">
        <v>33.700000000000003</v>
      </c>
      <c r="O353">
        <v>3.2</v>
      </c>
      <c r="P353">
        <v>30.5</v>
      </c>
      <c r="R353">
        <v>621</v>
      </c>
      <c r="S353">
        <v>589.4</v>
      </c>
      <c r="T353">
        <v>31.6</v>
      </c>
      <c r="U353">
        <v>4.7</v>
      </c>
      <c r="V353">
        <v>26.9</v>
      </c>
    </row>
    <row r="354" spans="1:22" hidden="1" x14ac:dyDescent="0.3">
      <c r="A354" t="s">
        <v>1342</v>
      </c>
      <c r="B354" t="s">
        <v>1343</v>
      </c>
      <c r="C354" s="1" t="str">
        <f t="shared" si="53"/>
        <v>27:0003</v>
      </c>
      <c r="D354" s="1" t="str">
        <f t="shared" si="54"/>
        <v>27:0003</v>
      </c>
      <c r="E354" t="s">
        <v>1343</v>
      </c>
      <c r="F354" t="s">
        <v>1344</v>
      </c>
      <c r="H354">
        <v>60.156275200000003</v>
      </c>
      <c r="I354">
        <v>-120.8372753</v>
      </c>
      <c r="J354" s="1" t="str">
        <f>HYPERLINK("http://geochem.nrcan.gc.ca/cdogs/content/kwd/kwd020044_e.htm", "Till")</f>
        <v>Till</v>
      </c>
      <c r="K354" s="1" t="str">
        <f t="shared" si="51"/>
        <v>HMC separation (ODM standard)</v>
      </c>
      <c r="L354">
        <v>34.299999999999997</v>
      </c>
      <c r="N354">
        <v>33.799999999999997</v>
      </c>
      <c r="O354">
        <v>3.3</v>
      </c>
      <c r="P354">
        <v>30.5</v>
      </c>
      <c r="R354">
        <v>682.7</v>
      </c>
      <c r="S354">
        <v>652.6</v>
      </c>
      <c r="T354">
        <v>30.1</v>
      </c>
      <c r="U354">
        <v>4.4000000000000004</v>
      </c>
      <c r="V354">
        <v>25.7</v>
      </c>
    </row>
    <row r="355" spans="1:22" hidden="1" x14ac:dyDescent="0.3">
      <c r="A355" t="s">
        <v>1345</v>
      </c>
      <c r="B355" t="s">
        <v>1346</v>
      </c>
      <c r="C355" s="1" t="str">
        <f t="shared" si="53"/>
        <v>27:0003</v>
      </c>
      <c r="D355" s="1" t="str">
        <f t="shared" si="54"/>
        <v>27:0003</v>
      </c>
      <c r="E355" t="s">
        <v>1346</v>
      </c>
      <c r="F355" t="s">
        <v>1347</v>
      </c>
      <c r="H355">
        <v>60.339092299999997</v>
      </c>
      <c r="I355">
        <v>-121.1740047</v>
      </c>
      <c r="J355" s="1" t="str">
        <f>HYPERLINK("http://geochem.nrcan.gc.ca/cdogs/content/kwd/kwd020045_e.htm", "Basal till")</f>
        <v>Basal till</v>
      </c>
      <c r="K355" s="1" t="str">
        <f t="shared" si="51"/>
        <v>HMC separation (ODM standard)</v>
      </c>
      <c r="L355">
        <v>34.5</v>
      </c>
      <c r="N355">
        <v>34</v>
      </c>
      <c r="O355">
        <v>2.6</v>
      </c>
      <c r="P355">
        <v>31.4</v>
      </c>
      <c r="R355">
        <v>721.2</v>
      </c>
      <c r="S355">
        <v>692.2</v>
      </c>
      <c r="T355">
        <v>29</v>
      </c>
      <c r="U355">
        <v>4.7</v>
      </c>
      <c r="V355">
        <v>24.3</v>
      </c>
    </row>
    <row r="356" spans="1:22" hidden="1" x14ac:dyDescent="0.3">
      <c r="A356" t="s">
        <v>1348</v>
      </c>
      <c r="B356" t="s">
        <v>1349</v>
      </c>
      <c r="C356" s="1" t="str">
        <f t="shared" si="53"/>
        <v>27:0003</v>
      </c>
      <c r="D356" s="1" t="str">
        <f t="shared" si="54"/>
        <v>27:0003</v>
      </c>
      <c r="E356" t="s">
        <v>1349</v>
      </c>
      <c r="F356" t="s">
        <v>1350</v>
      </c>
      <c r="H356">
        <v>60.2425742</v>
      </c>
      <c r="I356">
        <v>-121.5043436</v>
      </c>
      <c r="J356" s="1" t="str">
        <f>HYPERLINK("http://geochem.nrcan.gc.ca/cdogs/content/kwd/kwd020044_e.htm", "Till")</f>
        <v>Till</v>
      </c>
      <c r="K356" s="1" t="str">
        <f t="shared" si="51"/>
        <v>HMC separation (ODM standard)</v>
      </c>
      <c r="L356">
        <v>32.700000000000003</v>
      </c>
      <c r="N356">
        <v>32.200000000000003</v>
      </c>
      <c r="O356">
        <v>2.1</v>
      </c>
      <c r="P356">
        <v>30.1</v>
      </c>
      <c r="R356">
        <v>714.8</v>
      </c>
      <c r="S356">
        <v>692.2</v>
      </c>
      <c r="T356">
        <v>22.6</v>
      </c>
      <c r="U356">
        <v>3.4</v>
      </c>
      <c r="V356">
        <v>19.2</v>
      </c>
    </row>
    <row r="357" spans="1:22" hidden="1" x14ac:dyDescent="0.3">
      <c r="A357" t="s">
        <v>1351</v>
      </c>
      <c r="B357" t="s">
        <v>1352</v>
      </c>
      <c r="C357" s="1" t="str">
        <f t="shared" si="53"/>
        <v>27:0003</v>
      </c>
      <c r="D357" s="1" t="str">
        <f t="shared" si="54"/>
        <v>27:0003</v>
      </c>
      <c r="E357" t="s">
        <v>1352</v>
      </c>
      <c r="F357" t="s">
        <v>1353</v>
      </c>
      <c r="H357">
        <v>60.164763499999999</v>
      </c>
      <c r="I357">
        <v>-121.3375068</v>
      </c>
      <c r="J357" s="1" t="str">
        <f>HYPERLINK("http://geochem.nrcan.gc.ca/cdogs/content/kwd/kwd020045_e.htm", "Basal till")</f>
        <v>Basal till</v>
      </c>
      <c r="K357" s="1" t="str">
        <f t="shared" si="51"/>
        <v>HMC separation (ODM standard)</v>
      </c>
      <c r="L357">
        <v>30.9</v>
      </c>
      <c r="N357">
        <v>30.4</v>
      </c>
      <c r="O357">
        <v>3</v>
      </c>
      <c r="P357">
        <v>27.4</v>
      </c>
      <c r="R357">
        <v>971.8</v>
      </c>
      <c r="S357">
        <v>941.1</v>
      </c>
      <c r="T357">
        <v>30.7</v>
      </c>
      <c r="U357">
        <v>4.8</v>
      </c>
      <c r="V357">
        <v>25.9</v>
      </c>
    </row>
    <row r="358" spans="1:22" hidden="1" x14ac:dyDescent="0.3">
      <c r="A358" t="s">
        <v>1354</v>
      </c>
      <c r="B358" t="s">
        <v>1355</v>
      </c>
      <c r="C358" s="1" t="str">
        <f t="shared" si="53"/>
        <v>27:0003</v>
      </c>
      <c r="D358" s="1" t="str">
        <f t="shared" si="54"/>
        <v>27:0003</v>
      </c>
      <c r="E358" t="s">
        <v>1355</v>
      </c>
      <c r="F358" t="s">
        <v>1356</v>
      </c>
      <c r="H358">
        <v>60.016814199999999</v>
      </c>
      <c r="I358">
        <v>-121.31727720000001</v>
      </c>
      <c r="J358" s="1" t="str">
        <f>HYPERLINK("http://geochem.nrcan.gc.ca/cdogs/content/kwd/kwd020045_e.htm", "Basal till")</f>
        <v>Basal till</v>
      </c>
      <c r="K358" s="1" t="str">
        <f t="shared" si="51"/>
        <v>HMC separation (ODM standard)</v>
      </c>
      <c r="L358">
        <v>37.299999999999997</v>
      </c>
      <c r="N358">
        <v>36.799999999999997</v>
      </c>
      <c r="O358">
        <v>4</v>
      </c>
      <c r="P358">
        <v>32.799999999999997</v>
      </c>
      <c r="R358">
        <v>799.6</v>
      </c>
      <c r="S358">
        <v>771.3</v>
      </c>
      <c r="T358">
        <v>28.3</v>
      </c>
      <c r="U358">
        <v>6.1</v>
      </c>
      <c r="V358">
        <v>22.2</v>
      </c>
    </row>
    <row r="359" spans="1:22" hidden="1" x14ac:dyDescent="0.3">
      <c r="A359" t="s">
        <v>1357</v>
      </c>
      <c r="B359" t="s">
        <v>1358</v>
      </c>
      <c r="C359" s="1" t="str">
        <f t="shared" si="53"/>
        <v>27:0003</v>
      </c>
      <c r="D359" s="1" t="str">
        <f t="shared" si="54"/>
        <v>27:0003</v>
      </c>
      <c r="E359" t="s">
        <v>1358</v>
      </c>
      <c r="F359" t="s">
        <v>1359</v>
      </c>
      <c r="H359">
        <v>60.074162100000002</v>
      </c>
      <c r="I359">
        <v>-121.37573159999999</v>
      </c>
      <c r="J359" s="1" t="str">
        <f>HYPERLINK("http://geochem.nrcan.gc.ca/cdogs/content/kwd/kwd020045_e.htm", "Basal till")</f>
        <v>Basal till</v>
      </c>
      <c r="K359" s="1" t="str">
        <f t="shared" si="51"/>
        <v>HMC separation (ODM standard)</v>
      </c>
      <c r="L359">
        <v>30.6</v>
      </c>
      <c r="N359">
        <v>30.1</v>
      </c>
      <c r="O359">
        <v>1.4</v>
      </c>
      <c r="P359">
        <v>28.7</v>
      </c>
      <c r="R359">
        <v>745.2</v>
      </c>
      <c r="S359">
        <v>723.3</v>
      </c>
      <c r="T359">
        <v>21.9</v>
      </c>
      <c r="U359">
        <v>2.7</v>
      </c>
      <c r="V359">
        <v>19.2</v>
      </c>
    </row>
    <row r="360" spans="1:22" hidden="1" x14ac:dyDescent="0.3">
      <c r="A360" t="s">
        <v>1360</v>
      </c>
      <c r="B360" t="s">
        <v>1361</v>
      </c>
      <c r="C360" s="1" t="str">
        <f t="shared" si="53"/>
        <v>27:0003</v>
      </c>
      <c r="D360" s="1" t="str">
        <f t="shared" si="54"/>
        <v>27:0003</v>
      </c>
      <c r="E360" t="s">
        <v>1361</v>
      </c>
      <c r="F360" t="s">
        <v>1362</v>
      </c>
      <c r="H360">
        <v>60.081234299999998</v>
      </c>
      <c r="I360">
        <v>-121.5873337</v>
      </c>
      <c r="J360" s="1" t="str">
        <f>HYPERLINK("http://geochem.nrcan.gc.ca/cdogs/content/kwd/kwd020044_e.htm", "Till")</f>
        <v>Till</v>
      </c>
      <c r="K360" s="1" t="str">
        <f t="shared" si="51"/>
        <v>HMC separation (ODM standard)</v>
      </c>
      <c r="L360">
        <v>37</v>
      </c>
      <c r="N360">
        <v>36.5</v>
      </c>
      <c r="O360">
        <v>4</v>
      </c>
      <c r="P360">
        <v>32.5</v>
      </c>
      <c r="R360">
        <v>1036.4000000000001</v>
      </c>
      <c r="S360">
        <v>994.1</v>
      </c>
      <c r="T360">
        <v>42.3</v>
      </c>
      <c r="U360">
        <v>6.5</v>
      </c>
      <c r="V360">
        <v>35.799999999999997</v>
      </c>
    </row>
    <row r="361" spans="1:22" hidden="1" x14ac:dyDescent="0.3">
      <c r="A361" t="s">
        <v>1363</v>
      </c>
      <c r="B361" t="s">
        <v>1364</v>
      </c>
      <c r="C361" s="1" t="str">
        <f t="shared" si="53"/>
        <v>27:0003</v>
      </c>
      <c r="D361" s="1" t="str">
        <f t="shared" si="54"/>
        <v>27:0003</v>
      </c>
      <c r="E361" t="s">
        <v>1364</v>
      </c>
      <c r="F361" t="s">
        <v>1365</v>
      </c>
      <c r="H361">
        <v>60.1331104</v>
      </c>
      <c r="I361">
        <v>-121.46279319999999</v>
      </c>
      <c r="J361" s="1" t="str">
        <f t="shared" ref="J361:J366" si="55">HYPERLINK("http://geochem.nrcan.gc.ca/cdogs/content/kwd/kwd020045_e.htm", "Basal till")</f>
        <v>Basal till</v>
      </c>
      <c r="K361" s="1" t="str">
        <f t="shared" si="51"/>
        <v>HMC separation (ODM standard)</v>
      </c>
      <c r="L361">
        <v>34.9</v>
      </c>
      <c r="N361">
        <v>34.4</v>
      </c>
      <c r="O361">
        <v>4.0999999999999996</v>
      </c>
      <c r="P361">
        <v>30.3</v>
      </c>
      <c r="R361">
        <v>1015.2</v>
      </c>
      <c r="S361">
        <v>981.9</v>
      </c>
      <c r="T361">
        <v>33.299999999999997</v>
      </c>
      <c r="U361">
        <v>6.4</v>
      </c>
      <c r="V361">
        <v>26.9</v>
      </c>
    </row>
    <row r="362" spans="1:22" hidden="1" x14ac:dyDescent="0.3">
      <c r="A362" t="s">
        <v>1366</v>
      </c>
      <c r="B362" t="s">
        <v>1367</v>
      </c>
      <c r="C362" s="1" t="str">
        <f t="shared" si="53"/>
        <v>27:0003</v>
      </c>
      <c r="D362" s="1" t="str">
        <f t="shared" si="54"/>
        <v>27:0003</v>
      </c>
      <c r="E362" t="s">
        <v>1367</v>
      </c>
      <c r="F362" t="s">
        <v>1368</v>
      </c>
      <c r="H362">
        <v>60.615351799999999</v>
      </c>
      <c r="I362">
        <v>-120.9759451</v>
      </c>
      <c r="J362" s="1" t="str">
        <f t="shared" si="55"/>
        <v>Basal till</v>
      </c>
      <c r="K362" s="1" t="str">
        <f t="shared" si="51"/>
        <v>HMC separation (ODM standard)</v>
      </c>
      <c r="L362">
        <v>35.299999999999997</v>
      </c>
      <c r="N362">
        <v>34.799999999999997</v>
      </c>
      <c r="O362">
        <v>4.4000000000000004</v>
      </c>
      <c r="P362">
        <v>30.4</v>
      </c>
      <c r="R362">
        <v>891.5</v>
      </c>
      <c r="S362">
        <v>851</v>
      </c>
      <c r="T362">
        <v>40.5</v>
      </c>
      <c r="U362">
        <v>7.4</v>
      </c>
      <c r="V362">
        <v>33.1</v>
      </c>
    </row>
    <row r="363" spans="1:22" hidden="1" x14ac:dyDescent="0.3">
      <c r="A363" t="s">
        <v>1369</v>
      </c>
      <c r="B363" t="s">
        <v>1370</v>
      </c>
      <c r="C363" s="1" t="str">
        <f t="shared" si="53"/>
        <v>27:0003</v>
      </c>
      <c r="D363" s="1" t="str">
        <f t="shared" si="54"/>
        <v>27:0003</v>
      </c>
      <c r="E363" t="s">
        <v>1370</v>
      </c>
      <c r="F363" t="s">
        <v>1371</v>
      </c>
      <c r="H363">
        <v>60.691789200000002</v>
      </c>
      <c r="I363">
        <v>-120.9028158</v>
      </c>
      <c r="J363" s="1" t="str">
        <f t="shared" si="55"/>
        <v>Basal till</v>
      </c>
      <c r="K363" s="1" t="str">
        <f t="shared" si="51"/>
        <v>HMC separation (ODM standard)</v>
      </c>
      <c r="L363">
        <v>31.3</v>
      </c>
      <c r="N363">
        <v>30.8</v>
      </c>
      <c r="O363">
        <v>4.3</v>
      </c>
      <c r="P363">
        <v>26.5</v>
      </c>
      <c r="R363">
        <v>906.2</v>
      </c>
      <c r="S363">
        <v>866.6</v>
      </c>
      <c r="T363">
        <v>39.6</v>
      </c>
      <c r="U363">
        <v>7.3</v>
      </c>
      <c r="V363">
        <v>32.299999999999997</v>
      </c>
    </row>
    <row r="364" spans="1:22" hidden="1" x14ac:dyDescent="0.3">
      <c r="A364" t="s">
        <v>1372</v>
      </c>
      <c r="B364" t="s">
        <v>1373</v>
      </c>
      <c r="C364" s="1" t="str">
        <f t="shared" si="53"/>
        <v>27:0003</v>
      </c>
      <c r="D364" s="1" t="str">
        <f t="shared" si="54"/>
        <v>27:0003</v>
      </c>
      <c r="E364" t="s">
        <v>1373</v>
      </c>
      <c r="F364" t="s">
        <v>1374</v>
      </c>
      <c r="H364">
        <v>60.807909100000003</v>
      </c>
      <c r="I364">
        <v>-120.73363329999999</v>
      </c>
      <c r="J364" s="1" t="str">
        <f t="shared" si="55"/>
        <v>Basal till</v>
      </c>
      <c r="K364" s="1" t="str">
        <f t="shared" si="51"/>
        <v>HMC separation (ODM standard)</v>
      </c>
      <c r="L364">
        <v>33.9</v>
      </c>
      <c r="N364">
        <v>33.4</v>
      </c>
      <c r="O364">
        <v>2.9</v>
      </c>
      <c r="P364">
        <v>30.5</v>
      </c>
      <c r="R364">
        <v>731.7</v>
      </c>
      <c r="S364">
        <v>700.7</v>
      </c>
      <c r="T364">
        <v>31</v>
      </c>
      <c r="U364">
        <v>4.8</v>
      </c>
      <c r="V364">
        <v>26.2</v>
      </c>
    </row>
    <row r="365" spans="1:22" hidden="1" x14ac:dyDescent="0.3">
      <c r="A365" t="s">
        <v>1375</v>
      </c>
      <c r="B365" t="s">
        <v>1376</v>
      </c>
      <c r="C365" s="1" t="str">
        <f t="shared" si="53"/>
        <v>27:0003</v>
      </c>
      <c r="D365" s="1" t="str">
        <f t="shared" si="54"/>
        <v>27:0003</v>
      </c>
      <c r="E365" t="s">
        <v>1376</v>
      </c>
      <c r="F365" t="s">
        <v>1377</v>
      </c>
      <c r="H365">
        <v>60.772299099999998</v>
      </c>
      <c r="I365">
        <v>-120.98072809999999</v>
      </c>
      <c r="J365" s="1" t="str">
        <f t="shared" si="55"/>
        <v>Basal till</v>
      </c>
      <c r="K365" s="1" t="str">
        <f t="shared" si="51"/>
        <v>HMC separation (ODM standard)</v>
      </c>
      <c r="L365">
        <v>38.4</v>
      </c>
      <c r="N365">
        <v>37.9</v>
      </c>
      <c r="O365">
        <v>4.3</v>
      </c>
      <c r="P365">
        <v>33.6</v>
      </c>
      <c r="R365">
        <v>582.29999999999995</v>
      </c>
      <c r="S365">
        <v>554.70000000000005</v>
      </c>
      <c r="T365">
        <v>27.6</v>
      </c>
      <c r="U365">
        <v>5.2</v>
      </c>
      <c r="V365">
        <v>22.4</v>
      </c>
    </row>
    <row r="366" spans="1:22" hidden="1" x14ac:dyDescent="0.3">
      <c r="A366" t="s">
        <v>1378</v>
      </c>
      <c r="B366" t="s">
        <v>1379</v>
      </c>
      <c r="C366" s="1" t="str">
        <f t="shared" ref="C366:C397" si="56">HYPERLINK("http://geochem.nrcan.gc.ca/cdogs/content/bdl/bdl270003_e.htm", "27:0003")</f>
        <v>27:0003</v>
      </c>
      <c r="D366" s="1" t="str">
        <f t="shared" ref="D366:D397" si="57">HYPERLINK("http://geochem.nrcan.gc.ca/cdogs/content/svy/svy270003_e.htm", "27:0003")</f>
        <v>27:0003</v>
      </c>
      <c r="E366" t="s">
        <v>1379</v>
      </c>
      <c r="F366" t="s">
        <v>1380</v>
      </c>
      <c r="H366">
        <v>60.222765000000003</v>
      </c>
      <c r="I366">
        <v>-120.9552791</v>
      </c>
      <c r="J366" s="1" t="str">
        <f t="shared" si="55"/>
        <v>Basal till</v>
      </c>
      <c r="K366" s="1" t="str">
        <f t="shared" ref="K366:K429" si="58">HYPERLINK("http://geochem.nrcan.gc.ca/cdogs/content/kwd/kwd080035_e.htm", "HMC separation (ODM standard)")</f>
        <v>HMC separation (ODM standard)</v>
      </c>
      <c r="L366">
        <v>31.4</v>
      </c>
      <c r="N366">
        <v>30.9</v>
      </c>
      <c r="O366">
        <v>3.8</v>
      </c>
      <c r="P366">
        <v>27.1</v>
      </c>
      <c r="R366">
        <v>731.5</v>
      </c>
      <c r="S366">
        <v>693.7</v>
      </c>
      <c r="T366">
        <v>37.799999999999997</v>
      </c>
      <c r="U366">
        <v>8.1999999999999993</v>
      </c>
      <c r="V366">
        <v>29.6</v>
      </c>
    </row>
    <row r="367" spans="1:22" hidden="1" x14ac:dyDescent="0.3">
      <c r="A367" t="s">
        <v>1381</v>
      </c>
      <c r="B367" t="s">
        <v>1382</v>
      </c>
      <c r="C367" s="1" t="str">
        <f t="shared" si="56"/>
        <v>27:0003</v>
      </c>
      <c r="D367" s="1" t="str">
        <f t="shared" si="57"/>
        <v>27:0003</v>
      </c>
      <c r="E367" t="s">
        <v>1382</v>
      </c>
      <c r="F367" t="s">
        <v>1383</v>
      </c>
      <c r="H367">
        <v>60.194826399999997</v>
      </c>
      <c r="I367">
        <v>-120.7261298</v>
      </c>
      <c r="J367" s="1" t="str">
        <f>HYPERLINK("http://geochem.nrcan.gc.ca/cdogs/content/kwd/kwd020044_e.htm", "Till")</f>
        <v>Till</v>
      </c>
      <c r="K367" s="1" t="str">
        <f t="shared" si="58"/>
        <v>HMC separation (ODM standard)</v>
      </c>
      <c r="L367">
        <v>33.299999999999997</v>
      </c>
      <c r="N367">
        <v>32.799999999999997</v>
      </c>
      <c r="O367">
        <v>3</v>
      </c>
      <c r="P367">
        <v>29.8</v>
      </c>
      <c r="R367">
        <v>796</v>
      </c>
      <c r="S367">
        <v>761.4</v>
      </c>
      <c r="T367">
        <v>34.6</v>
      </c>
      <c r="U367">
        <v>5.5</v>
      </c>
      <c r="V367">
        <v>29.1</v>
      </c>
    </row>
    <row r="368" spans="1:22" hidden="1" x14ac:dyDescent="0.3">
      <c r="A368" t="s">
        <v>1384</v>
      </c>
      <c r="B368" t="s">
        <v>1385</v>
      </c>
      <c r="C368" s="1" t="str">
        <f t="shared" si="56"/>
        <v>27:0003</v>
      </c>
      <c r="D368" s="1" t="str">
        <f t="shared" si="57"/>
        <v>27:0003</v>
      </c>
      <c r="E368" t="s">
        <v>1385</v>
      </c>
      <c r="F368" t="s">
        <v>1386</v>
      </c>
      <c r="H368">
        <v>60.176380100000003</v>
      </c>
      <c r="I368">
        <v>-120.56802039999999</v>
      </c>
      <c r="J368" s="1" t="str">
        <f>HYPERLINK("http://geochem.nrcan.gc.ca/cdogs/content/kwd/kwd020045_e.htm", "Basal till")</f>
        <v>Basal till</v>
      </c>
      <c r="K368" s="1" t="str">
        <f t="shared" si="58"/>
        <v>HMC separation (ODM standard)</v>
      </c>
      <c r="L368">
        <v>31.9</v>
      </c>
      <c r="N368">
        <v>31.4</v>
      </c>
      <c r="O368">
        <v>2.9</v>
      </c>
      <c r="P368">
        <v>28.5</v>
      </c>
      <c r="R368">
        <v>686.1</v>
      </c>
      <c r="S368">
        <v>648.1</v>
      </c>
      <c r="T368">
        <v>38</v>
      </c>
      <c r="U368">
        <v>7.6</v>
      </c>
      <c r="V368">
        <v>30.4</v>
      </c>
    </row>
    <row r="369" spans="1:22" hidden="1" x14ac:dyDescent="0.3">
      <c r="A369" t="s">
        <v>1387</v>
      </c>
      <c r="B369" t="s">
        <v>1388</v>
      </c>
      <c r="C369" s="1" t="str">
        <f t="shared" si="56"/>
        <v>27:0003</v>
      </c>
      <c r="D369" s="1" t="str">
        <f t="shared" si="57"/>
        <v>27:0003</v>
      </c>
      <c r="E369" t="s">
        <v>1388</v>
      </c>
      <c r="F369" t="s">
        <v>1389</v>
      </c>
      <c r="H369">
        <v>60.300314800000002</v>
      </c>
      <c r="I369">
        <v>-120.73072999999999</v>
      </c>
      <c r="J369" s="1" t="str">
        <f>HYPERLINK("http://geochem.nrcan.gc.ca/cdogs/content/kwd/kwd020044_e.htm", "Till")</f>
        <v>Till</v>
      </c>
      <c r="K369" s="1" t="str">
        <f t="shared" si="58"/>
        <v>HMC separation (ODM standard)</v>
      </c>
      <c r="L369">
        <v>39.299999999999997</v>
      </c>
      <c r="N369">
        <v>38.799999999999997</v>
      </c>
      <c r="O369">
        <v>2.7</v>
      </c>
      <c r="P369">
        <v>36.1</v>
      </c>
      <c r="R369">
        <v>705.6</v>
      </c>
      <c r="S369">
        <v>664.4</v>
      </c>
      <c r="T369">
        <v>41.2</v>
      </c>
      <c r="U369">
        <v>6.4</v>
      </c>
      <c r="V369">
        <v>34.799999999999997</v>
      </c>
    </row>
    <row r="370" spans="1:22" hidden="1" x14ac:dyDescent="0.3">
      <c r="A370" t="s">
        <v>1390</v>
      </c>
      <c r="B370" t="s">
        <v>1391</v>
      </c>
      <c r="C370" s="1" t="str">
        <f t="shared" si="56"/>
        <v>27:0003</v>
      </c>
      <c r="D370" s="1" t="str">
        <f t="shared" si="57"/>
        <v>27:0003</v>
      </c>
      <c r="E370" t="s">
        <v>1391</v>
      </c>
      <c r="F370" t="s">
        <v>1392</v>
      </c>
      <c r="H370">
        <v>60.1521252</v>
      </c>
      <c r="I370">
        <v>-121.01629490000001</v>
      </c>
      <c r="J370" s="1" t="str">
        <f>HYPERLINK("http://geochem.nrcan.gc.ca/cdogs/content/kwd/kwd020045_e.htm", "Basal till")</f>
        <v>Basal till</v>
      </c>
      <c r="K370" s="1" t="str">
        <f t="shared" si="58"/>
        <v>HMC separation (ODM standard)</v>
      </c>
      <c r="L370">
        <v>33.700000000000003</v>
      </c>
      <c r="N370">
        <v>33.200000000000003</v>
      </c>
      <c r="O370">
        <v>3</v>
      </c>
      <c r="P370">
        <v>30.2</v>
      </c>
      <c r="R370">
        <v>802.5</v>
      </c>
      <c r="S370">
        <v>768.7</v>
      </c>
      <c r="T370">
        <v>33.799999999999997</v>
      </c>
      <c r="U370">
        <v>5.5</v>
      </c>
      <c r="V370">
        <v>28.3</v>
      </c>
    </row>
    <row r="371" spans="1:22" hidden="1" x14ac:dyDescent="0.3">
      <c r="A371" t="s">
        <v>1393</v>
      </c>
      <c r="B371" t="s">
        <v>1394</v>
      </c>
      <c r="C371" s="1" t="str">
        <f t="shared" si="56"/>
        <v>27:0003</v>
      </c>
      <c r="D371" s="1" t="str">
        <f t="shared" si="57"/>
        <v>27:0003</v>
      </c>
      <c r="E371" t="s">
        <v>1394</v>
      </c>
      <c r="F371" t="s">
        <v>1395</v>
      </c>
      <c r="H371">
        <v>60.128578300000001</v>
      </c>
      <c r="I371">
        <v>-120.66516350000001</v>
      </c>
      <c r="J371" s="1" t="str">
        <f>HYPERLINK("http://geochem.nrcan.gc.ca/cdogs/content/kwd/kwd020044_e.htm", "Till")</f>
        <v>Till</v>
      </c>
      <c r="K371" s="1" t="str">
        <f t="shared" si="58"/>
        <v>HMC separation (ODM standard)</v>
      </c>
      <c r="L371">
        <v>31.7</v>
      </c>
      <c r="N371">
        <v>31.2</v>
      </c>
      <c r="O371">
        <v>2.4</v>
      </c>
      <c r="P371">
        <v>28.8</v>
      </c>
      <c r="R371">
        <v>949</v>
      </c>
      <c r="S371">
        <v>918.6</v>
      </c>
      <c r="T371">
        <v>30.4</v>
      </c>
      <c r="U371">
        <v>4.4000000000000004</v>
      </c>
      <c r="V371">
        <v>26</v>
      </c>
    </row>
    <row r="372" spans="1:22" hidden="1" x14ac:dyDescent="0.3">
      <c r="A372" t="s">
        <v>1396</v>
      </c>
      <c r="B372" t="s">
        <v>1397</v>
      </c>
      <c r="C372" s="1" t="str">
        <f t="shared" si="56"/>
        <v>27:0003</v>
      </c>
      <c r="D372" s="1" t="str">
        <f t="shared" si="57"/>
        <v>27:0003</v>
      </c>
      <c r="E372" t="s">
        <v>1397</v>
      </c>
      <c r="F372" t="s">
        <v>1398</v>
      </c>
      <c r="H372">
        <v>60.080449899999998</v>
      </c>
      <c r="I372">
        <v>-120.5225896</v>
      </c>
      <c r="J372" s="1" t="str">
        <f t="shared" ref="J372:J378" si="59">HYPERLINK("http://geochem.nrcan.gc.ca/cdogs/content/kwd/kwd020045_e.htm", "Basal till")</f>
        <v>Basal till</v>
      </c>
      <c r="K372" s="1" t="str">
        <f t="shared" si="58"/>
        <v>HMC separation (ODM standard)</v>
      </c>
      <c r="L372">
        <v>32.700000000000003</v>
      </c>
      <c r="N372">
        <v>32.200000000000003</v>
      </c>
      <c r="O372">
        <v>1.9</v>
      </c>
      <c r="P372">
        <v>30.3</v>
      </c>
      <c r="R372">
        <v>634</v>
      </c>
      <c r="S372">
        <v>598.5</v>
      </c>
      <c r="T372">
        <v>35.5</v>
      </c>
      <c r="U372">
        <v>4.0999999999999996</v>
      </c>
      <c r="V372">
        <v>31.4</v>
      </c>
    </row>
    <row r="373" spans="1:22" hidden="1" x14ac:dyDescent="0.3">
      <c r="A373" t="s">
        <v>1399</v>
      </c>
      <c r="B373" t="s">
        <v>1400</v>
      </c>
      <c r="C373" s="1" t="str">
        <f t="shared" si="56"/>
        <v>27:0003</v>
      </c>
      <c r="D373" s="1" t="str">
        <f t="shared" si="57"/>
        <v>27:0003</v>
      </c>
      <c r="E373" t="s">
        <v>1400</v>
      </c>
      <c r="F373" t="s">
        <v>1401</v>
      </c>
      <c r="H373">
        <v>60.033329500000001</v>
      </c>
      <c r="I373">
        <v>-120.3999852</v>
      </c>
      <c r="J373" s="1" t="str">
        <f t="shared" si="59"/>
        <v>Basal till</v>
      </c>
      <c r="K373" s="1" t="str">
        <f t="shared" si="58"/>
        <v>HMC separation (ODM standard)</v>
      </c>
      <c r="L373">
        <v>30.4</v>
      </c>
      <c r="N373">
        <v>29.9</v>
      </c>
      <c r="O373">
        <v>4.5999999999999996</v>
      </c>
      <c r="P373">
        <v>25.3</v>
      </c>
      <c r="R373">
        <v>673.4</v>
      </c>
      <c r="S373">
        <v>641.29999999999995</v>
      </c>
      <c r="T373">
        <v>32.1</v>
      </c>
      <c r="U373">
        <v>5.4</v>
      </c>
      <c r="V373">
        <v>26.7</v>
      </c>
    </row>
    <row r="374" spans="1:22" hidden="1" x14ac:dyDescent="0.3">
      <c r="A374" t="s">
        <v>1402</v>
      </c>
      <c r="B374" t="s">
        <v>1403</v>
      </c>
      <c r="C374" s="1" t="str">
        <f t="shared" si="56"/>
        <v>27:0003</v>
      </c>
      <c r="D374" s="1" t="str">
        <f t="shared" si="57"/>
        <v>27:0003</v>
      </c>
      <c r="E374" t="s">
        <v>1403</v>
      </c>
      <c r="F374" t="s">
        <v>1404</v>
      </c>
      <c r="H374">
        <v>60.051644199999998</v>
      </c>
      <c r="I374">
        <v>-120.6669364</v>
      </c>
      <c r="J374" s="1" t="str">
        <f t="shared" si="59"/>
        <v>Basal till</v>
      </c>
      <c r="K374" s="1" t="str">
        <f t="shared" si="58"/>
        <v>HMC separation (ODM standard)</v>
      </c>
      <c r="L374">
        <v>33.5</v>
      </c>
      <c r="N374">
        <v>33</v>
      </c>
      <c r="O374">
        <v>2.4</v>
      </c>
      <c r="P374">
        <v>30.6</v>
      </c>
      <c r="R374">
        <v>717.6</v>
      </c>
      <c r="S374">
        <v>689</v>
      </c>
      <c r="T374">
        <v>28.6</v>
      </c>
      <c r="U374">
        <v>4.2</v>
      </c>
      <c r="V374">
        <v>24.4</v>
      </c>
    </row>
    <row r="375" spans="1:22" hidden="1" x14ac:dyDescent="0.3">
      <c r="A375" t="s">
        <v>1405</v>
      </c>
      <c r="B375" t="s">
        <v>1406</v>
      </c>
      <c r="C375" s="1" t="str">
        <f t="shared" si="56"/>
        <v>27:0003</v>
      </c>
      <c r="D375" s="1" t="str">
        <f t="shared" si="57"/>
        <v>27:0003</v>
      </c>
      <c r="E375" t="s">
        <v>1406</v>
      </c>
      <c r="F375" t="s">
        <v>1407</v>
      </c>
      <c r="H375">
        <v>60.539772399999997</v>
      </c>
      <c r="I375">
        <v>-120.9447145</v>
      </c>
      <c r="J375" s="1" t="str">
        <f t="shared" si="59"/>
        <v>Basal till</v>
      </c>
      <c r="K375" s="1" t="str">
        <f t="shared" si="58"/>
        <v>HMC separation (ODM standard)</v>
      </c>
      <c r="L375">
        <v>35.5</v>
      </c>
      <c r="N375">
        <v>35</v>
      </c>
      <c r="O375">
        <v>3.3</v>
      </c>
      <c r="P375">
        <v>31.7</v>
      </c>
      <c r="R375">
        <v>850.7</v>
      </c>
      <c r="S375">
        <v>813.8</v>
      </c>
      <c r="T375">
        <v>36.9</v>
      </c>
      <c r="U375">
        <v>6.1</v>
      </c>
      <c r="V375">
        <v>30.8</v>
      </c>
    </row>
    <row r="376" spans="1:22" hidden="1" x14ac:dyDescent="0.3">
      <c r="A376" t="s">
        <v>1408</v>
      </c>
      <c r="B376" t="s">
        <v>1409</v>
      </c>
      <c r="C376" s="1" t="str">
        <f t="shared" si="56"/>
        <v>27:0003</v>
      </c>
      <c r="D376" s="1" t="str">
        <f t="shared" si="57"/>
        <v>27:0003</v>
      </c>
      <c r="E376" t="s">
        <v>1409</v>
      </c>
      <c r="F376" t="s">
        <v>1410</v>
      </c>
      <c r="H376">
        <v>60.595818999999999</v>
      </c>
      <c r="I376">
        <v>-120.85845310000001</v>
      </c>
      <c r="J376" s="1" t="str">
        <f t="shared" si="59"/>
        <v>Basal till</v>
      </c>
      <c r="K376" s="1" t="str">
        <f t="shared" si="58"/>
        <v>HMC separation (ODM standard)</v>
      </c>
      <c r="L376">
        <v>32.4</v>
      </c>
      <c r="N376">
        <v>31.9</v>
      </c>
      <c r="O376">
        <v>4.4000000000000004</v>
      </c>
      <c r="P376">
        <v>27.5</v>
      </c>
      <c r="R376">
        <v>739.9</v>
      </c>
      <c r="S376">
        <v>702.1</v>
      </c>
      <c r="T376">
        <v>37.799999999999997</v>
      </c>
      <c r="U376">
        <v>6.9</v>
      </c>
      <c r="V376">
        <v>30.9</v>
      </c>
    </row>
    <row r="377" spans="1:22" hidden="1" x14ac:dyDescent="0.3">
      <c r="A377" t="s">
        <v>1411</v>
      </c>
      <c r="B377" t="s">
        <v>1412</v>
      </c>
      <c r="C377" s="1" t="str">
        <f t="shared" si="56"/>
        <v>27:0003</v>
      </c>
      <c r="D377" s="1" t="str">
        <f t="shared" si="57"/>
        <v>27:0003</v>
      </c>
      <c r="E377" t="s">
        <v>1412</v>
      </c>
      <c r="F377" t="s">
        <v>1413</v>
      </c>
      <c r="H377">
        <v>60.707013400000001</v>
      </c>
      <c r="I377">
        <v>-120.68102949999999</v>
      </c>
      <c r="J377" s="1" t="str">
        <f t="shared" si="59"/>
        <v>Basal till</v>
      </c>
      <c r="K377" s="1" t="str">
        <f t="shared" si="58"/>
        <v>HMC separation (ODM standard)</v>
      </c>
      <c r="L377">
        <v>36.299999999999997</v>
      </c>
      <c r="N377">
        <v>35.799999999999997</v>
      </c>
      <c r="O377">
        <v>4.9000000000000004</v>
      </c>
      <c r="P377">
        <v>30.9</v>
      </c>
      <c r="R377">
        <v>819.1</v>
      </c>
      <c r="S377">
        <v>773.3</v>
      </c>
      <c r="T377">
        <v>45.8</v>
      </c>
      <c r="U377">
        <v>8.9</v>
      </c>
      <c r="V377">
        <v>36.9</v>
      </c>
    </row>
    <row r="378" spans="1:22" hidden="1" x14ac:dyDescent="0.3">
      <c r="A378" t="s">
        <v>1414</v>
      </c>
      <c r="B378" t="s">
        <v>1415</v>
      </c>
      <c r="C378" s="1" t="str">
        <f t="shared" si="56"/>
        <v>27:0003</v>
      </c>
      <c r="D378" s="1" t="str">
        <f t="shared" si="57"/>
        <v>27:0003</v>
      </c>
      <c r="E378" t="s">
        <v>1415</v>
      </c>
      <c r="F378" t="s">
        <v>1416</v>
      </c>
      <c r="H378">
        <v>60.917853999999998</v>
      </c>
      <c r="I378">
        <v>-121.0236364</v>
      </c>
      <c r="J378" s="1" t="str">
        <f t="shared" si="59"/>
        <v>Basal till</v>
      </c>
      <c r="K378" s="1" t="str">
        <f t="shared" si="58"/>
        <v>HMC separation (ODM standard)</v>
      </c>
      <c r="L378">
        <v>35.9</v>
      </c>
      <c r="N378">
        <v>35.4</v>
      </c>
      <c r="O378">
        <v>4.8</v>
      </c>
      <c r="P378">
        <v>30.6</v>
      </c>
      <c r="R378">
        <v>488</v>
      </c>
      <c r="S378">
        <v>451.6</v>
      </c>
      <c r="T378">
        <v>36.4</v>
      </c>
      <c r="U378">
        <v>7.1</v>
      </c>
      <c r="V378">
        <v>29.3</v>
      </c>
    </row>
    <row r="379" spans="1:22" hidden="1" x14ac:dyDescent="0.3">
      <c r="A379" t="s">
        <v>1417</v>
      </c>
      <c r="B379" t="s">
        <v>1418</v>
      </c>
      <c r="C379" s="1" t="str">
        <f t="shared" si="56"/>
        <v>27:0003</v>
      </c>
      <c r="D379" s="1" t="str">
        <f t="shared" si="57"/>
        <v>27:0003</v>
      </c>
      <c r="E379" t="s">
        <v>1418</v>
      </c>
      <c r="F379" t="s">
        <v>1419</v>
      </c>
      <c r="H379">
        <v>60.999675199999999</v>
      </c>
      <c r="I379">
        <v>-120.9033281</v>
      </c>
      <c r="J379" s="1" t="str">
        <f>HYPERLINK("http://geochem.nrcan.gc.ca/cdogs/content/kwd/kwd020044_e.htm", "Till")</f>
        <v>Till</v>
      </c>
      <c r="K379" s="1" t="str">
        <f t="shared" si="58"/>
        <v>HMC separation (ODM standard)</v>
      </c>
      <c r="L379">
        <v>34.799999999999997</v>
      </c>
      <c r="N379">
        <v>34.299999999999997</v>
      </c>
      <c r="O379">
        <v>4</v>
      </c>
      <c r="P379">
        <v>30.3</v>
      </c>
      <c r="R379">
        <v>689.3</v>
      </c>
      <c r="S379">
        <v>653.79999999999995</v>
      </c>
      <c r="T379">
        <v>35.5</v>
      </c>
      <c r="U379">
        <v>6.1</v>
      </c>
      <c r="V379">
        <v>29.4</v>
      </c>
    </row>
    <row r="380" spans="1:22" hidden="1" x14ac:dyDescent="0.3">
      <c r="A380" t="s">
        <v>1420</v>
      </c>
      <c r="B380" t="s">
        <v>1421</v>
      </c>
      <c r="C380" s="1" t="str">
        <f t="shared" si="56"/>
        <v>27:0003</v>
      </c>
      <c r="D380" s="1" t="str">
        <f t="shared" si="57"/>
        <v>27:0003</v>
      </c>
      <c r="E380" t="s">
        <v>1421</v>
      </c>
      <c r="F380" t="s">
        <v>1422</v>
      </c>
      <c r="H380">
        <v>60.783596299999999</v>
      </c>
      <c r="I380">
        <v>-121.3528397</v>
      </c>
      <c r="J380" s="1" t="str">
        <f>HYPERLINK("http://geochem.nrcan.gc.ca/cdogs/content/kwd/kwd020045_e.htm", "Basal till")</f>
        <v>Basal till</v>
      </c>
      <c r="K380" s="1" t="str">
        <f t="shared" si="58"/>
        <v>HMC separation (ODM standard)</v>
      </c>
      <c r="L380">
        <v>32.700000000000003</v>
      </c>
      <c r="N380">
        <v>32.200000000000003</v>
      </c>
      <c r="O380">
        <v>4.4000000000000004</v>
      </c>
      <c r="P380">
        <v>27.8</v>
      </c>
      <c r="R380">
        <v>528.20000000000005</v>
      </c>
      <c r="S380">
        <v>490</v>
      </c>
      <c r="T380">
        <v>38.200000000000003</v>
      </c>
      <c r="U380">
        <v>7.4</v>
      </c>
      <c r="V380">
        <v>30.8</v>
      </c>
    </row>
    <row r="381" spans="1:22" hidden="1" x14ac:dyDescent="0.3">
      <c r="A381" t="s">
        <v>1423</v>
      </c>
      <c r="B381" t="s">
        <v>1424</v>
      </c>
      <c r="C381" s="1" t="str">
        <f t="shared" si="56"/>
        <v>27:0003</v>
      </c>
      <c r="D381" s="1" t="str">
        <f t="shared" si="57"/>
        <v>27:0003</v>
      </c>
      <c r="E381" t="s">
        <v>1424</v>
      </c>
      <c r="F381" t="s">
        <v>1425</v>
      </c>
      <c r="H381">
        <v>60.838562600000003</v>
      </c>
      <c r="I381">
        <v>-121.44705190000001</v>
      </c>
      <c r="J381" s="1" t="str">
        <f>HYPERLINK("http://geochem.nrcan.gc.ca/cdogs/content/kwd/kwd020045_e.htm", "Basal till")</f>
        <v>Basal till</v>
      </c>
      <c r="K381" s="1" t="str">
        <f t="shared" si="58"/>
        <v>HMC separation (ODM standard)</v>
      </c>
      <c r="L381">
        <v>30.8</v>
      </c>
      <c r="N381">
        <v>30.3</v>
      </c>
      <c r="O381">
        <v>4</v>
      </c>
      <c r="P381">
        <v>26.3</v>
      </c>
      <c r="R381">
        <v>611.9</v>
      </c>
      <c r="S381">
        <v>572.6</v>
      </c>
      <c r="T381">
        <v>39.299999999999997</v>
      </c>
      <c r="U381">
        <v>7.1</v>
      </c>
      <c r="V381">
        <v>32.200000000000003</v>
      </c>
    </row>
    <row r="382" spans="1:22" hidden="1" x14ac:dyDescent="0.3">
      <c r="A382" t="s">
        <v>1426</v>
      </c>
      <c r="B382" t="s">
        <v>1427</v>
      </c>
      <c r="C382" s="1" t="str">
        <f t="shared" si="56"/>
        <v>27:0003</v>
      </c>
      <c r="D382" s="1" t="str">
        <f t="shared" si="57"/>
        <v>27:0003</v>
      </c>
      <c r="E382" t="s">
        <v>1427</v>
      </c>
      <c r="F382" t="s">
        <v>1428</v>
      </c>
      <c r="J382" s="1" t="str">
        <f>HYPERLINK("http://geochem.nrcan.gc.ca/cdogs/content/kwd/kwd020045_e.htm", "Basal till")</f>
        <v>Basal till</v>
      </c>
      <c r="K382" s="1" t="str">
        <f t="shared" si="58"/>
        <v>HMC separation (ODM standard)</v>
      </c>
      <c r="L382">
        <v>31.6</v>
      </c>
      <c r="N382">
        <v>31.1</v>
      </c>
      <c r="O382">
        <v>3.6</v>
      </c>
      <c r="P382">
        <v>27.5</v>
      </c>
      <c r="R382">
        <v>578.9</v>
      </c>
      <c r="S382">
        <v>548.4</v>
      </c>
      <c r="T382">
        <v>30.5</v>
      </c>
      <c r="U382">
        <v>4.9000000000000004</v>
      </c>
      <c r="V382">
        <v>25.6</v>
      </c>
    </row>
    <row r="383" spans="1:22" hidden="1" x14ac:dyDescent="0.3">
      <c r="A383" t="s">
        <v>1429</v>
      </c>
      <c r="B383" t="s">
        <v>1430</v>
      </c>
      <c r="C383" s="1" t="str">
        <f t="shared" si="56"/>
        <v>27:0003</v>
      </c>
      <c r="D383" s="1" t="str">
        <f t="shared" si="57"/>
        <v>27:0003</v>
      </c>
      <c r="E383" t="s">
        <v>1430</v>
      </c>
      <c r="F383" t="s">
        <v>1431</v>
      </c>
      <c r="H383">
        <v>60.516859699999998</v>
      </c>
      <c r="I383">
        <v>-122.1050594</v>
      </c>
      <c r="J383" s="1" t="str">
        <f>HYPERLINK("http://geochem.nrcan.gc.ca/cdogs/content/kwd/kwd020045_e.htm", "Basal till")</f>
        <v>Basal till</v>
      </c>
      <c r="K383" s="1" t="str">
        <f t="shared" si="58"/>
        <v>HMC separation (ODM standard)</v>
      </c>
      <c r="L383">
        <v>27.9</v>
      </c>
      <c r="N383">
        <v>27.4</v>
      </c>
      <c r="O383">
        <v>1.3</v>
      </c>
      <c r="P383">
        <v>26.1</v>
      </c>
      <c r="R383">
        <v>571.29999999999995</v>
      </c>
      <c r="S383">
        <v>544.29999999999995</v>
      </c>
      <c r="T383">
        <v>27</v>
      </c>
      <c r="U383">
        <v>2</v>
      </c>
      <c r="V383">
        <v>25</v>
      </c>
    </row>
    <row r="384" spans="1:22" hidden="1" x14ac:dyDescent="0.3">
      <c r="A384" t="s">
        <v>1432</v>
      </c>
      <c r="B384" t="s">
        <v>1433</v>
      </c>
      <c r="C384" s="1" t="str">
        <f t="shared" si="56"/>
        <v>27:0003</v>
      </c>
      <c r="D384" s="1" t="str">
        <f t="shared" si="57"/>
        <v>27:0003</v>
      </c>
      <c r="E384" t="s">
        <v>1433</v>
      </c>
      <c r="F384" t="s">
        <v>1434</v>
      </c>
      <c r="H384">
        <v>60.483809700000002</v>
      </c>
      <c r="I384">
        <v>-122.26570890000001</v>
      </c>
      <c r="J384" s="1" t="str">
        <f>HYPERLINK("http://geochem.nrcan.gc.ca/cdogs/content/kwd/kwd020045_e.htm", "Basal till")</f>
        <v>Basal till</v>
      </c>
      <c r="K384" s="1" t="str">
        <f t="shared" si="58"/>
        <v>HMC separation (ODM standard)</v>
      </c>
      <c r="L384">
        <v>27.2</v>
      </c>
      <c r="N384">
        <v>26.7</v>
      </c>
      <c r="O384">
        <v>2.1</v>
      </c>
      <c r="P384">
        <v>24.6</v>
      </c>
      <c r="R384">
        <v>500.7</v>
      </c>
      <c r="S384">
        <v>459.8</v>
      </c>
      <c r="T384">
        <v>40.9</v>
      </c>
      <c r="U384">
        <v>2.8</v>
      </c>
      <c r="V384">
        <v>38.1</v>
      </c>
    </row>
    <row r="385" spans="1:22" hidden="1" x14ac:dyDescent="0.3">
      <c r="A385" t="s">
        <v>1435</v>
      </c>
      <c r="B385" t="s">
        <v>1436</v>
      </c>
      <c r="C385" s="1" t="str">
        <f t="shared" si="56"/>
        <v>27:0003</v>
      </c>
      <c r="D385" s="1" t="str">
        <f t="shared" si="57"/>
        <v>27:0003</v>
      </c>
      <c r="E385" t="s">
        <v>1436</v>
      </c>
      <c r="F385" t="s">
        <v>1437</v>
      </c>
      <c r="J385" s="1" t="str">
        <f>HYPERLINK("http://geochem.nrcan.gc.ca/cdogs/content/kwd/kwd020044_e.htm", "Till")</f>
        <v>Till</v>
      </c>
      <c r="K385" s="1" t="str">
        <f t="shared" si="58"/>
        <v>HMC separation (ODM standard)</v>
      </c>
      <c r="L385">
        <v>27.4</v>
      </c>
      <c r="N385">
        <v>26.9</v>
      </c>
      <c r="O385">
        <v>1.5</v>
      </c>
      <c r="P385">
        <v>25.4</v>
      </c>
      <c r="R385">
        <v>617.5</v>
      </c>
      <c r="S385">
        <v>590.9</v>
      </c>
      <c r="T385">
        <v>26.6</v>
      </c>
      <c r="U385">
        <v>1.6</v>
      </c>
      <c r="V385">
        <v>25</v>
      </c>
    </row>
    <row r="386" spans="1:22" hidden="1" x14ac:dyDescent="0.3">
      <c r="A386" t="s">
        <v>1438</v>
      </c>
      <c r="B386" t="s">
        <v>1439</v>
      </c>
      <c r="C386" s="1" t="str">
        <f t="shared" si="56"/>
        <v>27:0003</v>
      </c>
      <c r="D386" s="1" t="str">
        <f t="shared" si="57"/>
        <v>27:0003</v>
      </c>
      <c r="E386" t="s">
        <v>1439</v>
      </c>
      <c r="F386" t="s">
        <v>1440</v>
      </c>
      <c r="J386" s="1" t="str">
        <f>HYPERLINK("http://geochem.nrcan.gc.ca/cdogs/content/kwd/kwd020044_e.htm", "Till")</f>
        <v>Till</v>
      </c>
      <c r="K386" s="1" t="str">
        <f t="shared" si="58"/>
        <v>HMC separation (ODM standard)</v>
      </c>
      <c r="L386">
        <v>28.8</v>
      </c>
      <c r="N386">
        <v>28.3</v>
      </c>
      <c r="O386">
        <v>1.4</v>
      </c>
      <c r="P386">
        <v>26.9</v>
      </c>
      <c r="R386">
        <v>608.5</v>
      </c>
      <c r="S386">
        <v>581.9</v>
      </c>
      <c r="T386">
        <v>26.6</v>
      </c>
      <c r="U386">
        <v>1.5</v>
      </c>
      <c r="V386">
        <v>25.1</v>
      </c>
    </row>
    <row r="387" spans="1:22" hidden="1" x14ac:dyDescent="0.3">
      <c r="A387" t="s">
        <v>1441</v>
      </c>
      <c r="B387" t="s">
        <v>1442</v>
      </c>
      <c r="C387" s="1" t="str">
        <f t="shared" si="56"/>
        <v>27:0003</v>
      </c>
      <c r="D387" s="1" t="str">
        <f t="shared" si="57"/>
        <v>27:0003</v>
      </c>
      <c r="E387" t="s">
        <v>1442</v>
      </c>
      <c r="F387" t="s">
        <v>1443</v>
      </c>
      <c r="H387">
        <v>60.439794599999999</v>
      </c>
      <c r="I387">
        <v>-121.8596653</v>
      </c>
      <c r="J387" s="1" t="str">
        <f>HYPERLINK("http://geochem.nrcan.gc.ca/cdogs/content/kwd/kwd020044_e.htm", "Till")</f>
        <v>Till</v>
      </c>
      <c r="K387" s="1" t="str">
        <f t="shared" si="58"/>
        <v>HMC separation (ODM standard)</v>
      </c>
      <c r="L387">
        <v>29.6</v>
      </c>
      <c r="N387">
        <v>29.1</v>
      </c>
      <c r="O387">
        <v>3.4</v>
      </c>
      <c r="P387">
        <v>25.7</v>
      </c>
      <c r="R387">
        <v>579.4</v>
      </c>
      <c r="S387">
        <v>544.1</v>
      </c>
      <c r="T387">
        <v>35.299999999999997</v>
      </c>
      <c r="U387">
        <v>5.6</v>
      </c>
      <c r="V387">
        <v>29.7</v>
      </c>
    </row>
    <row r="388" spans="1:22" hidden="1" x14ac:dyDescent="0.3">
      <c r="A388" t="s">
        <v>1444</v>
      </c>
      <c r="B388" t="s">
        <v>1445</v>
      </c>
      <c r="C388" s="1" t="str">
        <f t="shared" si="56"/>
        <v>27:0003</v>
      </c>
      <c r="D388" s="1" t="str">
        <f t="shared" si="57"/>
        <v>27:0003</v>
      </c>
      <c r="E388" t="s">
        <v>1445</v>
      </c>
      <c r="F388" t="s">
        <v>1446</v>
      </c>
      <c r="H388">
        <v>60.274948700000003</v>
      </c>
      <c r="I388">
        <v>-122.5146244</v>
      </c>
      <c r="J388" s="1" t="str">
        <f>HYPERLINK("http://geochem.nrcan.gc.ca/cdogs/content/kwd/kwd020081_e.htm", "Colluviated till")</f>
        <v>Colluviated till</v>
      </c>
      <c r="K388" s="1" t="str">
        <f t="shared" si="58"/>
        <v>HMC separation (ODM standard)</v>
      </c>
      <c r="L388">
        <v>29.1</v>
      </c>
      <c r="N388">
        <v>28.6</v>
      </c>
      <c r="O388">
        <v>1.6</v>
      </c>
      <c r="P388">
        <v>27</v>
      </c>
      <c r="R388">
        <v>563.4</v>
      </c>
      <c r="S388">
        <v>531.5</v>
      </c>
      <c r="T388">
        <v>31.9</v>
      </c>
      <c r="U388">
        <v>1.4</v>
      </c>
      <c r="V388">
        <v>30.5</v>
      </c>
    </row>
    <row r="389" spans="1:22" hidden="1" x14ac:dyDescent="0.3">
      <c r="A389" t="s">
        <v>1447</v>
      </c>
      <c r="B389" t="s">
        <v>1448</v>
      </c>
      <c r="C389" s="1" t="str">
        <f t="shared" si="56"/>
        <v>27:0003</v>
      </c>
      <c r="D389" s="1" t="str">
        <f t="shared" si="57"/>
        <v>27:0003</v>
      </c>
      <c r="E389" t="s">
        <v>1448</v>
      </c>
      <c r="F389" t="s">
        <v>1449</v>
      </c>
      <c r="H389">
        <v>60.333030200000003</v>
      </c>
      <c r="I389">
        <v>-122.47808360000001</v>
      </c>
      <c r="J389" s="1" t="str">
        <f>HYPERLINK("http://geochem.nrcan.gc.ca/cdogs/content/kwd/kwd020081_e.htm", "Colluviated till")</f>
        <v>Colluviated till</v>
      </c>
      <c r="K389" s="1" t="str">
        <f t="shared" si="58"/>
        <v>HMC separation (ODM standard)</v>
      </c>
      <c r="L389">
        <v>30.3</v>
      </c>
      <c r="N389">
        <v>29.8</v>
      </c>
      <c r="O389">
        <v>2.4</v>
      </c>
      <c r="P389">
        <v>27.4</v>
      </c>
      <c r="R389">
        <v>551</v>
      </c>
      <c r="S389">
        <v>498.2</v>
      </c>
      <c r="T389">
        <v>52.8</v>
      </c>
      <c r="U389">
        <v>3.7</v>
      </c>
      <c r="V389">
        <v>49.1</v>
      </c>
    </row>
    <row r="390" spans="1:22" hidden="1" x14ac:dyDescent="0.3">
      <c r="A390" t="s">
        <v>1450</v>
      </c>
      <c r="B390" t="s">
        <v>1451</v>
      </c>
      <c r="C390" s="1" t="str">
        <f t="shared" si="56"/>
        <v>27:0003</v>
      </c>
      <c r="D390" s="1" t="str">
        <f t="shared" si="57"/>
        <v>27:0003</v>
      </c>
      <c r="E390" t="s">
        <v>1451</v>
      </c>
      <c r="F390" t="s">
        <v>1452</v>
      </c>
      <c r="H390">
        <v>60.276570599999999</v>
      </c>
      <c r="I390">
        <v>-122.3444867</v>
      </c>
      <c r="J390" s="1" t="str">
        <f>HYPERLINK("http://geochem.nrcan.gc.ca/cdogs/content/kwd/kwd020081_e.htm", "Colluviated till")</f>
        <v>Colluviated till</v>
      </c>
      <c r="K390" s="1" t="str">
        <f t="shared" si="58"/>
        <v>HMC separation (ODM standard)</v>
      </c>
      <c r="L390">
        <v>28</v>
      </c>
      <c r="N390">
        <v>27.5</v>
      </c>
      <c r="O390">
        <v>2.5</v>
      </c>
      <c r="P390">
        <v>25</v>
      </c>
      <c r="R390">
        <v>849</v>
      </c>
      <c r="S390">
        <v>823.2</v>
      </c>
      <c r="T390">
        <v>25.8</v>
      </c>
      <c r="U390">
        <v>3.4</v>
      </c>
      <c r="V390">
        <v>22.4</v>
      </c>
    </row>
    <row r="391" spans="1:22" hidden="1" x14ac:dyDescent="0.3">
      <c r="A391" t="s">
        <v>1453</v>
      </c>
      <c r="B391" t="s">
        <v>1454</v>
      </c>
      <c r="C391" s="1" t="str">
        <f t="shared" si="56"/>
        <v>27:0003</v>
      </c>
      <c r="D391" s="1" t="str">
        <f t="shared" si="57"/>
        <v>27:0003</v>
      </c>
      <c r="E391" t="s">
        <v>1454</v>
      </c>
      <c r="F391" t="s">
        <v>1455</v>
      </c>
      <c r="H391">
        <v>60.204384900000001</v>
      </c>
      <c r="I391">
        <v>-122.10194679999999</v>
      </c>
      <c r="J391" s="1" t="str">
        <f t="shared" ref="J391:J400" si="60">HYPERLINK("http://geochem.nrcan.gc.ca/cdogs/content/kwd/kwd020045_e.htm", "Basal till")</f>
        <v>Basal till</v>
      </c>
      <c r="K391" s="1" t="str">
        <f t="shared" si="58"/>
        <v>HMC separation (ODM standard)</v>
      </c>
      <c r="L391">
        <v>28.4</v>
      </c>
      <c r="N391">
        <v>27.9</v>
      </c>
      <c r="O391">
        <v>2</v>
      </c>
      <c r="P391">
        <v>25.9</v>
      </c>
      <c r="R391">
        <v>577</v>
      </c>
      <c r="S391">
        <v>529.6</v>
      </c>
      <c r="T391">
        <v>47.4</v>
      </c>
      <c r="U391">
        <v>2.6</v>
      </c>
      <c r="V391">
        <v>44.8</v>
      </c>
    </row>
    <row r="392" spans="1:22" hidden="1" x14ac:dyDescent="0.3">
      <c r="A392" t="s">
        <v>1456</v>
      </c>
      <c r="B392" t="s">
        <v>1457</v>
      </c>
      <c r="C392" s="1" t="str">
        <f t="shared" si="56"/>
        <v>27:0003</v>
      </c>
      <c r="D392" s="1" t="str">
        <f t="shared" si="57"/>
        <v>27:0003</v>
      </c>
      <c r="E392" t="s">
        <v>1457</v>
      </c>
      <c r="F392" t="s">
        <v>1458</v>
      </c>
      <c r="H392">
        <v>60.186670499999998</v>
      </c>
      <c r="I392">
        <v>-121.91274079999999</v>
      </c>
      <c r="J392" s="1" t="str">
        <f t="shared" si="60"/>
        <v>Basal till</v>
      </c>
      <c r="K392" s="1" t="str">
        <f t="shared" si="58"/>
        <v>HMC separation (ODM standard)</v>
      </c>
      <c r="L392">
        <v>28</v>
      </c>
      <c r="N392">
        <v>27.5</v>
      </c>
      <c r="O392">
        <v>2.2000000000000002</v>
      </c>
      <c r="P392">
        <v>25.3</v>
      </c>
      <c r="R392">
        <v>653.6</v>
      </c>
      <c r="S392">
        <v>611.6</v>
      </c>
      <c r="T392">
        <v>42</v>
      </c>
      <c r="U392">
        <v>2.8</v>
      </c>
      <c r="V392">
        <v>39.200000000000003</v>
      </c>
    </row>
    <row r="393" spans="1:22" hidden="1" x14ac:dyDescent="0.3">
      <c r="A393" t="s">
        <v>1459</v>
      </c>
      <c r="B393" t="s">
        <v>1460</v>
      </c>
      <c r="C393" s="1" t="str">
        <f t="shared" si="56"/>
        <v>27:0003</v>
      </c>
      <c r="D393" s="1" t="str">
        <f t="shared" si="57"/>
        <v>27:0003</v>
      </c>
      <c r="E393" t="s">
        <v>1460</v>
      </c>
      <c r="F393" t="s">
        <v>1461</v>
      </c>
      <c r="J393" s="1" t="str">
        <f t="shared" si="60"/>
        <v>Basal till</v>
      </c>
      <c r="K393" s="1" t="str">
        <f t="shared" si="58"/>
        <v>HMC separation (ODM standard)</v>
      </c>
      <c r="L393">
        <v>27.5</v>
      </c>
      <c r="N393">
        <v>27</v>
      </c>
      <c r="O393">
        <v>2.2999999999999998</v>
      </c>
      <c r="P393">
        <v>24.7</v>
      </c>
      <c r="R393">
        <v>496.7</v>
      </c>
      <c r="S393">
        <v>470.3</v>
      </c>
      <c r="T393">
        <v>26.4</v>
      </c>
      <c r="U393">
        <v>4</v>
      </c>
      <c r="V393">
        <v>22.4</v>
      </c>
    </row>
    <row r="394" spans="1:22" hidden="1" x14ac:dyDescent="0.3">
      <c r="A394" t="s">
        <v>1462</v>
      </c>
      <c r="B394" t="s">
        <v>1463</v>
      </c>
      <c r="C394" s="1" t="str">
        <f t="shared" si="56"/>
        <v>27:0003</v>
      </c>
      <c r="D394" s="1" t="str">
        <f t="shared" si="57"/>
        <v>27:0003</v>
      </c>
      <c r="E394" t="s">
        <v>1463</v>
      </c>
      <c r="F394" t="s">
        <v>1464</v>
      </c>
      <c r="H394">
        <v>60.255009899999997</v>
      </c>
      <c r="I394">
        <v>-120.0995119</v>
      </c>
      <c r="J394" s="1" t="str">
        <f t="shared" si="60"/>
        <v>Basal till</v>
      </c>
      <c r="K394" s="1" t="str">
        <f t="shared" si="58"/>
        <v>HMC separation (ODM standard)</v>
      </c>
      <c r="L394">
        <v>28.5</v>
      </c>
      <c r="N394">
        <v>28</v>
      </c>
      <c r="O394">
        <v>3.5</v>
      </c>
      <c r="P394">
        <v>24.5</v>
      </c>
      <c r="R394">
        <v>665.2</v>
      </c>
      <c r="S394">
        <v>629.29999999999995</v>
      </c>
      <c r="T394">
        <v>35.9</v>
      </c>
      <c r="U394">
        <v>5.9</v>
      </c>
      <c r="V394">
        <v>30</v>
      </c>
    </row>
    <row r="395" spans="1:22" hidden="1" x14ac:dyDescent="0.3">
      <c r="A395" t="s">
        <v>1465</v>
      </c>
      <c r="B395" t="s">
        <v>1466</v>
      </c>
      <c r="C395" s="1" t="str">
        <f t="shared" si="56"/>
        <v>27:0003</v>
      </c>
      <c r="D395" s="1" t="str">
        <f t="shared" si="57"/>
        <v>27:0003</v>
      </c>
      <c r="E395" t="s">
        <v>1466</v>
      </c>
      <c r="F395" t="s">
        <v>1467</v>
      </c>
      <c r="H395">
        <v>60.182202500000002</v>
      </c>
      <c r="I395">
        <v>-120.17080799999999</v>
      </c>
      <c r="J395" s="1" t="str">
        <f t="shared" si="60"/>
        <v>Basal till</v>
      </c>
      <c r="K395" s="1" t="str">
        <f t="shared" si="58"/>
        <v>HMC separation (ODM standard)</v>
      </c>
      <c r="L395">
        <v>24.3</v>
      </c>
      <c r="N395">
        <v>23.8</v>
      </c>
      <c r="O395">
        <v>3</v>
      </c>
      <c r="P395">
        <v>20.8</v>
      </c>
      <c r="R395">
        <v>877.7</v>
      </c>
      <c r="S395">
        <v>839.8</v>
      </c>
      <c r="T395">
        <v>37.9</v>
      </c>
      <c r="U395">
        <v>4.9000000000000004</v>
      </c>
      <c r="V395">
        <v>33</v>
      </c>
    </row>
    <row r="396" spans="1:22" hidden="1" x14ac:dyDescent="0.3">
      <c r="A396" t="s">
        <v>1468</v>
      </c>
      <c r="B396" t="s">
        <v>1469</v>
      </c>
      <c r="C396" s="1" t="str">
        <f t="shared" si="56"/>
        <v>27:0003</v>
      </c>
      <c r="D396" s="1" t="str">
        <f t="shared" si="57"/>
        <v>27:0003</v>
      </c>
      <c r="E396" t="s">
        <v>1470</v>
      </c>
      <c r="F396" t="s">
        <v>1471</v>
      </c>
      <c r="H396">
        <v>60.106114699999999</v>
      </c>
      <c r="I396">
        <v>-120.3078326</v>
      </c>
      <c r="J396" s="1" t="str">
        <f t="shared" si="60"/>
        <v>Basal till</v>
      </c>
      <c r="K396" s="1" t="str">
        <f t="shared" si="58"/>
        <v>HMC separation (ODM standard)</v>
      </c>
      <c r="L396">
        <v>24</v>
      </c>
      <c r="N396">
        <v>23.5</v>
      </c>
      <c r="O396">
        <v>2.4</v>
      </c>
      <c r="P396">
        <v>21.1</v>
      </c>
      <c r="R396">
        <v>568.4</v>
      </c>
      <c r="S396">
        <v>542.9</v>
      </c>
      <c r="T396">
        <v>25.5</v>
      </c>
      <c r="U396">
        <v>4.0999999999999996</v>
      </c>
      <c r="V396">
        <v>21.4</v>
      </c>
    </row>
    <row r="397" spans="1:22" hidden="1" x14ac:dyDescent="0.3">
      <c r="A397" t="s">
        <v>1472</v>
      </c>
      <c r="B397" t="s">
        <v>1470</v>
      </c>
      <c r="C397" s="1" t="str">
        <f t="shared" si="56"/>
        <v>27:0003</v>
      </c>
      <c r="D397" s="1" t="str">
        <f t="shared" si="57"/>
        <v>27:0003</v>
      </c>
      <c r="E397" t="s">
        <v>1473</v>
      </c>
      <c r="F397" t="s">
        <v>1474</v>
      </c>
      <c r="H397">
        <v>60.059995200000003</v>
      </c>
      <c r="I397">
        <v>-120.1587281</v>
      </c>
      <c r="J397" s="1" t="str">
        <f t="shared" si="60"/>
        <v>Basal till</v>
      </c>
      <c r="K397" s="1" t="str">
        <f t="shared" si="58"/>
        <v>HMC separation (ODM standard)</v>
      </c>
      <c r="L397">
        <v>24.9</v>
      </c>
      <c r="N397">
        <v>24.4</v>
      </c>
      <c r="O397">
        <v>2.9</v>
      </c>
      <c r="P397">
        <v>21.5</v>
      </c>
      <c r="R397">
        <v>406.8</v>
      </c>
      <c r="S397">
        <v>377</v>
      </c>
      <c r="T397">
        <v>29.8</v>
      </c>
      <c r="U397">
        <v>4.8</v>
      </c>
      <c r="V397">
        <v>25</v>
      </c>
    </row>
    <row r="398" spans="1:22" hidden="1" x14ac:dyDescent="0.3">
      <c r="A398" t="s">
        <v>1475</v>
      </c>
      <c r="B398" t="s">
        <v>1473</v>
      </c>
      <c r="C398" s="1" t="str">
        <f t="shared" ref="C398:C429" si="61">HYPERLINK("http://geochem.nrcan.gc.ca/cdogs/content/bdl/bdl270003_e.htm", "27:0003")</f>
        <v>27:0003</v>
      </c>
      <c r="D398" s="1" t="str">
        <f t="shared" ref="D398:D429" si="62">HYPERLINK("http://geochem.nrcan.gc.ca/cdogs/content/svy/svy270003_e.htm", "27:0003")</f>
        <v>27:0003</v>
      </c>
      <c r="E398" t="s">
        <v>1476</v>
      </c>
      <c r="F398" t="s">
        <v>1477</v>
      </c>
      <c r="H398">
        <v>60.168887400000003</v>
      </c>
      <c r="I398">
        <v>-120.1158215</v>
      </c>
      <c r="J398" s="1" t="str">
        <f t="shared" si="60"/>
        <v>Basal till</v>
      </c>
      <c r="K398" s="1" t="str">
        <f t="shared" si="58"/>
        <v>HMC separation (ODM standard)</v>
      </c>
      <c r="L398">
        <v>30.9</v>
      </c>
      <c r="N398">
        <v>30.4</v>
      </c>
      <c r="O398">
        <v>4.5999999999999996</v>
      </c>
      <c r="P398">
        <v>25.8</v>
      </c>
      <c r="R398">
        <v>612.9</v>
      </c>
      <c r="S398">
        <v>577.9</v>
      </c>
      <c r="T398">
        <v>35</v>
      </c>
      <c r="U398">
        <v>5.9</v>
      </c>
      <c r="V398">
        <v>29.1</v>
      </c>
    </row>
    <row r="399" spans="1:22" hidden="1" x14ac:dyDescent="0.3">
      <c r="A399" t="s">
        <v>1478</v>
      </c>
      <c r="B399" t="s">
        <v>1476</v>
      </c>
      <c r="C399" s="1" t="str">
        <f t="shared" si="61"/>
        <v>27:0003</v>
      </c>
      <c r="D399" s="1" t="str">
        <f t="shared" si="62"/>
        <v>27:0003</v>
      </c>
      <c r="E399" t="s">
        <v>1479</v>
      </c>
      <c r="F399" t="s">
        <v>1480</v>
      </c>
      <c r="H399">
        <v>60.215012199999997</v>
      </c>
      <c r="I399">
        <v>-120.3346018</v>
      </c>
      <c r="J399" s="1" t="str">
        <f t="shared" si="60"/>
        <v>Basal till</v>
      </c>
      <c r="K399" s="1" t="str">
        <f t="shared" si="58"/>
        <v>HMC separation (ODM standard)</v>
      </c>
      <c r="L399">
        <v>25.2</v>
      </c>
      <c r="N399">
        <v>24.7</v>
      </c>
      <c r="O399">
        <v>3.3</v>
      </c>
      <c r="P399">
        <v>21.4</v>
      </c>
      <c r="R399">
        <v>656.6</v>
      </c>
      <c r="S399">
        <v>613.9</v>
      </c>
      <c r="T399">
        <v>42.7</v>
      </c>
      <c r="U399">
        <v>6.9</v>
      </c>
      <c r="V399">
        <v>35.799999999999997</v>
      </c>
    </row>
    <row r="400" spans="1:22" hidden="1" x14ac:dyDescent="0.3">
      <c r="A400" t="s">
        <v>1481</v>
      </c>
      <c r="B400" t="s">
        <v>1479</v>
      </c>
      <c r="C400" s="1" t="str">
        <f t="shared" si="61"/>
        <v>27:0003</v>
      </c>
      <c r="D400" s="1" t="str">
        <f t="shared" si="62"/>
        <v>27:0003</v>
      </c>
      <c r="E400" t="s">
        <v>1482</v>
      </c>
      <c r="F400" t="s">
        <v>1483</v>
      </c>
      <c r="H400">
        <v>60.291058300000003</v>
      </c>
      <c r="I400">
        <v>-120.22872719999999</v>
      </c>
      <c r="J400" s="1" t="str">
        <f t="shared" si="60"/>
        <v>Basal till</v>
      </c>
      <c r="K400" s="1" t="str">
        <f t="shared" si="58"/>
        <v>HMC separation (ODM standard)</v>
      </c>
      <c r="L400">
        <v>28.2</v>
      </c>
      <c r="N400">
        <v>27.7</v>
      </c>
      <c r="O400">
        <v>2.6</v>
      </c>
      <c r="P400">
        <v>25.1</v>
      </c>
      <c r="R400">
        <v>571.1</v>
      </c>
      <c r="S400">
        <v>542.79999999999995</v>
      </c>
      <c r="T400">
        <v>28.3</v>
      </c>
      <c r="U400">
        <v>5.3</v>
      </c>
      <c r="V400">
        <v>23</v>
      </c>
    </row>
    <row r="401" spans="1:22" hidden="1" x14ac:dyDescent="0.3">
      <c r="A401" t="s">
        <v>1484</v>
      </c>
      <c r="B401" t="s">
        <v>1482</v>
      </c>
      <c r="C401" s="1" t="str">
        <f t="shared" si="61"/>
        <v>27:0003</v>
      </c>
      <c r="D401" s="1" t="str">
        <f t="shared" si="62"/>
        <v>27:0003</v>
      </c>
      <c r="E401" t="s">
        <v>1485</v>
      </c>
      <c r="F401" t="s">
        <v>1486</v>
      </c>
      <c r="H401">
        <v>60.308066199999999</v>
      </c>
      <c r="I401">
        <v>-120.38930740000001</v>
      </c>
      <c r="J401" s="1" t="str">
        <f>HYPERLINK("http://geochem.nrcan.gc.ca/cdogs/content/kwd/kwd020044_e.htm", "Till")</f>
        <v>Till</v>
      </c>
      <c r="K401" s="1" t="str">
        <f t="shared" si="58"/>
        <v>HMC separation (ODM standard)</v>
      </c>
      <c r="L401">
        <v>33.700000000000003</v>
      </c>
      <c r="N401">
        <v>33.200000000000003</v>
      </c>
      <c r="O401">
        <v>4.5</v>
      </c>
      <c r="P401">
        <v>28.7</v>
      </c>
      <c r="R401">
        <v>536.1</v>
      </c>
      <c r="S401">
        <v>503.5</v>
      </c>
      <c r="T401">
        <v>32.6</v>
      </c>
      <c r="U401">
        <v>5.6</v>
      </c>
      <c r="V401">
        <v>27</v>
      </c>
    </row>
    <row r="402" spans="1:22" hidden="1" x14ac:dyDescent="0.3">
      <c r="A402" t="s">
        <v>1487</v>
      </c>
      <c r="B402" t="s">
        <v>1485</v>
      </c>
      <c r="C402" s="1" t="str">
        <f t="shared" si="61"/>
        <v>27:0003</v>
      </c>
      <c r="D402" s="1" t="str">
        <f t="shared" si="62"/>
        <v>27:0003</v>
      </c>
      <c r="E402" t="s">
        <v>1488</v>
      </c>
      <c r="F402" t="s">
        <v>1489</v>
      </c>
      <c r="H402">
        <v>60.347112799999998</v>
      </c>
      <c r="I402">
        <v>-120.4855257</v>
      </c>
      <c r="J402" s="1" t="str">
        <f>HYPERLINK("http://geochem.nrcan.gc.ca/cdogs/content/kwd/kwd020045_e.htm", "Basal till")</f>
        <v>Basal till</v>
      </c>
      <c r="K402" s="1" t="str">
        <f t="shared" si="58"/>
        <v>HMC separation (ODM standard)</v>
      </c>
      <c r="L402">
        <v>27</v>
      </c>
      <c r="N402">
        <v>26.5</v>
      </c>
      <c r="O402">
        <v>2.7</v>
      </c>
      <c r="P402">
        <v>23.8</v>
      </c>
      <c r="R402">
        <v>424.7</v>
      </c>
      <c r="S402">
        <v>403.4</v>
      </c>
      <c r="T402">
        <v>21.3</v>
      </c>
      <c r="U402">
        <v>3.4</v>
      </c>
      <c r="V402">
        <v>17.899999999999999</v>
      </c>
    </row>
    <row r="403" spans="1:22" hidden="1" x14ac:dyDescent="0.3">
      <c r="A403" t="s">
        <v>1490</v>
      </c>
      <c r="B403" t="s">
        <v>1488</v>
      </c>
      <c r="C403" s="1" t="str">
        <f t="shared" si="61"/>
        <v>27:0003</v>
      </c>
      <c r="D403" s="1" t="str">
        <f t="shared" si="62"/>
        <v>27:0003</v>
      </c>
      <c r="E403" t="s">
        <v>1491</v>
      </c>
      <c r="F403" t="s">
        <v>1492</v>
      </c>
      <c r="H403">
        <v>60.428654899999998</v>
      </c>
      <c r="I403">
        <v>-120.4718678</v>
      </c>
      <c r="J403" s="1" t="str">
        <f>HYPERLINK("http://geochem.nrcan.gc.ca/cdogs/content/kwd/kwd020044_e.htm", "Till")</f>
        <v>Till</v>
      </c>
      <c r="K403" s="1" t="str">
        <f t="shared" si="58"/>
        <v>HMC separation (ODM standard)</v>
      </c>
      <c r="L403">
        <v>32</v>
      </c>
      <c r="N403">
        <v>31.5</v>
      </c>
      <c r="O403">
        <v>3.1</v>
      </c>
      <c r="P403">
        <v>28.4</v>
      </c>
      <c r="R403">
        <v>714.9</v>
      </c>
      <c r="S403">
        <v>679.4</v>
      </c>
      <c r="T403">
        <v>35.5</v>
      </c>
      <c r="U403">
        <v>6.4</v>
      </c>
      <c r="V403">
        <v>29.1</v>
      </c>
    </row>
    <row r="404" spans="1:22" hidden="1" x14ac:dyDescent="0.3">
      <c r="A404" t="s">
        <v>1493</v>
      </c>
      <c r="B404" t="s">
        <v>1491</v>
      </c>
      <c r="C404" s="1" t="str">
        <f t="shared" si="61"/>
        <v>27:0003</v>
      </c>
      <c r="D404" s="1" t="str">
        <f t="shared" si="62"/>
        <v>27:0003</v>
      </c>
      <c r="E404" t="s">
        <v>1494</v>
      </c>
      <c r="F404" t="s">
        <v>1495</v>
      </c>
      <c r="H404">
        <v>60.505468700000002</v>
      </c>
      <c r="I404">
        <v>-120.35190420000001</v>
      </c>
      <c r="J404" s="1" t="str">
        <f>HYPERLINK("http://geochem.nrcan.gc.ca/cdogs/content/kwd/kwd020045_e.htm", "Basal till")</f>
        <v>Basal till</v>
      </c>
      <c r="K404" s="1" t="str">
        <f t="shared" si="58"/>
        <v>HMC separation (ODM standard)</v>
      </c>
      <c r="L404">
        <v>25.3</v>
      </c>
      <c r="N404">
        <v>24.8</v>
      </c>
      <c r="O404">
        <v>3.7</v>
      </c>
      <c r="P404">
        <v>21.1</v>
      </c>
      <c r="R404">
        <v>382</v>
      </c>
      <c r="S404">
        <v>355.8</v>
      </c>
      <c r="T404">
        <v>26.2</v>
      </c>
      <c r="U404">
        <v>4.9000000000000004</v>
      </c>
      <c r="V404">
        <v>21.3</v>
      </c>
    </row>
    <row r="405" spans="1:22" hidden="1" x14ac:dyDescent="0.3">
      <c r="A405" t="s">
        <v>1496</v>
      </c>
      <c r="B405" t="s">
        <v>1494</v>
      </c>
      <c r="C405" s="1" t="str">
        <f t="shared" si="61"/>
        <v>27:0003</v>
      </c>
      <c r="D405" s="1" t="str">
        <f t="shared" si="62"/>
        <v>27:0003</v>
      </c>
      <c r="E405" t="s">
        <v>1497</v>
      </c>
      <c r="F405" t="s">
        <v>1498</v>
      </c>
      <c r="H405">
        <v>60.386131900000002</v>
      </c>
      <c r="I405">
        <v>-120.6031145</v>
      </c>
      <c r="J405" s="1" t="str">
        <f>HYPERLINK("http://geochem.nrcan.gc.ca/cdogs/content/kwd/kwd020045_e.htm", "Basal till")</f>
        <v>Basal till</v>
      </c>
      <c r="K405" s="1" t="str">
        <f t="shared" si="58"/>
        <v>HMC separation (ODM standard)</v>
      </c>
      <c r="L405">
        <v>25.5</v>
      </c>
      <c r="N405">
        <v>25</v>
      </c>
      <c r="O405">
        <v>2.5</v>
      </c>
      <c r="P405">
        <v>22.5</v>
      </c>
      <c r="R405">
        <v>320</v>
      </c>
      <c r="S405">
        <v>297.60000000000002</v>
      </c>
      <c r="T405">
        <v>22.4</v>
      </c>
      <c r="U405">
        <v>3.6</v>
      </c>
      <c r="V405">
        <v>18.8</v>
      </c>
    </row>
    <row r="406" spans="1:22" hidden="1" x14ac:dyDescent="0.3">
      <c r="A406" t="s">
        <v>1499</v>
      </c>
      <c r="B406" t="s">
        <v>1497</v>
      </c>
      <c r="C406" s="1" t="str">
        <f t="shared" si="61"/>
        <v>27:0003</v>
      </c>
      <c r="D406" s="1" t="str">
        <f t="shared" si="62"/>
        <v>27:0003</v>
      </c>
      <c r="E406" t="s">
        <v>1500</v>
      </c>
      <c r="F406" t="s">
        <v>1501</v>
      </c>
      <c r="H406">
        <v>60.433072799999998</v>
      </c>
      <c r="I406">
        <v>-120.9617602</v>
      </c>
      <c r="J406" s="1" t="str">
        <f>HYPERLINK("http://geochem.nrcan.gc.ca/cdogs/content/kwd/kwd020044_e.htm", "Till")</f>
        <v>Till</v>
      </c>
      <c r="K406" s="1" t="str">
        <f t="shared" si="58"/>
        <v>HMC separation (ODM standard)</v>
      </c>
      <c r="L406">
        <v>31.8</v>
      </c>
      <c r="N406">
        <v>31.3</v>
      </c>
      <c r="O406">
        <v>5.2</v>
      </c>
      <c r="P406">
        <v>26.1</v>
      </c>
      <c r="R406">
        <v>682.6</v>
      </c>
      <c r="S406">
        <v>638</v>
      </c>
      <c r="T406">
        <v>44.6</v>
      </c>
      <c r="U406">
        <v>8.6</v>
      </c>
      <c r="V406">
        <v>36</v>
      </c>
    </row>
    <row r="407" spans="1:22" hidden="1" x14ac:dyDescent="0.3">
      <c r="A407" t="s">
        <v>1502</v>
      </c>
      <c r="B407" t="s">
        <v>1500</v>
      </c>
      <c r="C407" s="1" t="str">
        <f t="shared" si="61"/>
        <v>27:0003</v>
      </c>
      <c r="D407" s="1" t="str">
        <f t="shared" si="62"/>
        <v>27:0003</v>
      </c>
      <c r="E407" t="s">
        <v>1503</v>
      </c>
      <c r="F407" t="s">
        <v>1504</v>
      </c>
      <c r="H407">
        <v>60.374217700000003</v>
      </c>
      <c r="I407">
        <v>-121.61639959999999</v>
      </c>
      <c r="J407" s="1" t="str">
        <f>HYPERLINK("http://geochem.nrcan.gc.ca/cdogs/content/kwd/kwd020044_e.htm", "Till")</f>
        <v>Till</v>
      </c>
      <c r="K407" s="1" t="str">
        <f t="shared" si="58"/>
        <v>HMC separation (ODM standard)</v>
      </c>
      <c r="L407">
        <v>29.7</v>
      </c>
      <c r="N407">
        <v>29.2</v>
      </c>
      <c r="O407">
        <v>5.8</v>
      </c>
      <c r="P407">
        <v>23.4</v>
      </c>
      <c r="R407">
        <v>431.1</v>
      </c>
      <c r="S407">
        <v>385.9</v>
      </c>
      <c r="T407">
        <v>45.2</v>
      </c>
      <c r="U407">
        <v>8.5</v>
      </c>
      <c r="V407">
        <v>36.700000000000003</v>
      </c>
    </row>
    <row r="408" spans="1:22" hidden="1" x14ac:dyDescent="0.3">
      <c r="A408" t="s">
        <v>1505</v>
      </c>
      <c r="B408" t="s">
        <v>1503</v>
      </c>
      <c r="C408" s="1" t="str">
        <f t="shared" si="61"/>
        <v>27:0003</v>
      </c>
      <c r="D408" s="1" t="str">
        <f t="shared" si="62"/>
        <v>27:0003</v>
      </c>
      <c r="E408" t="s">
        <v>1506</v>
      </c>
      <c r="F408" t="s">
        <v>1507</v>
      </c>
      <c r="H408">
        <v>60.102720400000003</v>
      </c>
      <c r="I408">
        <v>-121.99016659999999</v>
      </c>
      <c r="J408" s="1" t="str">
        <f t="shared" ref="J408:J423" si="63">HYPERLINK("http://geochem.nrcan.gc.ca/cdogs/content/kwd/kwd020045_e.htm", "Basal till")</f>
        <v>Basal till</v>
      </c>
      <c r="K408" s="1" t="str">
        <f t="shared" si="58"/>
        <v>HMC separation (ODM standard)</v>
      </c>
      <c r="L408">
        <v>25.7</v>
      </c>
      <c r="N408">
        <v>25.2</v>
      </c>
      <c r="O408">
        <v>1.1000000000000001</v>
      </c>
      <c r="P408">
        <v>24.1</v>
      </c>
      <c r="R408">
        <v>553</v>
      </c>
      <c r="S408">
        <v>534.1</v>
      </c>
      <c r="T408">
        <v>18.899999999999999</v>
      </c>
      <c r="U408">
        <v>2.7</v>
      </c>
      <c r="V408">
        <v>16.2</v>
      </c>
    </row>
    <row r="409" spans="1:22" hidden="1" x14ac:dyDescent="0.3">
      <c r="A409" t="s">
        <v>1508</v>
      </c>
      <c r="B409" t="s">
        <v>1506</v>
      </c>
      <c r="C409" s="1" t="str">
        <f t="shared" si="61"/>
        <v>27:0003</v>
      </c>
      <c r="D409" s="1" t="str">
        <f t="shared" si="62"/>
        <v>27:0003</v>
      </c>
      <c r="E409" t="s">
        <v>1509</v>
      </c>
      <c r="F409" t="s">
        <v>1510</v>
      </c>
      <c r="H409">
        <v>60.089522899999999</v>
      </c>
      <c r="I409">
        <v>-122.2310801</v>
      </c>
      <c r="J409" s="1" t="str">
        <f t="shared" si="63"/>
        <v>Basal till</v>
      </c>
      <c r="K409" s="1" t="str">
        <f t="shared" si="58"/>
        <v>HMC separation (ODM standard)</v>
      </c>
      <c r="L409">
        <v>26.2</v>
      </c>
      <c r="N409">
        <v>25.7</v>
      </c>
      <c r="O409">
        <v>2.2000000000000002</v>
      </c>
      <c r="P409">
        <v>23.5</v>
      </c>
      <c r="R409">
        <v>455.5</v>
      </c>
      <c r="S409">
        <v>432.7</v>
      </c>
      <c r="T409">
        <v>22.8</v>
      </c>
      <c r="U409">
        <v>3.2</v>
      </c>
      <c r="V409">
        <v>19.600000000000001</v>
      </c>
    </row>
    <row r="410" spans="1:22" hidden="1" x14ac:dyDescent="0.3">
      <c r="A410" t="s">
        <v>1511</v>
      </c>
      <c r="B410" t="s">
        <v>1509</v>
      </c>
      <c r="C410" s="1" t="str">
        <f t="shared" si="61"/>
        <v>27:0003</v>
      </c>
      <c r="D410" s="1" t="str">
        <f t="shared" si="62"/>
        <v>27:0003</v>
      </c>
      <c r="E410" t="s">
        <v>1512</v>
      </c>
      <c r="F410" t="s">
        <v>1513</v>
      </c>
      <c r="H410">
        <v>60.092568300000003</v>
      </c>
      <c r="I410">
        <v>-122.4322681</v>
      </c>
      <c r="J410" s="1" t="str">
        <f t="shared" si="63"/>
        <v>Basal till</v>
      </c>
      <c r="K410" s="1" t="str">
        <f t="shared" si="58"/>
        <v>HMC separation (ODM standard)</v>
      </c>
      <c r="L410">
        <v>26.6</v>
      </c>
      <c r="N410">
        <v>26.1</v>
      </c>
      <c r="O410">
        <v>2.5</v>
      </c>
      <c r="P410">
        <v>23.6</v>
      </c>
      <c r="R410">
        <v>676.3</v>
      </c>
      <c r="S410">
        <v>653.1</v>
      </c>
      <c r="T410">
        <v>23.2</v>
      </c>
      <c r="U410">
        <v>3</v>
      </c>
      <c r="V410">
        <v>20.2</v>
      </c>
    </row>
    <row r="411" spans="1:22" hidden="1" x14ac:dyDescent="0.3">
      <c r="A411" t="s">
        <v>1514</v>
      </c>
      <c r="B411" t="s">
        <v>1512</v>
      </c>
      <c r="C411" s="1" t="str">
        <f t="shared" si="61"/>
        <v>27:0003</v>
      </c>
      <c r="D411" s="1" t="str">
        <f t="shared" si="62"/>
        <v>27:0003</v>
      </c>
      <c r="E411" t="s">
        <v>1515</v>
      </c>
      <c r="F411" t="s">
        <v>1516</v>
      </c>
      <c r="H411">
        <v>60.271359599999997</v>
      </c>
      <c r="I411">
        <v>-122.1864325</v>
      </c>
      <c r="J411" s="1" t="str">
        <f t="shared" si="63"/>
        <v>Basal till</v>
      </c>
      <c r="K411" s="1" t="str">
        <f t="shared" si="58"/>
        <v>HMC separation (ODM standard)</v>
      </c>
      <c r="L411">
        <v>24.4</v>
      </c>
      <c r="N411">
        <v>23.9</v>
      </c>
      <c r="O411">
        <v>1.5</v>
      </c>
      <c r="P411">
        <v>22.4</v>
      </c>
      <c r="R411">
        <v>476.8</v>
      </c>
      <c r="S411">
        <v>460.6</v>
      </c>
      <c r="T411">
        <v>16.2</v>
      </c>
      <c r="U411">
        <v>2.1</v>
      </c>
      <c r="V411">
        <v>14.1</v>
      </c>
    </row>
    <row r="412" spans="1:22" hidden="1" x14ac:dyDescent="0.3">
      <c r="A412" t="s">
        <v>1517</v>
      </c>
      <c r="B412" t="s">
        <v>1515</v>
      </c>
      <c r="C412" s="1" t="str">
        <f t="shared" si="61"/>
        <v>27:0003</v>
      </c>
      <c r="D412" s="1" t="str">
        <f t="shared" si="62"/>
        <v>27:0003</v>
      </c>
      <c r="E412" t="s">
        <v>1518</v>
      </c>
      <c r="F412" t="s">
        <v>1519</v>
      </c>
      <c r="H412">
        <v>60.3858897</v>
      </c>
      <c r="I412">
        <v>-121.9605495</v>
      </c>
      <c r="J412" s="1" t="str">
        <f t="shared" si="63"/>
        <v>Basal till</v>
      </c>
      <c r="K412" s="1" t="str">
        <f t="shared" si="58"/>
        <v>HMC separation (ODM standard)</v>
      </c>
      <c r="L412">
        <v>29.4</v>
      </c>
      <c r="N412">
        <v>28.9</v>
      </c>
      <c r="O412">
        <v>1.5</v>
      </c>
      <c r="P412">
        <v>27.4</v>
      </c>
      <c r="R412">
        <v>421.8</v>
      </c>
      <c r="S412">
        <v>406.3</v>
      </c>
      <c r="T412">
        <v>15.5</v>
      </c>
      <c r="U412">
        <v>2.1</v>
      </c>
      <c r="V412">
        <v>13.4</v>
      </c>
    </row>
    <row r="413" spans="1:22" hidden="1" x14ac:dyDescent="0.3">
      <c r="A413" t="s">
        <v>1520</v>
      </c>
      <c r="B413" t="s">
        <v>1518</v>
      </c>
      <c r="C413" s="1" t="str">
        <f t="shared" si="61"/>
        <v>27:0003</v>
      </c>
      <c r="D413" s="1" t="str">
        <f t="shared" si="62"/>
        <v>27:0003</v>
      </c>
      <c r="E413" t="s">
        <v>1521</v>
      </c>
      <c r="F413" t="s">
        <v>1522</v>
      </c>
      <c r="H413">
        <v>60.125458399999999</v>
      </c>
      <c r="I413">
        <v>-121.7560507</v>
      </c>
      <c r="J413" s="1" t="str">
        <f t="shared" si="63"/>
        <v>Basal till</v>
      </c>
      <c r="K413" s="1" t="str">
        <f t="shared" si="58"/>
        <v>HMC separation (ODM standard)</v>
      </c>
      <c r="L413">
        <v>25.9</v>
      </c>
      <c r="N413">
        <v>25.4</v>
      </c>
      <c r="O413">
        <v>1.6</v>
      </c>
      <c r="P413">
        <v>23.8</v>
      </c>
      <c r="R413">
        <v>491.8</v>
      </c>
      <c r="S413">
        <v>469.7</v>
      </c>
      <c r="T413">
        <v>22.1</v>
      </c>
      <c r="U413">
        <v>3.1</v>
      </c>
      <c r="V413">
        <v>19</v>
      </c>
    </row>
    <row r="414" spans="1:22" hidden="1" x14ac:dyDescent="0.3">
      <c r="A414" t="s">
        <v>1523</v>
      </c>
      <c r="B414" t="s">
        <v>1521</v>
      </c>
      <c r="C414" s="1" t="str">
        <f t="shared" si="61"/>
        <v>27:0003</v>
      </c>
      <c r="D414" s="1" t="str">
        <f t="shared" si="62"/>
        <v>27:0003</v>
      </c>
      <c r="E414" t="s">
        <v>1524</v>
      </c>
      <c r="F414" t="s">
        <v>1525</v>
      </c>
      <c r="H414">
        <v>60.234447600000003</v>
      </c>
      <c r="I414">
        <v>-121.73870290000001</v>
      </c>
      <c r="J414" s="1" t="str">
        <f t="shared" si="63"/>
        <v>Basal till</v>
      </c>
      <c r="K414" s="1" t="str">
        <f t="shared" si="58"/>
        <v>HMC separation (ODM standard)</v>
      </c>
      <c r="L414">
        <v>24.5</v>
      </c>
      <c r="N414">
        <v>24</v>
      </c>
      <c r="O414">
        <v>2.1</v>
      </c>
      <c r="P414">
        <v>21.9</v>
      </c>
      <c r="R414">
        <v>556.1</v>
      </c>
      <c r="S414">
        <v>530.20000000000005</v>
      </c>
      <c r="T414">
        <v>25.9</v>
      </c>
      <c r="U414">
        <v>2.9</v>
      </c>
      <c r="V414">
        <v>23</v>
      </c>
    </row>
    <row r="415" spans="1:22" hidden="1" x14ac:dyDescent="0.3">
      <c r="A415" t="s">
        <v>1526</v>
      </c>
      <c r="B415" t="s">
        <v>1524</v>
      </c>
      <c r="C415" s="1" t="str">
        <f t="shared" si="61"/>
        <v>27:0003</v>
      </c>
      <c r="D415" s="1" t="str">
        <f t="shared" si="62"/>
        <v>27:0003</v>
      </c>
      <c r="E415" t="s">
        <v>1527</v>
      </c>
      <c r="F415" t="s">
        <v>1528</v>
      </c>
      <c r="H415">
        <v>60.167034200000003</v>
      </c>
      <c r="I415">
        <v>-121.60262899999999</v>
      </c>
      <c r="J415" s="1" t="str">
        <f t="shared" si="63"/>
        <v>Basal till</v>
      </c>
      <c r="K415" s="1" t="str">
        <f t="shared" si="58"/>
        <v>HMC separation (ODM standard)</v>
      </c>
      <c r="L415">
        <v>27.7</v>
      </c>
      <c r="N415">
        <v>27.2</v>
      </c>
      <c r="O415">
        <v>2.2000000000000002</v>
      </c>
      <c r="P415">
        <v>25</v>
      </c>
      <c r="R415">
        <v>653</v>
      </c>
      <c r="S415">
        <v>628.5</v>
      </c>
      <c r="T415">
        <v>24.5</v>
      </c>
      <c r="U415">
        <v>3.9</v>
      </c>
      <c r="V415">
        <v>20.6</v>
      </c>
    </row>
    <row r="416" spans="1:22" hidden="1" x14ac:dyDescent="0.3">
      <c r="A416" t="s">
        <v>1529</v>
      </c>
      <c r="B416" t="s">
        <v>1530</v>
      </c>
      <c r="C416" s="1" t="str">
        <f t="shared" si="61"/>
        <v>27:0003</v>
      </c>
      <c r="D416" s="1" t="str">
        <f t="shared" si="62"/>
        <v>27:0003</v>
      </c>
      <c r="E416" t="s">
        <v>1531</v>
      </c>
      <c r="F416" t="s">
        <v>1532</v>
      </c>
      <c r="H416">
        <v>60.299961400000001</v>
      </c>
      <c r="I416">
        <v>-121.6782037</v>
      </c>
      <c r="J416" s="1" t="str">
        <f t="shared" si="63"/>
        <v>Basal till</v>
      </c>
      <c r="K416" s="1" t="str">
        <f t="shared" si="58"/>
        <v>HMC separation (ODM standard)</v>
      </c>
      <c r="L416">
        <v>29.3</v>
      </c>
      <c r="N416">
        <v>28.8</v>
      </c>
      <c r="O416">
        <v>3.8</v>
      </c>
      <c r="P416">
        <v>25</v>
      </c>
      <c r="R416">
        <v>564.9</v>
      </c>
      <c r="S416">
        <v>533.70000000000005</v>
      </c>
      <c r="T416">
        <v>31.2</v>
      </c>
      <c r="U416">
        <v>4.8</v>
      </c>
      <c r="V416">
        <v>26.4</v>
      </c>
    </row>
    <row r="417" spans="1:22" hidden="1" x14ac:dyDescent="0.3">
      <c r="A417" t="s">
        <v>1533</v>
      </c>
      <c r="B417" t="s">
        <v>1527</v>
      </c>
      <c r="C417" s="1" t="str">
        <f t="shared" si="61"/>
        <v>27:0003</v>
      </c>
      <c r="D417" s="1" t="str">
        <f t="shared" si="62"/>
        <v>27:0003</v>
      </c>
      <c r="E417" t="s">
        <v>1534</v>
      </c>
      <c r="F417" t="s">
        <v>1535</v>
      </c>
      <c r="H417">
        <v>60.270270600000003</v>
      </c>
      <c r="I417">
        <v>-121.82910649999999</v>
      </c>
      <c r="J417" s="1" t="str">
        <f t="shared" si="63"/>
        <v>Basal till</v>
      </c>
      <c r="K417" s="1" t="str">
        <f t="shared" si="58"/>
        <v>HMC separation (ODM standard)</v>
      </c>
      <c r="L417">
        <v>28.6</v>
      </c>
      <c r="N417">
        <v>28.1</v>
      </c>
      <c r="O417">
        <v>2.8</v>
      </c>
      <c r="P417">
        <v>25.3</v>
      </c>
      <c r="R417">
        <v>424.7</v>
      </c>
      <c r="S417">
        <v>400</v>
      </c>
      <c r="T417">
        <v>24.7</v>
      </c>
      <c r="U417">
        <v>4.4000000000000004</v>
      </c>
      <c r="V417">
        <v>20.3</v>
      </c>
    </row>
    <row r="418" spans="1:22" hidden="1" x14ac:dyDescent="0.3">
      <c r="A418" t="s">
        <v>1536</v>
      </c>
      <c r="B418" t="s">
        <v>1531</v>
      </c>
      <c r="C418" s="1" t="str">
        <f t="shared" si="61"/>
        <v>27:0003</v>
      </c>
      <c r="D418" s="1" t="str">
        <f t="shared" si="62"/>
        <v>27:0003</v>
      </c>
      <c r="E418" t="s">
        <v>1537</v>
      </c>
      <c r="F418" t="s">
        <v>1538</v>
      </c>
      <c r="H418">
        <v>60.333982599999999</v>
      </c>
      <c r="I418">
        <v>-122.0625079</v>
      </c>
      <c r="J418" s="1" t="str">
        <f t="shared" si="63"/>
        <v>Basal till</v>
      </c>
      <c r="K418" s="1" t="str">
        <f t="shared" si="58"/>
        <v>HMC separation (ODM standard)</v>
      </c>
      <c r="L418">
        <v>25.9</v>
      </c>
      <c r="N418">
        <v>25.4</v>
      </c>
      <c r="O418">
        <v>1.6</v>
      </c>
      <c r="P418">
        <v>23.8</v>
      </c>
      <c r="R418">
        <v>417.7</v>
      </c>
      <c r="S418">
        <v>398.6</v>
      </c>
      <c r="T418">
        <v>19.100000000000001</v>
      </c>
      <c r="U418">
        <v>2.7</v>
      </c>
      <c r="V418">
        <v>16.399999999999999</v>
      </c>
    </row>
    <row r="419" spans="1:22" hidden="1" x14ac:dyDescent="0.3">
      <c r="A419" t="s">
        <v>1539</v>
      </c>
      <c r="B419" t="s">
        <v>1534</v>
      </c>
      <c r="C419" s="1" t="str">
        <f t="shared" si="61"/>
        <v>27:0003</v>
      </c>
      <c r="D419" s="1" t="str">
        <f t="shared" si="62"/>
        <v>27:0003</v>
      </c>
      <c r="E419" t="s">
        <v>1540</v>
      </c>
      <c r="F419" t="s">
        <v>1541</v>
      </c>
      <c r="H419">
        <v>60.407827099999999</v>
      </c>
      <c r="I419">
        <v>-121.7381704</v>
      </c>
      <c r="J419" s="1" t="str">
        <f t="shared" si="63"/>
        <v>Basal till</v>
      </c>
      <c r="K419" s="1" t="str">
        <f t="shared" si="58"/>
        <v>HMC separation (ODM standard)</v>
      </c>
      <c r="L419">
        <v>27.9</v>
      </c>
      <c r="N419">
        <v>27.4</v>
      </c>
      <c r="O419">
        <v>1.9</v>
      </c>
      <c r="P419">
        <v>25.5</v>
      </c>
      <c r="R419">
        <v>654.5</v>
      </c>
      <c r="S419">
        <v>634.20000000000005</v>
      </c>
      <c r="T419">
        <v>20.3</v>
      </c>
      <c r="U419">
        <v>2.8</v>
      </c>
      <c r="V419">
        <v>17.5</v>
      </c>
    </row>
    <row r="420" spans="1:22" hidden="1" x14ac:dyDescent="0.3">
      <c r="A420" t="s">
        <v>1542</v>
      </c>
      <c r="B420" t="s">
        <v>1537</v>
      </c>
      <c r="C420" s="1" t="str">
        <f t="shared" si="61"/>
        <v>27:0003</v>
      </c>
      <c r="D420" s="1" t="str">
        <f t="shared" si="62"/>
        <v>27:0003</v>
      </c>
      <c r="E420" t="s">
        <v>1543</v>
      </c>
      <c r="F420" t="s">
        <v>1544</v>
      </c>
      <c r="H420">
        <v>60.340257399999999</v>
      </c>
      <c r="I420">
        <v>-122.2223801</v>
      </c>
      <c r="J420" s="1" t="str">
        <f t="shared" si="63"/>
        <v>Basal till</v>
      </c>
      <c r="K420" s="1" t="str">
        <f t="shared" si="58"/>
        <v>HMC separation (ODM standard)</v>
      </c>
      <c r="L420">
        <v>28.2</v>
      </c>
      <c r="N420">
        <v>27.7</v>
      </c>
      <c r="O420">
        <v>2.4</v>
      </c>
      <c r="P420">
        <v>25.3</v>
      </c>
      <c r="R420">
        <v>861.9</v>
      </c>
      <c r="S420">
        <v>836.7</v>
      </c>
      <c r="T420">
        <v>25.2</v>
      </c>
      <c r="U420">
        <v>3.4</v>
      </c>
      <c r="V420">
        <v>21.8</v>
      </c>
    </row>
    <row r="421" spans="1:22" hidden="1" x14ac:dyDescent="0.3">
      <c r="A421" t="s">
        <v>1545</v>
      </c>
      <c r="B421" t="s">
        <v>1540</v>
      </c>
      <c r="C421" s="1" t="str">
        <f t="shared" si="61"/>
        <v>27:0003</v>
      </c>
      <c r="D421" s="1" t="str">
        <f t="shared" si="62"/>
        <v>27:0003</v>
      </c>
      <c r="E421" t="s">
        <v>1546</v>
      </c>
      <c r="F421" t="s">
        <v>1547</v>
      </c>
      <c r="H421">
        <v>60.433939799999997</v>
      </c>
      <c r="I421">
        <v>-122.21674609999999</v>
      </c>
      <c r="J421" s="1" t="str">
        <f t="shared" si="63"/>
        <v>Basal till</v>
      </c>
      <c r="K421" s="1" t="str">
        <f t="shared" si="58"/>
        <v>HMC separation (ODM standard)</v>
      </c>
      <c r="L421">
        <v>29.2</v>
      </c>
      <c r="N421">
        <v>28.7</v>
      </c>
      <c r="O421">
        <v>4.9000000000000004</v>
      </c>
      <c r="P421">
        <v>23.8</v>
      </c>
      <c r="R421">
        <v>534.70000000000005</v>
      </c>
      <c r="S421">
        <v>512.9</v>
      </c>
      <c r="T421">
        <v>21.8</v>
      </c>
      <c r="U421">
        <v>3.2</v>
      </c>
      <c r="V421">
        <v>18.600000000000001</v>
      </c>
    </row>
    <row r="422" spans="1:22" hidden="1" x14ac:dyDescent="0.3">
      <c r="A422" t="s">
        <v>1548</v>
      </c>
      <c r="B422" t="s">
        <v>1543</v>
      </c>
      <c r="C422" s="1" t="str">
        <f t="shared" si="61"/>
        <v>27:0003</v>
      </c>
      <c r="D422" s="1" t="str">
        <f t="shared" si="62"/>
        <v>27:0003</v>
      </c>
      <c r="E422" t="s">
        <v>1549</v>
      </c>
      <c r="F422" t="s">
        <v>1550</v>
      </c>
      <c r="H422">
        <v>60.505686799999999</v>
      </c>
      <c r="I422">
        <v>-121.93921709999999</v>
      </c>
      <c r="J422" s="1" t="str">
        <f t="shared" si="63"/>
        <v>Basal till</v>
      </c>
      <c r="K422" s="1" t="str">
        <f t="shared" si="58"/>
        <v>HMC separation (ODM standard)</v>
      </c>
      <c r="L422">
        <v>28.9</v>
      </c>
      <c r="N422">
        <v>28.4</v>
      </c>
      <c r="O422">
        <v>1.9</v>
      </c>
      <c r="P422">
        <v>26.5</v>
      </c>
      <c r="R422">
        <v>772.7</v>
      </c>
      <c r="S422">
        <v>748.3</v>
      </c>
      <c r="T422">
        <v>24.4</v>
      </c>
      <c r="U422">
        <v>3.3</v>
      </c>
      <c r="V422">
        <v>21.1</v>
      </c>
    </row>
    <row r="423" spans="1:22" hidden="1" x14ac:dyDescent="0.3">
      <c r="A423" t="s">
        <v>1551</v>
      </c>
      <c r="B423" t="s">
        <v>1546</v>
      </c>
      <c r="C423" s="1" t="str">
        <f t="shared" si="61"/>
        <v>27:0003</v>
      </c>
      <c r="D423" s="1" t="str">
        <f t="shared" si="62"/>
        <v>27:0003</v>
      </c>
      <c r="E423" t="s">
        <v>1552</v>
      </c>
      <c r="F423" t="s">
        <v>1553</v>
      </c>
      <c r="H423">
        <v>60.638539899999998</v>
      </c>
      <c r="I423">
        <v>-122.0702599</v>
      </c>
      <c r="J423" s="1" t="str">
        <f t="shared" si="63"/>
        <v>Basal till</v>
      </c>
      <c r="K423" s="1" t="str">
        <f t="shared" si="58"/>
        <v>HMC separation (ODM standard)</v>
      </c>
      <c r="L423">
        <v>27.5</v>
      </c>
      <c r="N423">
        <v>27</v>
      </c>
      <c r="O423">
        <v>2.2999999999999998</v>
      </c>
      <c r="P423">
        <v>24.7</v>
      </c>
      <c r="R423">
        <v>639.20000000000005</v>
      </c>
      <c r="S423">
        <v>613.79999999999995</v>
      </c>
      <c r="T423">
        <v>25.4</v>
      </c>
      <c r="U423">
        <v>3.8</v>
      </c>
      <c r="V423">
        <v>21.6</v>
      </c>
    </row>
    <row r="424" spans="1:22" hidden="1" x14ac:dyDescent="0.3">
      <c r="A424" t="s">
        <v>1554</v>
      </c>
      <c r="B424" t="s">
        <v>1549</v>
      </c>
      <c r="C424" s="1" t="str">
        <f t="shared" si="61"/>
        <v>27:0003</v>
      </c>
      <c r="D424" s="1" t="str">
        <f t="shared" si="62"/>
        <v>27:0003</v>
      </c>
      <c r="E424" t="s">
        <v>1555</v>
      </c>
      <c r="F424" t="s">
        <v>1556</v>
      </c>
      <c r="H424">
        <v>60.5234314</v>
      </c>
      <c r="I424">
        <v>-122.2507299</v>
      </c>
      <c r="J424" s="1" t="str">
        <f>HYPERLINK("http://geochem.nrcan.gc.ca/cdogs/content/kwd/kwd020044_e.htm", "Till")</f>
        <v>Till</v>
      </c>
      <c r="K424" s="1" t="str">
        <f t="shared" si="58"/>
        <v>HMC separation (ODM standard)</v>
      </c>
      <c r="L424">
        <v>35</v>
      </c>
      <c r="N424">
        <v>34.5</v>
      </c>
      <c r="O424">
        <v>2.8</v>
      </c>
      <c r="P424">
        <v>31.7</v>
      </c>
      <c r="R424">
        <v>696.5</v>
      </c>
      <c r="S424">
        <v>668.5</v>
      </c>
      <c r="T424">
        <v>28</v>
      </c>
      <c r="U424">
        <v>4.0999999999999996</v>
      </c>
      <c r="V424">
        <v>23.9</v>
      </c>
    </row>
    <row r="425" spans="1:22" hidden="1" x14ac:dyDescent="0.3">
      <c r="A425" t="s">
        <v>1557</v>
      </c>
      <c r="B425" t="s">
        <v>1552</v>
      </c>
      <c r="C425" s="1" t="str">
        <f t="shared" si="61"/>
        <v>27:0003</v>
      </c>
      <c r="D425" s="1" t="str">
        <f t="shared" si="62"/>
        <v>27:0003</v>
      </c>
      <c r="E425" t="s">
        <v>1558</v>
      </c>
      <c r="F425" t="s">
        <v>1559</v>
      </c>
      <c r="H425">
        <v>60.535537699999999</v>
      </c>
      <c r="I425">
        <v>-121.7709847</v>
      </c>
      <c r="J425" s="1" t="str">
        <f>HYPERLINK("http://geochem.nrcan.gc.ca/cdogs/content/kwd/kwd020045_e.htm", "Basal till")</f>
        <v>Basal till</v>
      </c>
      <c r="K425" s="1" t="str">
        <f t="shared" si="58"/>
        <v>HMC separation (ODM standard)</v>
      </c>
      <c r="L425">
        <v>31.3</v>
      </c>
      <c r="N425">
        <v>30.8</v>
      </c>
      <c r="O425">
        <v>3.2</v>
      </c>
      <c r="P425">
        <v>27.6</v>
      </c>
      <c r="R425">
        <v>709.2</v>
      </c>
      <c r="S425">
        <v>682.3</v>
      </c>
      <c r="T425">
        <v>26.9</v>
      </c>
      <c r="U425">
        <v>4.3</v>
      </c>
      <c r="V425">
        <v>22.6</v>
      </c>
    </row>
    <row r="426" spans="1:22" hidden="1" x14ac:dyDescent="0.3">
      <c r="A426" t="s">
        <v>1560</v>
      </c>
      <c r="B426" t="s">
        <v>1555</v>
      </c>
      <c r="C426" s="1" t="str">
        <f t="shared" si="61"/>
        <v>27:0003</v>
      </c>
      <c r="D426" s="1" t="str">
        <f t="shared" si="62"/>
        <v>27:0003</v>
      </c>
      <c r="E426" t="s">
        <v>1561</v>
      </c>
      <c r="F426" t="s">
        <v>1562</v>
      </c>
      <c r="H426">
        <v>60.503384699999998</v>
      </c>
      <c r="I426">
        <v>-121.58119929999999</v>
      </c>
      <c r="J426" s="1" t="str">
        <f>HYPERLINK("http://geochem.nrcan.gc.ca/cdogs/content/kwd/kwd020045_e.htm", "Basal till")</f>
        <v>Basal till</v>
      </c>
      <c r="K426" s="1" t="str">
        <f t="shared" si="58"/>
        <v>HMC separation (ODM standard)</v>
      </c>
      <c r="L426">
        <v>34.9</v>
      </c>
      <c r="N426">
        <v>34.4</v>
      </c>
      <c r="O426">
        <v>3.5</v>
      </c>
      <c r="P426">
        <v>30.9</v>
      </c>
      <c r="R426">
        <v>649</v>
      </c>
      <c r="S426">
        <v>618.6</v>
      </c>
      <c r="T426">
        <v>30.4</v>
      </c>
      <c r="U426">
        <v>4.9000000000000004</v>
      </c>
      <c r="V426">
        <v>25.5</v>
      </c>
    </row>
    <row r="427" spans="1:22" hidden="1" x14ac:dyDescent="0.3">
      <c r="A427" t="s">
        <v>1563</v>
      </c>
      <c r="B427" t="s">
        <v>1558</v>
      </c>
      <c r="C427" s="1" t="str">
        <f t="shared" si="61"/>
        <v>27:0003</v>
      </c>
      <c r="D427" s="1" t="str">
        <f t="shared" si="62"/>
        <v>27:0003</v>
      </c>
      <c r="E427" t="s">
        <v>1564</v>
      </c>
      <c r="F427" t="s">
        <v>1565</v>
      </c>
      <c r="H427">
        <v>60.565918500000002</v>
      </c>
      <c r="I427">
        <v>-121.4369049</v>
      </c>
      <c r="J427" s="1" t="str">
        <f>HYPERLINK("http://geochem.nrcan.gc.ca/cdogs/content/kwd/kwd020044_e.htm", "Till")</f>
        <v>Till</v>
      </c>
      <c r="K427" s="1" t="str">
        <f t="shared" si="58"/>
        <v>HMC separation (ODM standard)</v>
      </c>
      <c r="L427">
        <v>34</v>
      </c>
      <c r="N427">
        <v>33.5</v>
      </c>
      <c r="O427">
        <v>5.6</v>
      </c>
      <c r="P427">
        <v>27.9</v>
      </c>
      <c r="R427">
        <v>660.2</v>
      </c>
      <c r="S427">
        <v>617.4</v>
      </c>
      <c r="T427">
        <v>42.8</v>
      </c>
      <c r="U427">
        <v>7.2</v>
      </c>
      <c r="V427">
        <v>35.6</v>
      </c>
    </row>
    <row r="428" spans="1:22" hidden="1" x14ac:dyDescent="0.3">
      <c r="A428" t="s">
        <v>1566</v>
      </c>
      <c r="B428" t="s">
        <v>1561</v>
      </c>
      <c r="C428" s="1" t="str">
        <f t="shared" si="61"/>
        <v>27:0003</v>
      </c>
      <c r="D428" s="1" t="str">
        <f t="shared" si="62"/>
        <v>27:0003</v>
      </c>
      <c r="E428" t="s">
        <v>1567</v>
      </c>
      <c r="F428" t="s">
        <v>1568</v>
      </c>
      <c r="J428" s="1" t="str">
        <f>HYPERLINK("http://geochem.nrcan.gc.ca/cdogs/content/kwd/kwd020044_e.htm", "Till")</f>
        <v>Till</v>
      </c>
      <c r="K428" s="1" t="str">
        <f t="shared" si="58"/>
        <v>HMC separation (ODM standard)</v>
      </c>
      <c r="L428">
        <v>29.7</v>
      </c>
      <c r="N428">
        <v>29.2</v>
      </c>
      <c r="O428">
        <v>2.6</v>
      </c>
      <c r="P428">
        <v>26.6</v>
      </c>
      <c r="R428">
        <v>514.1</v>
      </c>
      <c r="S428">
        <v>490.3</v>
      </c>
      <c r="T428">
        <v>23.8</v>
      </c>
      <c r="U428">
        <v>1.7</v>
      </c>
      <c r="V428">
        <v>22.1</v>
      </c>
    </row>
    <row r="429" spans="1:22" hidden="1" x14ac:dyDescent="0.3">
      <c r="A429" t="s">
        <v>1569</v>
      </c>
      <c r="B429" t="s">
        <v>1564</v>
      </c>
      <c r="C429" s="1" t="str">
        <f t="shared" si="61"/>
        <v>27:0003</v>
      </c>
      <c r="D429" s="1" t="str">
        <f t="shared" si="62"/>
        <v>27:0003</v>
      </c>
      <c r="E429" t="s">
        <v>1570</v>
      </c>
      <c r="F429" t="s">
        <v>1571</v>
      </c>
      <c r="J429" s="1" t="str">
        <f>HYPERLINK("http://geochem.nrcan.gc.ca/cdogs/content/kwd/kwd020044_e.htm", "Till")</f>
        <v>Till</v>
      </c>
      <c r="K429" s="1" t="str">
        <f t="shared" si="58"/>
        <v>HMC separation (ODM standard)</v>
      </c>
      <c r="L429">
        <v>24.2</v>
      </c>
      <c r="N429">
        <v>23.7</v>
      </c>
      <c r="O429">
        <v>1.3</v>
      </c>
      <c r="P429">
        <v>22.4</v>
      </c>
      <c r="R429">
        <v>606.4</v>
      </c>
      <c r="S429">
        <v>585.4</v>
      </c>
      <c r="T429">
        <v>21</v>
      </c>
      <c r="U429">
        <v>1.4</v>
      </c>
      <c r="V429">
        <v>19.600000000000001</v>
      </c>
    </row>
    <row r="430" spans="1:22" hidden="1" x14ac:dyDescent="0.3">
      <c r="A430" t="s">
        <v>1572</v>
      </c>
      <c r="B430" t="s">
        <v>1567</v>
      </c>
      <c r="C430" s="1" t="str">
        <f t="shared" ref="C430:C461" si="64">HYPERLINK("http://geochem.nrcan.gc.ca/cdogs/content/bdl/bdl270003_e.htm", "27:0003")</f>
        <v>27:0003</v>
      </c>
      <c r="D430" s="1" t="str">
        <f t="shared" ref="D430:D461" si="65">HYPERLINK("http://geochem.nrcan.gc.ca/cdogs/content/svy/svy270003_e.htm", "27:0003")</f>
        <v>27:0003</v>
      </c>
      <c r="E430" t="s">
        <v>1573</v>
      </c>
      <c r="F430" t="s">
        <v>1574</v>
      </c>
      <c r="H430">
        <v>60.638090200000001</v>
      </c>
      <c r="I430">
        <v>-121.33329929999999</v>
      </c>
      <c r="J430" s="1" t="str">
        <f t="shared" ref="J430:J436" si="66">HYPERLINK("http://geochem.nrcan.gc.ca/cdogs/content/kwd/kwd020045_e.htm", "Basal till")</f>
        <v>Basal till</v>
      </c>
      <c r="K430" s="1" t="str">
        <f t="shared" ref="K430:K493" si="67">HYPERLINK("http://geochem.nrcan.gc.ca/cdogs/content/kwd/kwd080035_e.htm", "HMC separation (ODM standard)")</f>
        <v>HMC separation (ODM standard)</v>
      </c>
      <c r="L430">
        <v>30.6</v>
      </c>
      <c r="N430">
        <v>30.1</v>
      </c>
      <c r="O430">
        <v>2.5</v>
      </c>
      <c r="P430">
        <v>27.6</v>
      </c>
      <c r="R430">
        <v>695.1</v>
      </c>
      <c r="S430">
        <v>661.6</v>
      </c>
      <c r="T430">
        <v>33.5</v>
      </c>
      <c r="U430">
        <v>6.2</v>
      </c>
      <c r="V430">
        <v>27.3</v>
      </c>
    </row>
    <row r="431" spans="1:22" hidden="1" x14ac:dyDescent="0.3">
      <c r="A431" t="s">
        <v>1575</v>
      </c>
      <c r="B431" t="s">
        <v>1570</v>
      </c>
      <c r="C431" s="1" t="str">
        <f t="shared" si="64"/>
        <v>27:0003</v>
      </c>
      <c r="D431" s="1" t="str">
        <f t="shared" si="65"/>
        <v>27:0003</v>
      </c>
      <c r="E431" t="s">
        <v>1576</v>
      </c>
      <c r="F431" t="s">
        <v>1577</v>
      </c>
      <c r="H431">
        <v>60.593304699999997</v>
      </c>
      <c r="I431">
        <v>-121.62105939999999</v>
      </c>
      <c r="J431" s="1" t="str">
        <f t="shared" si="66"/>
        <v>Basal till</v>
      </c>
      <c r="K431" s="1" t="str">
        <f t="shared" si="67"/>
        <v>HMC separation (ODM standard)</v>
      </c>
      <c r="L431">
        <v>31</v>
      </c>
      <c r="N431">
        <v>30.5</v>
      </c>
      <c r="O431">
        <v>2.4</v>
      </c>
      <c r="P431">
        <v>28.1</v>
      </c>
      <c r="R431">
        <v>621.29999999999995</v>
      </c>
      <c r="S431">
        <v>595.5</v>
      </c>
      <c r="T431">
        <v>25.8</v>
      </c>
      <c r="U431">
        <v>4.0999999999999996</v>
      </c>
      <c r="V431">
        <v>21.7</v>
      </c>
    </row>
    <row r="432" spans="1:22" hidden="1" x14ac:dyDescent="0.3">
      <c r="A432" t="s">
        <v>1578</v>
      </c>
      <c r="B432" t="s">
        <v>1573</v>
      </c>
      <c r="C432" s="1" t="str">
        <f t="shared" si="64"/>
        <v>27:0003</v>
      </c>
      <c r="D432" s="1" t="str">
        <f t="shared" si="65"/>
        <v>27:0003</v>
      </c>
      <c r="E432" t="s">
        <v>1579</v>
      </c>
      <c r="F432" t="s">
        <v>1580</v>
      </c>
      <c r="H432">
        <v>60.637171100000003</v>
      </c>
      <c r="I432">
        <v>-121.503229</v>
      </c>
      <c r="J432" s="1" t="str">
        <f t="shared" si="66"/>
        <v>Basal till</v>
      </c>
      <c r="K432" s="1" t="str">
        <f t="shared" si="67"/>
        <v>HMC separation (ODM standard)</v>
      </c>
      <c r="L432">
        <v>32.4</v>
      </c>
      <c r="N432">
        <v>31.9</v>
      </c>
      <c r="O432">
        <v>3.4</v>
      </c>
      <c r="P432">
        <v>28.5</v>
      </c>
      <c r="R432">
        <v>620.9</v>
      </c>
      <c r="S432">
        <v>589.20000000000005</v>
      </c>
      <c r="T432">
        <v>31.7</v>
      </c>
      <c r="U432">
        <v>5.7</v>
      </c>
      <c r="V432">
        <v>26</v>
      </c>
    </row>
    <row r="433" spans="1:22" hidden="1" x14ac:dyDescent="0.3">
      <c r="A433" t="s">
        <v>1581</v>
      </c>
      <c r="B433" t="s">
        <v>1576</v>
      </c>
      <c r="C433" s="1" t="str">
        <f t="shared" si="64"/>
        <v>27:0003</v>
      </c>
      <c r="D433" s="1" t="str">
        <f t="shared" si="65"/>
        <v>27:0003</v>
      </c>
      <c r="E433" t="s">
        <v>1582</v>
      </c>
      <c r="F433" t="s">
        <v>1583</v>
      </c>
      <c r="H433">
        <v>60.6365926</v>
      </c>
      <c r="I433">
        <v>-121.6338375</v>
      </c>
      <c r="J433" s="1" t="str">
        <f t="shared" si="66"/>
        <v>Basal till</v>
      </c>
      <c r="K433" s="1" t="str">
        <f t="shared" si="67"/>
        <v>HMC separation (ODM standard)</v>
      </c>
      <c r="L433">
        <v>32.6</v>
      </c>
      <c r="N433">
        <v>32.1</v>
      </c>
      <c r="O433">
        <v>3.8</v>
      </c>
      <c r="P433">
        <v>28.3</v>
      </c>
      <c r="R433">
        <v>587.29999999999995</v>
      </c>
      <c r="S433">
        <v>557.6</v>
      </c>
      <c r="T433">
        <v>29.7</v>
      </c>
      <c r="U433">
        <v>5.0999999999999996</v>
      </c>
      <c r="V433">
        <v>24.6</v>
      </c>
    </row>
    <row r="434" spans="1:22" hidden="1" x14ac:dyDescent="0.3">
      <c r="A434" t="s">
        <v>1584</v>
      </c>
      <c r="B434" t="s">
        <v>1579</v>
      </c>
      <c r="C434" s="1" t="str">
        <f t="shared" si="64"/>
        <v>27:0003</v>
      </c>
      <c r="D434" s="1" t="str">
        <f t="shared" si="65"/>
        <v>27:0003</v>
      </c>
      <c r="E434" t="s">
        <v>1585</v>
      </c>
      <c r="F434" t="s">
        <v>1586</v>
      </c>
      <c r="H434">
        <v>60.5959255</v>
      </c>
      <c r="I434">
        <v>-121.77199539999999</v>
      </c>
      <c r="J434" s="1" t="str">
        <f t="shared" si="66"/>
        <v>Basal till</v>
      </c>
      <c r="K434" s="1" t="str">
        <f t="shared" si="67"/>
        <v>HMC separation (ODM standard)</v>
      </c>
      <c r="L434">
        <v>29.5</v>
      </c>
      <c r="N434">
        <v>29</v>
      </c>
      <c r="O434">
        <v>2.4</v>
      </c>
      <c r="P434">
        <v>26.6</v>
      </c>
      <c r="R434">
        <v>515.70000000000005</v>
      </c>
      <c r="S434">
        <v>488.9</v>
      </c>
      <c r="T434">
        <v>26.8</v>
      </c>
      <c r="U434">
        <v>3.9</v>
      </c>
      <c r="V434">
        <v>22.9</v>
      </c>
    </row>
    <row r="435" spans="1:22" hidden="1" x14ac:dyDescent="0.3">
      <c r="A435" t="s">
        <v>1587</v>
      </c>
      <c r="B435" t="s">
        <v>1588</v>
      </c>
      <c r="C435" s="1" t="str">
        <f t="shared" si="64"/>
        <v>27:0003</v>
      </c>
      <c r="D435" s="1" t="str">
        <f t="shared" si="65"/>
        <v>27:0003</v>
      </c>
      <c r="E435" t="s">
        <v>1589</v>
      </c>
      <c r="F435" t="s">
        <v>1590</v>
      </c>
      <c r="H435">
        <v>61.060545699999999</v>
      </c>
      <c r="I435">
        <v>-120.7149343</v>
      </c>
      <c r="J435" s="1" t="str">
        <f t="shared" si="66"/>
        <v>Basal till</v>
      </c>
      <c r="K435" s="1" t="str">
        <f t="shared" si="67"/>
        <v>HMC separation (ODM standard)</v>
      </c>
      <c r="L435">
        <v>34.5</v>
      </c>
      <c r="N435">
        <v>34</v>
      </c>
      <c r="O435">
        <v>3.7</v>
      </c>
      <c r="P435">
        <v>30.3</v>
      </c>
      <c r="R435">
        <v>652.1</v>
      </c>
      <c r="S435">
        <v>622.79999999999995</v>
      </c>
      <c r="T435">
        <v>29.3</v>
      </c>
      <c r="U435">
        <v>4.4000000000000004</v>
      </c>
      <c r="V435">
        <v>24.9</v>
      </c>
    </row>
    <row r="436" spans="1:22" hidden="1" x14ac:dyDescent="0.3">
      <c r="A436" t="s">
        <v>1591</v>
      </c>
      <c r="B436" t="s">
        <v>1582</v>
      </c>
      <c r="C436" s="1" t="str">
        <f t="shared" si="64"/>
        <v>27:0003</v>
      </c>
      <c r="D436" s="1" t="str">
        <f t="shared" si="65"/>
        <v>27:0003</v>
      </c>
      <c r="E436" t="s">
        <v>1592</v>
      </c>
      <c r="F436" t="s">
        <v>1593</v>
      </c>
      <c r="H436">
        <v>60.983893000000002</v>
      </c>
      <c r="I436">
        <v>-120.70470899999999</v>
      </c>
      <c r="J436" s="1" t="str">
        <f t="shared" si="66"/>
        <v>Basal till</v>
      </c>
      <c r="K436" s="1" t="str">
        <f t="shared" si="67"/>
        <v>HMC separation (ODM standard)</v>
      </c>
      <c r="L436">
        <v>32.799999999999997</v>
      </c>
      <c r="N436">
        <v>32.299999999999997</v>
      </c>
      <c r="O436">
        <v>3.5</v>
      </c>
      <c r="P436">
        <v>28.8</v>
      </c>
      <c r="R436">
        <v>641.5</v>
      </c>
      <c r="S436">
        <v>612.29999999999995</v>
      </c>
      <c r="T436">
        <v>29.2</v>
      </c>
      <c r="U436">
        <v>4.9000000000000004</v>
      </c>
      <c r="V436">
        <v>24.3</v>
      </c>
    </row>
    <row r="437" spans="1:22" hidden="1" x14ac:dyDescent="0.3">
      <c r="A437" t="s">
        <v>1594</v>
      </c>
      <c r="B437" t="s">
        <v>1585</v>
      </c>
      <c r="C437" s="1" t="str">
        <f t="shared" si="64"/>
        <v>27:0003</v>
      </c>
      <c r="D437" s="1" t="str">
        <f t="shared" si="65"/>
        <v>27:0003</v>
      </c>
      <c r="E437" t="s">
        <v>1595</v>
      </c>
      <c r="F437" t="s">
        <v>1596</v>
      </c>
      <c r="H437">
        <v>61.088321899999997</v>
      </c>
      <c r="I437">
        <v>-120.9321284</v>
      </c>
      <c r="J437" s="1" t="str">
        <f>HYPERLINK("http://geochem.nrcan.gc.ca/cdogs/content/kwd/kwd020044_e.htm", "Till")</f>
        <v>Till</v>
      </c>
      <c r="K437" s="1" t="str">
        <f t="shared" si="67"/>
        <v>HMC separation (ODM standard)</v>
      </c>
      <c r="L437">
        <v>36.5</v>
      </c>
      <c r="N437">
        <v>36</v>
      </c>
      <c r="O437">
        <v>3.6</v>
      </c>
      <c r="P437">
        <v>32.4</v>
      </c>
      <c r="R437">
        <v>629.4</v>
      </c>
      <c r="S437">
        <v>593.29999999999995</v>
      </c>
      <c r="T437">
        <v>36.1</v>
      </c>
      <c r="U437">
        <v>5</v>
      </c>
      <c r="V437">
        <v>31.1</v>
      </c>
    </row>
    <row r="438" spans="1:22" hidden="1" x14ac:dyDescent="0.3">
      <c r="A438" t="s">
        <v>1597</v>
      </c>
      <c r="B438" t="s">
        <v>1589</v>
      </c>
      <c r="C438" s="1" t="str">
        <f t="shared" si="64"/>
        <v>27:0003</v>
      </c>
      <c r="D438" s="1" t="str">
        <f t="shared" si="65"/>
        <v>27:0003</v>
      </c>
      <c r="E438" t="s">
        <v>1598</v>
      </c>
      <c r="F438" t="s">
        <v>1599</v>
      </c>
      <c r="H438">
        <v>61.171308600000003</v>
      </c>
      <c r="I438">
        <v>-120.9601861</v>
      </c>
      <c r="J438" s="1" t="str">
        <f t="shared" ref="J438:J448" si="68">HYPERLINK("http://geochem.nrcan.gc.ca/cdogs/content/kwd/kwd020045_e.htm", "Basal till")</f>
        <v>Basal till</v>
      </c>
      <c r="K438" s="1" t="str">
        <f t="shared" si="67"/>
        <v>HMC separation (ODM standard)</v>
      </c>
      <c r="L438">
        <v>31.8</v>
      </c>
      <c r="N438">
        <v>31.3</v>
      </c>
      <c r="O438">
        <v>3.7</v>
      </c>
      <c r="P438">
        <v>27.6</v>
      </c>
      <c r="R438">
        <v>620.5</v>
      </c>
      <c r="S438">
        <v>589.5</v>
      </c>
      <c r="T438">
        <v>31</v>
      </c>
      <c r="U438">
        <v>4.7</v>
      </c>
      <c r="V438">
        <v>26.3</v>
      </c>
    </row>
    <row r="439" spans="1:22" hidden="1" x14ac:dyDescent="0.3">
      <c r="A439" t="s">
        <v>1600</v>
      </c>
      <c r="B439" t="s">
        <v>1592</v>
      </c>
      <c r="C439" s="1" t="str">
        <f t="shared" si="64"/>
        <v>27:0003</v>
      </c>
      <c r="D439" s="1" t="str">
        <f t="shared" si="65"/>
        <v>27:0003</v>
      </c>
      <c r="E439" t="s">
        <v>1601</v>
      </c>
      <c r="F439" t="s">
        <v>1602</v>
      </c>
      <c r="H439">
        <v>61.088053700000003</v>
      </c>
      <c r="I439">
        <v>-121.1502684</v>
      </c>
      <c r="J439" s="1" t="str">
        <f t="shared" si="68"/>
        <v>Basal till</v>
      </c>
      <c r="K439" s="1" t="str">
        <f t="shared" si="67"/>
        <v>HMC separation (ODM standard)</v>
      </c>
      <c r="L439">
        <v>36.200000000000003</v>
      </c>
      <c r="N439">
        <v>35.700000000000003</v>
      </c>
      <c r="O439">
        <v>4.5999999999999996</v>
      </c>
      <c r="P439">
        <v>31.1</v>
      </c>
      <c r="R439">
        <v>601.4</v>
      </c>
      <c r="S439">
        <v>568.29999999999995</v>
      </c>
      <c r="T439">
        <v>33.1</v>
      </c>
      <c r="U439">
        <v>5.7</v>
      </c>
      <c r="V439">
        <v>27.4</v>
      </c>
    </row>
    <row r="440" spans="1:22" hidden="1" x14ac:dyDescent="0.3">
      <c r="A440" t="s">
        <v>1603</v>
      </c>
      <c r="B440" t="s">
        <v>1595</v>
      </c>
      <c r="C440" s="1" t="str">
        <f t="shared" si="64"/>
        <v>27:0003</v>
      </c>
      <c r="D440" s="1" t="str">
        <f t="shared" si="65"/>
        <v>27:0003</v>
      </c>
      <c r="E440" t="s">
        <v>1604</v>
      </c>
      <c r="F440" t="s">
        <v>1605</v>
      </c>
      <c r="H440">
        <v>61.029897599999998</v>
      </c>
      <c r="I440">
        <v>-121.0315885</v>
      </c>
      <c r="J440" s="1" t="str">
        <f t="shared" si="68"/>
        <v>Basal till</v>
      </c>
      <c r="K440" s="1" t="str">
        <f t="shared" si="67"/>
        <v>HMC separation (ODM standard)</v>
      </c>
      <c r="L440">
        <v>31.1</v>
      </c>
      <c r="N440">
        <v>30.6</v>
      </c>
      <c r="O440">
        <v>3.5</v>
      </c>
      <c r="P440">
        <v>27.1</v>
      </c>
      <c r="R440">
        <v>621.4</v>
      </c>
      <c r="S440">
        <v>593.20000000000005</v>
      </c>
      <c r="T440">
        <v>28.2</v>
      </c>
      <c r="U440">
        <v>5</v>
      </c>
      <c r="V440">
        <v>23.2</v>
      </c>
    </row>
    <row r="441" spans="1:22" hidden="1" x14ac:dyDescent="0.3">
      <c r="A441" t="s">
        <v>1606</v>
      </c>
      <c r="B441" t="s">
        <v>1598</v>
      </c>
      <c r="C441" s="1" t="str">
        <f t="shared" si="64"/>
        <v>27:0003</v>
      </c>
      <c r="D441" s="1" t="str">
        <f t="shared" si="65"/>
        <v>27:0003</v>
      </c>
      <c r="E441" t="s">
        <v>1607</v>
      </c>
      <c r="F441" t="s">
        <v>1608</v>
      </c>
      <c r="H441">
        <v>60.615200600000001</v>
      </c>
      <c r="I441">
        <v>-121.9093513</v>
      </c>
      <c r="J441" s="1" t="str">
        <f t="shared" si="68"/>
        <v>Basal till</v>
      </c>
      <c r="K441" s="1" t="str">
        <f t="shared" si="67"/>
        <v>HMC separation (ODM standard)</v>
      </c>
      <c r="L441">
        <v>34.9</v>
      </c>
      <c r="N441">
        <v>34.4</v>
      </c>
      <c r="O441">
        <v>3.3</v>
      </c>
      <c r="P441">
        <v>31.1</v>
      </c>
      <c r="R441">
        <v>678</v>
      </c>
      <c r="S441">
        <v>640.29999999999995</v>
      </c>
      <c r="T441">
        <v>37.700000000000003</v>
      </c>
      <c r="U441">
        <v>5.9</v>
      </c>
      <c r="V441">
        <v>31.8</v>
      </c>
    </row>
    <row r="442" spans="1:22" hidden="1" x14ac:dyDescent="0.3">
      <c r="A442" t="s">
        <v>1609</v>
      </c>
      <c r="B442" t="s">
        <v>1601</v>
      </c>
      <c r="C442" s="1" t="str">
        <f t="shared" si="64"/>
        <v>27:0003</v>
      </c>
      <c r="D442" s="1" t="str">
        <f t="shared" si="65"/>
        <v>27:0003</v>
      </c>
      <c r="E442" t="s">
        <v>1610</v>
      </c>
      <c r="F442" t="s">
        <v>1611</v>
      </c>
      <c r="H442">
        <v>60.734651300000003</v>
      </c>
      <c r="I442">
        <v>-121.8940609</v>
      </c>
      <c r="J442" s="1" t="str">
        <f t="shared" si="68"/>
        <v>Basal till</v>
      </c>
      <c r="K442" s="1" t="str">
        <f t="shared" si="67"/>
        <v>HMC separation (ODM standard)</v>
      </c>
      <c r="L442">
        <v>31.2</v>
      </c>
      <c r="N442">
        <v>30.7</v>
      </c>
      <c r="O442">
        <v>2.9</v>
      </c>
      <c r="P442">
        <v>27.8</v>
      </c>
      <c r="R442">
        <v>565.20000000000005</v>
      </c>
      <c r="S442">
        <v>538</v>
      </c>
      <c r="T442">
        <v>27.2</v>
      </c>
      <c r="U442">
        <v>5.3</v>
      </c>
      <c r="V442">
        <v>21.9</v>
      </c>
    </row>
    <row r="443" spans="1:22" hidden="1" x14ac:dyDescent="0.3">
      <c r="A443" t="s">
        <v>1612</v>
      </c>
      <c r="B443" t="s">
        <v>1604</v>
      </c>
      <c r="C443" s="1" t="str">
        <f t="shared" si="64"/>
        <v>27:0003</v>
      </c>
      <c r="D443" s="1" t="str">
        <f t="shared" si="65"/>
        <v>27:0003</v>
      </c>
      <c r="E443" t="s">
        <v>1613</v>
      </c>
      <c r="F443" t="s">
        <v>1614</v>
      </c>
      <c r="H443">
        <v>60.669627400000003</v>
      </c>
      <c r="I443">
        <v>-121.794555</v>
      </c>
      <c r="J443" s="1" t="str">
        <f t="shared" si="68"/>
        <v>Basal till</v>
      </c>
      <c r="K443" s="1" t="str">
        <f t="shared" si="67"/>
        <v>HMC separation (ODM standard)</v>
      </c>
      <c r="L443">
        <v>31</v>
      </c>
      <c r="N443">
        <v>30.5</v>
      </c>
      <c r="O443">
        <v>3</v>
      </c>
      <c r="P443">
        <v>27.5</v>
      </c>
      <c r="R443">
        <v>623.79999999999995</v>
      </c>
      <c r="S443">
        <v>594.5</v>
      </c>
      <c r="T443">
        <v>29.3</v>
      </c>
      <c r="U443">
        <v>4.5999999999999996</v>
      </c>
      <c r="V443">
        <v>24.7</v>
      </c>
    </row>
    <row r="444" spans="1:22" hidden="1" x14ac:dyDescent="0.3">
      <c r="A444" t="s">
        <v>1615</v>
      </c>
      <c r="B444" t="s">
        <v>1607</v>
      </c>
      <c r="C444" s="1" t="str">
        <f t="shared" si="64"/>
        <v>27:0003</v>
      </c>
      <c r="D444" s="1" t="str">
        <f t="shared" si="65"/>
        <v>27:0003</v>
      </c>
      <c r="E444" t="s">
        <v>1616</v>
      </c>
      <c r="F444" t="s">
        <v>1617</v>
      </c>
      <c r="H444">
        <v>60.727712599999997</v>
      </c>
      <c r="I444">
        <v>-122.06548340000001</v>
      </c>
      <c r="J444" s="1" t="str">
        <f t="shared" si="68"/>
        <v>Basal till</v>
      </c>
      <c r="K444" s="1" t="str">
        <f t="shared" si="67"/>
        <v>HMC separation (ODM standard)</v>
      </c>
      <c r="L444">
        <v>29.1</v>
      </c>
      <c r="N444">
        <v>28.6</v>
      </c>
      <c r="O444">
        <v>2.4</v>
      </c>
      <c r="P444">
        <v>26.2</v>
      </c>
      <c r="R444">
        <v>547.4</v>
      </c>
      <c r="S444">
        <v>527.70000000000005</v>
      </c>
      <c r="T444">
        <v>19.7</v>
      </c>
      <c r="U444">
        <v>3.3</v>
      </c>
      <c r="V444">
        <v>16.399999999999999</v>
      </c>
    </row>
    <row r="445" spans="1:22" hidden="1" x14ac:dyDescent="0.3">
      <c r="A445" t="s">
        <v>1618</v>
      </c>
      <c r="B445" t="s">
        <v>1610</v>
      </c>
      <c r="C445" s="1" t="str">
        <f t="shared" si="64"/>
        <v>27:0003</v>
      </c>
      <c r="D445" s="1" t="str">
        <f t="shared" si="65"/>
        <v>27:0003</v>
      </c>
      <c r="E445" t="s">
        <v>1619</v>
      </c>
      <c r="F445" t="s">
        <v>1620</v>
      </c>
      <c r="H445">
        <v>60.821500499999999</v>
      </c>
      <c r="I445">
        <v>-122.066059</v>
      </c>
      <c r="J445" s="1" t="str">
        <f t="shared" si="68"/>
        <v>Basal till</v>
      </c>
      <c r="K445" s="1" t="str">
        <f t="shared" si="67"/>
        <v>HMC separation (ODM standard)</v>
      </c>
      <c r="L445">
        <v>31.8</v>
      </c>
      <c r="N445">
        <v>31.3</v>
      </c>
      <c r="O445">
        <v>4.3</v>
      </c>
      <c r="P445">
        <v>27</v>
      </c>
      <c r="R445">
        <v>657.3</v>
      </c>
      <c r="S445">
        <v>609.6</v>
      </c>
      <c r="T445">
        <v>47.7</v>
      </c>
      <c r="U445">
        <v>7.9</v>
      </c>
      <c r="V445">
        <v>39.799999999999997</v>
      </c>
    </row>
    <row r="446" spans="1:22" hidden="1" x14ac:dyDescent="0.3">
      <c r="A446" t="s">
        <v>1621</v>
      </c>
      <c r="B446" t="s">
        <v>1613</v>
      </c>
      <c r="C446" s="1" t="str">
        <f t="shared" si="64"/>
        <v>27:0003</v>
      </c>
      <c r="D446" s="1" t="str">
        <f t="shared" si="65"/>
        <v>27:0003</v>
      </c>
      <c r="E446" t="s">
        <v>1622</v>
      </c>
      <c r="F446" t="s">
        <v>1623</v>
      </c>
      <c r="H446">
        <v>60.826157899999998</v>
      </c>
      <c r="I446">
        <v>-122.2751433</v>
      </c>
      <c r="J446" s="1" t="str">
        <f t="shared" si="68"/>
        <v>Basal till</v>
      </c>
      <c r="K446" s="1" t="str">
        <f t="shared" si="67"/>
        <v>HMC separation (ODM standard)</v>
      </c>
      <c r="L446">
        <v>29.1</v>
      </c>
      <c r="N446">
        <v>28.6</v>
      </c>
      <c r="O446">
        <v>1.5</v>
      </c>
      <c r="P446">
        <v>27.1</v>
      </c>
      <c r="R446">
        <v>458.3</v>
      </c>
      <c r="S446">
        <v>441.6</v>
      </c>
      <c r="T446">
        <v>16.7</v>
      </c>
      <c r="U446">
        <v>2.5</v>
      </c>
      <c r="V446">
        <v>14.2</v>
      </c>
    </row>
    <row r="447" spans="1:22" hidden="1" x14ac:dyDescent="0.3">
      <c r="A447" t="s">
        <v>1624</v>
      </c>
      <c r="B447" t="s">
        <v>1616</v>
      </c>
      <c r="C447" s="1" t="str">
        <f t="shared" si="64"/>
        <v>27:0003</v>
      </c>
      <c r="D447" s="1" t="str">
        <f t="shared" si="65"/>
        <v>27:0003</v>
      </c>
      <c r="E447" t="s">
        <v>1625</v>
      </c>
      <c r="F447" t="s">
        <v>1626</v>
      </c>
      <c r="H447">
        <v>60.749318299999999</v>
      </c>
      <c r="I447">
        <v>-122.2298207</v>
      </c>
      <c r="J447" s="1" t="str">
        <f t="shared" si="68"/>
        <v>Basal till</v>
      </c>
      <c r="K447" s="1" t="str">
        <f t="shared" si="67"/>
        <v>HMC separation (ODM standard)</v>
      </c>
      <c r="L447">
        <v>31.3</v>
      </c>
      <c r="N447">
        <v>30.8</v>
      </c>
      <c r="O447">
        <v>2.2000000000000002</v>
      </c>
      <c r="P447">
        <v>28.6</v>
      </c>
      <c r="R447">
        <v>666.5</v>
      </c>
      <c r="S447">
        <v>643.9</v>
      </c>
      <c r="T447">
        <v>22.6</v>
      </c>
      <c r="U447">
        <v>3.5</v>
      </c>
      <c r="V447">
        <v>19.100000000000001</v>
      </c>
    </row>
    <row r="448" spans="1:22" hidden="1" x14ac:dyDescent="0.3">
      <c r="A448" t="s">
        <v>1627</v>
      </c>
      <c r="B448" t="s">
        <v>1619</v>
      </c>
      <c r="C448" s="1" t="str">
        <f t="shared" si="64"/>
        <v>27:0003</v>
      </c>
      <c r="D448" s="1" t="str">
        <f t="shared" si="65"/>
        <v>27:0003</v>
      </c>
      <c r="E448" t="s">
        <v>1628</v>
      </c>
      <c r="F448" t="s">
        <v>1629</v>
      </c>
      <c r="H448">
        <v>60.652535499999999</v>
      </c>
      <c r="I448">
        <v>-122.22653510000001</v>
      </c>
      <c r="J448" s="1" t="str">
        <f t="shared" si="68"/>
        <v>Basal till</v>
      </c>
      <c r="K448" s="1" t="str">
        <f t="shared" si="67"/>
        <v>HMC separation (ODM standard)</v>
      </c>
      <c r="L448">
        <v>30</v>
      </c>
      <c r="N448">
        <v>29.5</v>
      </c>
      <c r="O448">
        <v>2.2999999999999998</v>
      </c>
      <c r="P448">
        <v>27.2</v>
      </c>
      <c r="R448">
        <v>619.70000000000005</v>
      </c>
      <c r="S448">
        <v>597.4</v>
      </c>
      <c r="T448">
        <v>22.3</v>
      </c>
      <c r="U448">
        <v>3.6</v>
      </c>
      <c r="V448">
        <v>18.7</v>
      </c>
    </row>
    <row r="449" spans="1:22" hidden="1" x14ac:dyDescent="0.3">
      <c r="A449" t="s">
        <v>1630</v>
      </c>
      <c r="B449" t="s">
        <v>1622</v>
      </c>
      <c r="C449" s="1" t="str">
        <f t="shared" si="64"/>
        <v>27:0003</v>
      </c>
      <c r="D449" s="1" t="str">
        <f t="shared" si="65"/>
        <v>27:0003</v>
      </c>
      <c r="E449" t="s">
        <v>1631</v>
      </c>
      <c r="F449" t="s">
        <v>1632</v>
      </c>
      <c r="H449">
        <v>60.464563499999997</v>
      </c>
      <c r="I449">
        <v>-122.01806500000001</v>
      </c>
      <c r="J449" s="1" t="str">
        <f>HYPERLINK("http://geochem.nrcan.gc.ca/cdogs/content/kwd/kwd020044_e.htm", "Till")</f>
        <v>Till</v>
      </c>
      <c r="K449" s="1" t="str">
        <f t="shared" si="67"/>
        <v>HMC separation (ODM standard)</v>
      </c>
      <c r="L449">
        <v>38.6</v>
      </c>
      <c r="N449">
        <v>38.1</v>
      </c>
      <c r="O449">
        <v>8.9</v>
      </c>
      <c r="P449">
        <v>29.2</v>
      </c>
      <c r="R449">
        <v>956.9</v>
      </c>
      <c r="S449">
        <v>899.3</v>
      </c>
      <c r="T449">
        <v>57.6</v>
      </c>
      <c r="U449">
        <v>11</v>
      </c>
      <c r="V449">
        <v>46.6</v>
      </c>
    </row>
    <row r="450" spans="1:22" hidden="1" x14ac:dyDescent="0.3">
      <c r="A450" t="s">
        <v>1633</v>
      </c>
      <c r="B450" t="s">
        <v>1625</v>
      </c>
      <c r="C450" s="1" t="str">
        <f t="shared" si="64"/>
        <v>27:0003</v>
      </c>
      <c r="D450" s="1" t="str">
        <f t="shared" si="65"/>
        <v>27:0003</v>
      </c>
      <c r="E450" t="s">
        <v>1634</v>
      </c>
      <c r="F450" t="s">
        <v>1635</v>
      </c>
      <c r="H450">
        <v>60.718617700000003</v>
      </c>
      <c r="I450">
        <v>-121.64049249999999</v>
      </c>
      <c r="J450" s="1" t="str">
        <f t="shared" ref="J450:J464" si="69">HYPERLINK("http://geochem.nrcan.gc.ca/cdogs/content/kwd/kwd020045_e.htm", "Basal till")</f>
        <v>Basal till</v>
      </c>
      <c r="K450" s="1" t="str">
        <f t="shared" si="67"/>
        <v>HMC separation (ODM standard)</v>
      </c>
      <c r="L450">
        <v>30.5</v>
      </c>
      <c r="N450">
        <v>30</v>
      </c>
      <c r="O450">
        <v>2.9</v>
      </c>
      <c r="P450">
        <v>27.1</v>
      </c>
      <c r="R450">
        <v>535.4</v>
      </c>
      <c r="S450">
        <v>510.1</v>
      </c>
      <c r="T450">
        <v>25.3</v>
      </c>
      <c r="U450">
        <v>4.8</v>
      </c>
      <c r="V450">
        <v>20.5</v>
      </c>
    </row>
    <row r="451" spans="1:22" hidden="1" x14ac:dyDescent="0.3">
      <c r="A451" t="s">
        <v>1636</v>
      </c>
      <c r="B451" t="s">
        <v>1628</v>
      </c>
      <c r="C451" s="1" t="str">
        <f t="shared" si="64"/>
        <v>27:0003</v>
      </c>
      <c r="D451" s="1" t="str">
        <f t="shared" si="65"/>
        <v>27:0003</v>
      </c>
      <c r="E451" t="s">
        <v>1637</v>
      </c>
      <c r="F451" t="s">
        <v>1638</v>
      </c>
      <c r="H451">
        <v>60.692834499999996</v>
      </c>
      <c r="I451">
        <v>-121.40186439999999</v>
      </c>
      <c r="J451" s="1" t="str">
        <f t="shared" si="69"/>
        <v>Basal till</v>
      </c>
      <c r="K451" s="1" t="str">
        <f t="shared" si="67"/>
        <v>HMC separation (ODM standard)</v>
      </c>
      <c r="L451">
        <v>33.9</v>
      </c>
      <c r="N451">
        <v>33.4</v>
      </c>
      <c r="O451">
        <v>2.2999999999999998</v>
      </c>
      <c r="P451">
        <v>31.1</v>
      </c>
      <c r="R451">
        <v>575.70000000000005</v>
      </c>
      <c r="S451">
        <v>548.9</v>
      </c>
      <c r="T451">
        <v>26.8</v>
      </c>
      <c r="U451">
        <v>4</v>
      </c>
      <c r="V451">
        <v>22.8</v>
      </c>
    </row>
    <row r="452" spans="1:22" hidden="1" x14ac:dyDescent="0.3">
      <c r="A452" t="s">
        <v>1639</v>
      </c>
      <c r="B452" t="s">
        <v>1631</v>
      </c>
      <c r="C452" s="1" t="str">
        <f t="shared" si="64"/>
        <v>27:0003</v>
      </c>
      <c r="D452" s="1" t="str">
        <f t="shared" si="65"/>
        <v>27:0003</v>
      </c>
      <c r="E452" t="s">
        <v>1640</v>
      </c>
      <c r="F452" t="s">
        <v>1641</v>
      </c>
      <c r="H452">
        <v>60.760807</v>
      </c>
      <c r="I452">
        <v>-121.50892399999999</v>
      </c>
      <c r="J452" s="1" t="str">
        <f t="shared" si="69"/>
        <v>Basal till</v>
      </c>
      <c r="K452" s="1" t="str">
        <f t="shared" si="67"/>
        <v>HMC separation (ODM standard)</v>
      </c>
      <c r="L452">
        <v>29.9</v>
      </c>
      <c r="N452">
        <v>29.4</v>
      </c>
      <c r="O452">
        <v>2.8</v>
      </c>
      <c r="P452">
        <v>26.6</v>
      </c>
      <c r="R452">
        <v>569.6</v>
      </c>
      <c r="S452">
        <v>545.1</v>
      </c>
      <c r="T452">
        <v>24.5</v>
      </c>
      <c r="U452">
        <v>4.2</v>
      </c>
      <c r="V452">
        <v>20.3</v>
      </c>
    </row>
    <row r="453" spans="1:22" hidden="1" x14ac:dyDescent="0.3">
      <c r="A453" t="s">
        <v>1642</v>
      </c>
      <c r="B453" t="s">
        <v>1634</v>
      </c>
      <c r="C453" s="1" t="str">
        <f t="shared" si="64"/>
        <v>27:0003</v>
      </c>
      <c r="D453" s="1" t="str">
        <f t="shared" si="65"/>
        <v>27:0003</v>
      </c>
      <c r="E453" t="s">
        <v>1643</v>
      </c>
      <c r="F453" t="s">
        <v>1644</v>
      </c>
      <c r="H453">
        <v>60.830632999999999</v>
      </c>
      <c r="I453">
        <v>-121.22034549999999</v>
      </c>
      <c r="J453" s="1" t="str">
        <f t="shared" si="69"/>
        <v>Basal till</v>
      </c>
      <c r="K453" s="1" t="str">
        <f t="shared" si="67"/>
        <v>HMC separation (ODM standard)</v>
      </c>
      <c r="L453">
        <v>32.4</v>
      </c>
      <c r="N453">
        <v>31.9</v>
      </c>
      <c r="O453">
        <v>3.7</v>
      </c>
      <c r="P453">
        <v>28.2</v>
      </c>
      <c r="R453">
        <v>664.9</v>
      </c>
      <c r="S453">
        <v>634.4</v>
      </c>
      <c r="T453">
        <v>30.5</v>
      </c>
      <c r="U453">
        <v>6.1</v>
      </c>
      <c r="V453">
        <v>24.4</v>
      </c>
    </row>
    <row r="454" spans="1:22" hidden="1" x14ac:dyDescent="0.3">
      <c r="A454" t="s">
        <v>1645</v>
      </c>
      <c r="B454" t="s">
        <v>1637</v>
      </c>
      <c r="C454" s="1" t="str">
        <f t="shared" si="64"/>
        <v>27:0003</v>
      </c>
      <c r="D454" s="1" t="str">
        <f t="shared" si="65"/>
        <v>27:0003</v>
      </c>
      <c r="E454" t="s">
        <v>1646</v>
      </c>
      <c r="F454" t="s">
        <v>1647</v>
      </c>
      <c r="H454">
        <v>60.9164277</v>
      </c>
      <c r="I454">
        <v>-122.1310751</v>
      </c>
      <c r="J454" s="1" t="str">
        <f t="shared" si="69"/>
        <v>Basal till</v>
      </c>
      <c r="K454" s="1" t="str">
        <f t="shared" si="67"/>
        <v>HMC separation (ODM standard)</v>
      </c>
      <c r="L454">
        <v>31.5</v>
      </c>
      <c r="N454">
        <v>31</v>
      </c>
      <c r="O454">
        <v>2.4</v>
      </c>
      <c r="P454">
        <v>28.6</v>
      </c>
      <c r="R454">
        <v>716.3</v>
      </c>
      <c r="S454">
        <v>684.3</v>
      </c>
      <c r="T454">
        <v>32</v>
      </c>
      <c r="U454">
        <v>5.0999999999999996</v>
      </c>
      <c r="V454">
        <v>26.9</v>
      </c>
    </row>
    <row r="455" spans="1:22" hidden="1" x14ac:dyDescent="0.3">
      <c r="A455" t="s">
        <v>1648</v>
      </c>
      <c r="B455" t="s">
        <v>1640</v>
      </c>
      <c r="C455" s="1" t="str">
        <f t="shared" si="64"/>
        <v>27:0003</v>
      </c>
      <c r="D455" s="1" t="str">
        <f t="shared" si="65"/>
        <v>27:0003</v>
      </c>
      <c r="E455" t="s">
        <v>1649</v>
      </c>
      <c r="F455" t="s">
        <v>1650</v>
      </c>
      <c r="H455">
        <v>60.9319883</v>
      </c>
      <c r="I455">
        <v>-121.953152</v>
      </c>
      <c r="J455" s="1" t="str">
        <f t="shared" si="69"/>
        <v>Basal till</v>
      </c>
      <c r="K455" s="1" t="str">
        <f t="shared" si="67"/>
        <v>HMC separation (ODM standard)</v>
      </c>
      <c r="L455">
        <v>31.9</v>
      </c>
      <c r="N455">
        <v>31.4</v>
      </c>
      <c r="O455">
        <v>3.2</v>
      </c>
      <c r="P455">
        <v>28.2</v>
      </c>
      <c r="R455">
        <v>626.1</v>
      </c>
      <c r="S455">
        <v>596.6</v>
      </c>
      <c r="T455">
        <v>29.5</v>
      </c>
      <c r="U455">
        <v>5.4</v>
      </c>
      <c r="V455">
        <v>24.1</v>
      </c>
    </row>
    <row r="456" spans="1:22" hidden="1" x14ac:dyDescent="0.3">
      <c r="A456" t="s">
        <v>1651</v>
      </c>
      <c r="B456" t="s">
        <v>1643</v>
      </c>
      <c r="C456" s="1" t="str">
        <f t="shared" si="64"/>
        <v>27:0003</v>
      </c>
      <c r="D456" s="1" t="str">
        <f t="shared" si="65"/>
        <v>27:0003</v>
      </c>
      <c r="E456" t="s">
        <v>1652</v>
      </c>
      <c r="F456" t="s">
        <v>1653</v>
      </c>
      <c r="H456">
        <v>60.809024299999997</v>
      </c>
      <c r="I456">
        <v>-121.8961463</v>
      </c>
      <c r="J456" s="1" t="str">
        <f t="shared" si="69"/>
        <v>Basal till</v>
      </c>
      <c r="K456" s="1" t="str">
        <f t="shared" si="67"/>
        <v>HMC separation (ODM standard)</v>
      </c>
      <c r="L456">
        <v>30.1</v>
      </c>
      <c r="N456">
        <v>29.6</v>
      </c>
      <c r="O456">
        <v>3.1</v>
      </c>
      <c r="P456">
        <v>26.5</v>
      </c>
      <c r="R456">
        <v>659.3</v>
      </c>
      <c r="S456">
        <v>629.20000000000005</v>
      </c>
      <c r="T456">
        <v>30.1</v>
      </c>
      <c r="U456">
        <v>5.8</v>
      </c>
      <c r="V456">
        <v>24.3</v>
      </c>
    </row>
    <row r="457" spans="1:22" hidden="1" x14ac:dyDescent="0.3">
      <c r="A457" t="s">
        <v>1654</v>
      </c>
      <c r="B457" t="s">
        <v>1655</v>
      </c>
      <c r="C457" s="1" t="str">
        <f t="shared" si="64"/>
        <v>27:0003</v>
      </c>
      <c r="D457" s="1" t="str">
        <f t="shared" si="65"/>
        <v>27:0003</v>
      </c>
      <c r="E457" t="s">
        <v>1656</v>
      </c>
      <c r="F457" t="s">
        <v>1657</v>
      </c>
      <c r="H457">
        <v>60.981768799999998</v>
      </c>
      <c r="I457">
        <v>-122.0504942</v>
      </c>
      <c r="J457" s="1" t="str">
        <f t="shared" si="69"/>
        <v>Basal till</v>
      </c>
      <c r="K457" s="1" t="str">
        <f t="shared" si="67"/>
        <v>HMC separation (ODM standard)</v>
      </c>
      <c r="L457">
        <v>30</v>
      </c>
      <c r="N457">
        <v>29.5</v>
      </c>
      <c r="O457">
        <v>4.8</v>
      </c>
      <c r="P457">
        <v>24.7</v>
      </c>
      <c r="R457">
        <v>581.6</v>
      </c>
      <c r="S457">
        <v>549.1</v>
      </c>
      <c r="T457">
        <v>32.5</v>
      </c>
      <c r="U457">
        <v>5.5</v>
      </c>
      <c r="V457">
        <v>27</v>
      </c>
    </row>
    <row r="458" spans="1:22" hidden="1" x14ac:dyDescent="0.3">
      <c r="A458" t="s">
        <v>1658</v>
      </c>
      <c r="B458" t="s">
        <v>1646</v>
      </c>
      <c r="C458" s="1" t="str">
        <f t="shared" si="64"/>
        <v>27:0003</v>
      </c>
      <c r="D458" s="1" t="str">
        <f t="shared" si="65"/>
        <v>27:0003</v>
      </c>
      <c r="E458" t="s">
        <v>1659</v>
      </c>
      <c r="F458" t="s">
        <v>1660</v>
      </c>
      <c r="H458">
        <v>60.4295811</v>
      </c>
      <c r="I458">
        <v>-121.2288885</v>
      </c>
      <c r="J458" s="1" t="str">
        <f t="shared" si="69"/>
        <v>Basal till</v>
      </c>
      <c r="K458" s="1" t="str">
        <f t="shared" si="67"/>
        <v>HMC separation (ODM standard)</v>
      </c>
      <c r="L458">
        <v>29.5</v>
      </c>
      <c r="N458">
        <v>29</v>
      </c>
      <c r="O458">
        <v>2.2000000000000002</v>
      </c>
      <c r="P458">
        <v>26.8</v>
      </c>
      <c r="R458">
        <v>597.20000000000005</v>
      </c>
      <c r="S458">
        <v>570.6</v>
      </c>
      <c r="T458">
        <v>26.6</v>
      </c>
      <c r="U458">
        <v>4.5</v>
      </c>
      <c r="V458">
        <v>22.1</v>
      </c>
    </row>
    <row r="459" spans="1:22" hidden="1" x14ac:dyDescent="0.3">
      <c r="A459" t="s">
        <v>1661</v>
      </c>
      <c r="B459" t="s">
        <v>1649</v>
      </c>
      <c r="C459" s="1" t="str">
        <f t="shared" si="64"/>
        <v>27:0003</v>
      </c>
      <c r="D459" s="1" t="str">
        <f t="shared" si="65"/>
        <v>27:0003</v>
      </c>
      <c r="E459" t="s">
        <v>1662</v>
      </c>
      <c r="F459" t="s">
        <v>1663</v>
      </c>
      <c r="H459">
        <v>60.2991119</v>
      </c>
      <c r="I459">
        <v>-121.31074510000001</v>
      </c>
      <c r="J459" s="1" t="str">
        <f t="shared" si="69"/>
        <v>Basal till</v>
      </c>
      <c r="K459" s="1" t="str">
        <f t="shared" si="67"/>
        <v>HMC separation (ODM standard)</v>
      </c>
      <c r="L459">
        <v>24.9</v>
      </c>
      <c r="N459">
        <v>24.4</v>
      </c>
      <c r="O459">
        <v>1.4</v>
      </c>
      <c r="P459">
        <v>23</v>
      </c>
      <c r="R459">
        <v>592.1</v>
      </c>
      <c r="S459">
        <v>568.29999999999995</v>
      </c>
      <c r="T459">
        <v>23.8</v>
      </c>
      <c r="U459">
        <v>3.1</v>
      </c>
      <c r="V459">
        <v>20.7</v>
      </c>
    </row>
    <row r="460" spans="1:22" hidden="1" x14ac:dyDescent="0.3">
      <c r="A460" t="s">
        <v>1664</v>
      </c>
      <c r="B460" t="s">
        <v>1652</v>
      </c>
      <c r="C460" s="1" t="str">
        <f t="shared" si="64"/>
        <v>27:0003</v>
      </c>
      <c r="D460" s="1" t="str">
        <f t="shared" si="65"/>
        <v>27:0003</v>
      </c>
      <c r="E460" t="s">
        <v>1665</v>
      </c>
      <c r="F460" t="s">
        <v>1666</v>
      </c>
      <c r="H460">
        <v>60.297940799999999</v>
      </c>
      <c r="I460">
        <v>-121.46748909999999</v>
      </c>
      <c r="J460" s="1" t="str">
        <f t="shared" si="69"/>
        <v>Basal till</v>
      </c>
      <c r="K460" s="1" t="str">
        <f t="shared" si="67"/>
        <v>HMC separation (ODM standard)</v>
      </c>
      <c r="L460">
        <v>34</v>
      </c>
      <c r="N460">
        <v>33.5</v>
      </c>
      <c r="O460">
        <v>2.1</v>
      </c>
      <c r="P460">
        <v>31.4</v>
      </c>
      <c r="R460">
        <v>537.29999999999995</v>
      </c>
      <c r="S460">
        <v>510.7</v>
      </c>
      <c r="T460">
        <v>26.6</v>
      </c>
      <c r="U460">
        <v>4.0999999999999996</v>
      </c>
      <c r="V460">
        <v>22.5</v>
      </c>
    </row>
    <row r="461" spans="1:22" hidden="1" x14ac:dyDescent="0.3">
      <c r="A461" t="s">
        <v>1667</v>
      </c>
      <c r="B461" t="s">
        <v>1656</v>
      </c>
      <c r="C461" s="1" t="str">
        <f t="shared" si="64"/>
        <v>27:0003</v>
      </c>
      <c r="D461" s="1" t="str">
        <f t="shared" si="65"/>
        <v>27:0003</v>
      </c>
      <c r="E461" t="s">
        <v>1668</v>
      </c>
      <c r="F461" t="s">
        <v>1669</v>
      </c>
      <c r="H461">
        <v>60.461120200000003</v>
      </c>
      <c r="I461">
        <v>-121.7609424</v>
      </c>
      <c r="J461" s="1" t="str">
        <f t="shared" si="69"/>
        <v>Basal till</v>
      </c>
      <c r="K461" s="1" t="str">
        <f t="shared" si="67"/>
        <v>HMC separation (ODM standard)</v>
      </c>
      <c r="L461">
        <v>30</v>
      </c>
      <c r="N461">
        <v>29.5</v>
      </c>
      <c r="O461">
        <v>3.9</v>
      </c>
      <c r="P461">
        <v>25.6</v>
      </c>
      <c r="R461">
        <v>632.79999999999995</v>
      </c>
      <c r="S461">
        <v>605.29999999999995</v>
      </c>
      <c r="T461">
        <v>27.5</v>
      </c>
      <c r="U461">
        <v>4.8</v>
      </c>
      <c r="V461">
        <v>22.7</v>
      </c>
    </row>
    <row r="462" spans="1:22" hidden="1" x14ac:dyDescent="0.3">
      <c r="A462" t="s">
        <v>1670</v>
      </c>
      <c r="B462" t="s">
        <v>1659</v>
      </c>
      <c r="C462" s="1" t="str">
        <f t="shared" ref="C462:C478" si="70">HYPERLINK("http://geochem.nrcan.gc.ca/cdogs/content/bdl/bdl270003_e.htm", "27:0003")</f>
        <v>27:0003</v>
      </c>
      <c r="D462" s="1" t="str">
        <f t="shared" ref="D462:D478" si="71">HYPERLINK("http://geochem.nrcan.gc.ca/cdogs/content/svy/svy270003_e.htm", "27:0003")</f>
        <v>27:0003</v>
      </c>
      <c r="E462" t="s">
        <v>1671</v>
      </c>
      <c r="F462" t="s">
        <v>1672</v>
      </c>
      <c r="H462">
        <v>60.490411999999999</v>
      </c>
      <c r="I462">
        <v>-120.9027292</v>
      </c>
      <c r="J462" s="1" t="str">
        <f t="shared" si="69"/>
        <v>Basal till</v>
      </c>
      <c r="K462" s="1" t="str">
        <f t="shared" si="67"/>
        <v>HMC separation (ODM standard)</v>
      </c>
      <c r="L462">
        <v>35.1</v>
      </c>
      <c r="N462">
        <v>34.6</v>
      </c>
      <c r="O462">
        <v>3.6</v>
      </c>
      <c r="P462">
        <v>31</v>
      </c>
      <c r="R462">
        <v>562.5</v>
      </c>
      <c r="S462">
        <v>523</v>
      </c>
      <c r="T462">
        <v>39.5</v>
      </c>
      <c r="U462">
        <v>7</v>
      </c>
      <c r="V462">
        <v>32.5</v>
      </c>
    </row>
    <row r="463" spans="1:22" hidden="1" x14ac:dyDescent="0.3">
      <c r="A463" t="s">
        <v>1673</v>
      </c>
      <c r="B463" t="s">
        <v>1662</v>
      </c>
      <c r="C463" s="1" t="str">
        <f t="shared" si="70"/>
        <v>27:0003</v>
      </c>
      <c r="D463" s="1" t="str">
        <f t="shared" si="71"/>
        <v>27:0003</v>
      </c>
      <c r="E463" t="s">
        <v>1674</v>
      </c>
      <c r="F463" t="s">
        <v>1675</v>
      </c>
      <c r="H463">
        <v>60.546123799999997</v>
      </c>
      <c r="I463">
        <v>-120.8048419</v>
      </c>
      <c r="J463" s="1" t="str">
        <f t="shared" si="69"/>
        <v>Basal till</v>
      </c>
      <c r="K463" s="1" t="str">
        <f t="shared" si="67"/>
        <v>HMC separation (ODM standard)</v>
      </c>
      <c r="L463">
        <v>38.6</v>
      </c>
      <c r="N463">
        <v>38.1</v>
      </c>
      <c r="O463">
        <v>6.1</v>
      </c>
      <c r="P463">
        <v>32</v>
      </c>
      <c r="R463">
        <v>569.5</v>
      </c>
      <c r="S463">
        <v>549.70000000000005</v>
      </c>
      <c r="T463">
        <v>19.8</v>
      </c>
      <c r="U463">
        <v>1.8</v>
      </c>
      <c r="V463">
        <v>18</v>
      </c>
    </row>
    <row r="464" spans="1:22" hidden="1" x14ac:dyDescent="0.3">
      <c r="A464" t="s">
        <v>1676</v>
      </c>
      <c r="B464" t="s">
        <v>1665</v>
      </c>
      <c r="C464" s="1" t="str">
        <f t="shared" si="70"/>
        <v>27:0003</v>
      </c>
      <c r="D464" s="1" t="str">
        <f t="shared" si="71"/>
        <v>27:0003</v>
      </c>
      <c r="E464" t="s">
        <v>1677</v>
      </c>
      <c r="F464" t="s">
        <v>1678</v>
      </c>
      <c r="H464">
        <v>60.9188069</v>
      </c>
      <c r="I464">
        <v>-121.4525738</v>
      </c>
      <c r="J464" s="1" t="str">
        <f t="shared" si="69"/>
        <v>Basal till</v>
      </c>
      <c r="K464" s="1" t="str">
        <f t="shared" si="67"/>
        <v>HMC separation (ODM standard)</v>
      </c>
      <c r="L464">
        <v>33.200000000000003</v>
      </c>
      <c r="N464">
        <v>32.700000000000003</v>
      </c>
      <c r="O464">
        <v>6.6</v>
      </c>
      <c r="P464">
        <v>26.1</v>
      </c>
      <c r="R464">
        <v>540</v>
      </c>
      <c r="S464">
        <v>497.8</v>
      </c>
      <c r="T464">
        <v>42.2</v>
      </c>
      <c r="U464">
        <v>8.3000000000000007</v>
      </c>
      <c r="V464">
        <v>33.9</v>
      </c>
    </row>
    <row r="465" spans="1:31" hidden="1" x14ac:dyDescent="0.3">
      <c r="A465" t="s">
        <v>1679</v>
      </c>
      <c r="B465" t="s">
        <v>1668</v>
      </c>
      <c r="C465" s="1" t="str">
        <f t="shared" si="70"/>
        <v>27:0003</v>
      </c>
      <c r="D465" s="1" t="str">
        <f t="shared" si="71"/>
        <v>27:0003</v>
      </c>
      <c r="E465" t="s">
        <v>1680</v>
      </c>
      <c r="F465" t="s">
        <v>1681</v>
      </c>
      <c r="H465">
        <v>60.960281700000003</v>
      </c>
      <c r="I465">
        <v>-121.2148979</v>
      </c>
      <c r="J465" s="1" t="str">
        <f>HYPERLINK("http://geochem.nrcan.gc.ca/cdogs/content/kwd/kwd020044_e.htm", "Till")</f>
        <v>Till</v>
      </c>
      <c r="K465" s="1" t="str">
        <f t="shared" si="67"/>
        <v>HMC separation (ODM standard)</v>
      </c>
      <c r="L465">
        <v>32.1</v>
      </c>
      <c r="N465">
        <v>31.6</v>
      </c>
      <c r="O465">
        <v>5.2</v>
      </c>
      <c r="P465">
        <v>26.4</v>
      </c>
      <c r="R465">
        <v>725.9</v>
      </c>
      <c r="S465">
        <v>669.4</v>
      </c>
      <c r="T465">
        <v>56.5</v>
      </c>
      <c r="U465">
        <v>9.8000000000000007</v>
      </c>
      <c r="V465">
        <v>46.7</v>
      </c>
    </row>
    <row r="466" spans="1:31" hidden="1" x14ac:dyDescent="0.3">
      <c r="A466" t="s">
        <v>1682</v>
      </c>
      <c r="B466" t="s">
        <v>1671</v>
      </c>
      <c r="C466" s="1" t="str">
        <f t="shared" si="70"/>
        <v>27:0003</v>
      </c>
      <c r="D466" s="1" t="str">
        <f t="shared" si="71"/>
        <v>27:0003</v>
      </c>
      <c r="E466" t="s">
        <v>1683</v>
      </c>
      <c r="F466" t="s">
        <v>1684</v>
      </c>
      <c r="H466">
        <v>60.899843599999997</v>
      </c>
      <c r="I466">
        <v>-121.252476</v>
      </c>
      <c r="J466" s="1" t="str">
        <f t="shared" ref="J466:J471" si="72">HYPERLINK("http://geochem.nrcan.gc.ca/cdogs/content/kwd/kwd020045_e.htm", "Basal till")</f>
        <v>Basal till</v>
      </c>
      <c r="K466" s="1" t="str">
        <f t="shared" si="67"/>
        <v>HMC separation (ODM standard)</v>
      </c>
      <c r="L466">
        <v>33.700000000000003</v>
      </c>
      <c r="N466">
        <v>33.200000000000003</v>
      </c>
      <c r="O466">
        <v>4.3</v>
      </c>
      <c r="P466">
        <v>28.9</v>
      </c>
      <c r="R466">
        <v>681.8</v>
      </c>
      <c r="S466">
        <v>640.4</v>
      </c>
      <c r="T466">
        <v>41.4</v>
      </c>
      <c r="U466">
        <v>7.1</v>
      </c>
      <c r="V466">
        <v>34.299999999999997</v>
      </c>
    </row>
    <row r="467" spans="1:31" hidden="1" x14ac:dyDescent="0.3">
      <c r="A467" t="s">
        <v>1685</v>
      </c>
      <c r="B467" t="s">
        <v>1674</v>
      </c>
      <c r="C467" s="1" t="str">
        <f t="shared" si="70"/>
        <v>27:0003</v>
      </c>
      <c r="D467" s="1" t="str">
        <f t="shared" si="71"/>
        <v>27:0003</v>
      </c>
      <c r="E467" t="s">
        <v>1686</v>
      </c>
      <c r="F467" t="s">
        <v>1687</v>
      </c>
      <c r="H467">
        <v>60.964923900000002</v>
      </c>
      <c r="I467">
        <v>-121.7616182</v>
      </c>
      <c r="J467" s="1" t="str">
        <f t="shared" si="72"/>
        <v>Basal till</v>
      </c>
      <c r="K467" s="1" t="str">
        <f t="shared" si="67"/>
        <v>HMC separation (ODM standard)</v>
      </c>
      <c r="L467">
        <v>30.5</v>
      </c>
      <c r="N467">
        <v>30</v>
      </c>
      <c r="O467">
        <v>3.5</v>
      </c>
      <c r="P467">
        <v>26.5</v>
      </c>
      <c r="R467">
        <v>598.79999999999995</v>
      </c>
      <c r="S467">
        <v>564.20000000000005</v>
      </c>
      <c r="T467">
        <v>34.6</v>
      </c>
      <c r="U467">
        <v>6.5</v>
      </c>
      <c r="V467">
        <v>28.1</v>
      </c>
    </row>
    <row r="468" spans="1:31" hidden="1" x14ac:dyDescent="0.3">
      <c r="A468" t="s">
        <v>1688</v>
      </c>
      <c r="B468" t="s">
        <v>1677</v>
      </c>
      <c r="C468" s="1" t="str">
        <f t="shared" si="70"/>
        <v>27:0003</v>
      </c>
      <c r="D468" s="1" t="str">
        <f t="shared" si="71"/>
        <v>27:0003</v>
      </c>
      <c r="E468" t="s">
        <v>1689</v>
      </c>
      <c r="F468" t="s">
        <v>1690</v>
      </c>
      <c r="H468">
        <v>60.890574100000002</v>
      </c>
      <c r="I468">
        <v>-121.8472055</v>
      </c>
      <c r="J468" s="1" t="str">
        <f t="shared" si="72"/>
        <v>Basal till</v>
      </c>
      <c r="K468" s="1" t="str">
        <f t="shared" si="67"/>
        <v>HMC separation (ODM standard)</v>
      </c>
      <c r="L468">
        <v>29.8</v>
      </c>
      <c r="N468">
        <v>29.3</v>
      </c>
      <c r="O468">
        <v>3</v>
      </c>
      <c r="P468">
        <v>26.3</v>
      </c>
      <c r="R468">
        <v>524.5</v>
      </c>
      <c r="S468">
        <v>492.1</v>
      </c>
      <c r="T468">
        <v>32.4</v>
      </c>
      <c r="U468">
        <v>6.3</v>
      </c>
      <c r="V468">
        <v>26.1</v>
      </c>
    </row>
    <row r="469" spans="1:31" hidden="1" x14ac:dyDescent="0.3">
      <c r="A469" t="s">
        <v>1691</v>
      </c>
      <c r="B469" t="s">
        <v>1680</v>
      </c>
      <c r="C469" s="1" t="str">
        <f t="shared" si="70"/>
        <v>27:0003</v>
      </c>
      <c r="D469" s="1" t="str">
        <f t="shared" si="71"/>
        <v>27:0003</v>
      </c>
      <c r="E469" t="s">
        <v>1692</v>
      </c>
      <c r="F469" t="s">
        <v>1693</v>
      </c>
      <c r="H469">
        <v>60.793560599999999</v>
      </c>
      <c r="I469">
        <v>-121.6591991</v>
      </c>
      <c r="J469" s="1" t="str">
        <f t="shared" si="72"/>
        <v>Basal till</v>
      </c>
      <c r="K469" s="1" t="str">
        <f t="shared" si="67"/>
        <v>HMC separation (ODM standard)</v>
      </c>
      <c r="L469">
        <v>30</v>
      </c>
      <c r="N469">
        <v>29.5</v>
      </c>
      <c r="O469">
        <v>3.7</v>
      </c>
      <c r="P469">
        <v>25.8</v>
      </c>
      <c r="R469">
        <v>774.3</v>
      </c>
      <c r="S469">
        <v>739.1</v>
      </c>
      <c r="T469">
        <v>35.200000000000003</v>
      </c>
      <c r="U469">
        <v>6.4</v>
      </c>
      <c r="V469">
        <v>28.8</v>
      </c>
    </row>
    <row r="470" spans="1:31" hidden="1" x14ac:dyDescent="0.3">
      <c r="A470" t="s">
        <v>1694</v>
      </c>
      <c r="B470" t="s">
        <v>1683</v>
      </c>
      <c r="C470" s="1" t="str">
        <f t="shared" si="70"/>
        <v>27:0003</v>
      </c>
      <c r="D470" s="1" t="str">
        <f t="shared" si="71"/>
        <v>27:0003</v>
      </c>
      <c r="E470" t="s">
        <v>1695</v>
      </c>
      <c r="F470" t="s">
        <v>1696</v>
      </c>
      <c r="H470">
        <v>60.485156000000003</v>
      </c>
      <c r="I470">
        <v>-120.6317057</v>
      </c>
      <c r="J470" s="1" t="str">
        <f t="shared" si="72"/>
        <v>Basal till</v>
      </c>
      <c r="K470" s="1" t="str">
        <f t="shared" si="67"/>
        <v>HMC separation (ODM standard)</v>
      </c>
      <c r="L470">
        <v>29.6</v>
      </c>
      <c r="N470">
        <v>29.1</v>
      </c>
      <c r="O470">
        <v>4.3</v>
      </c>
      <c r="P470">
        <v>24.8</v>
      </c>
      <c r="R470">
        <v>585</v>
      </c>
      <c r="S470">
        <v>556.79999999999995</v>
      </c>
      <c r="T470">
        <v>28.2</v>
      </c>
      <c r="U470">
        <v>5.3</v>
      </c>
      <c r="V470">
        <v>22.9</v>
      </c>
    </row>
    <row r="471" spans="1:31" hidden="1" x14ac:dyDescent="0.3">
      <c r="A471" t="s">
        <v>1697</v>
      </c>
      <c r="B471" t="s">
        <v>1686</v>
      </c>
      <c r="C471" s="1" t="str">
        <f t="shared" si="70"/>
        <v>27:0003</v>
      </c>
      <c r="D471" s="1" t="str">
        <f t="shared" si="71"/>
        <v>27:0003</v>
      </c>
      <c r="E471" t="s">
        <v>1698</v>
      </c>
      <c r="F471" t="s">
        <v>1699</v>
      </c>
      <c r="H471">
        <v>60.613688600000003</v>
      </c>
      <c r="I471">
        <v>-120.5707491</v>
      </c>
      <c r="J471" s="1" t="str">
        <f t="shared" si="72"/>
        <v>Basal till</v>
      </c>
      <c r="K471" s="1" t="str">
        <f t="shared" si="67"/>
        <v>HMC separation (ODM standard)</v>
      </c>
      <c r="L471">
        <v>29.4</v>
      </c>
      <c r="N471">
        <v>28.9</v>
      </c>
      <c r="O471">
        <v>3.4</v>
      </c>
      <c r="P471">
        <v>25.5</v>
      </c>
      <c r="R471">
        <v>618.1</v>
      </c>
      <c r="S471">
        <v>585.29999999999995</v>
      </c>
      <c r="T471">
        <v>32.799999999999997</v>
      </c>
      <c r="U471">
        <v>5.9</v>
      </c>
      <c r="V471">
        <v>26.9</v>
      </c>
    </row>
    <row r="472" spans="1:31" hidden="1" x14ac:dyDescent="0.3">
      <c r="A472" t="s">
        <v>1700</v>
      </c>
      <c r="B472" t="s">
        <v>1701</v>
      </c>
      <c r="C472" s="1" t="str">
        <f t="shared" si="70"/>
        <v>27:0003</v>
      </c>
      <c r="D472" s="1" t="str">
        <f t="shared" si="71"/>
        <v>27:0003</v>
      </c>
      <c r="E472" t="s">
        <v>1702</v>
      </c>
      <c r="F472" t="s">
        <v>1703</v>
      </c>
      <c r="J472" s="1" t="str">
        <f>HYPERLINK("http://geochem.nrcan.gc.ca/cdogs/content/kwd/kwd020000_e.htm", "Null")</f>
        <v>Null</v>
      </c>
      <c r="K472" s="1" t="str">
        <f t="shared" si="67"/>
        <v>HMC separation (ODM standard)</v>
      </c>
      <c r="L472">
        <v>9.5</v>
      </c>
      <c r="N472">
        <v>9</v>
      </c>
      <c r="O472">
        <v>0</v>
      </c>
      <c r="P472">
        <v>9</v>
      </c>
      <c r="R472">
        <v>353.9</v>
      </c>
      <c r="S472">
        <v>344.3</v>
      </c>
      <c r="T472">
        <v>9.6</v>
      </c>
      <c r="U472">
        <v>1.5</v>
      </c>
      <c r="V472">
        <v>8.1</v>
      </c>
    </row>
    <row r="473" spans="1:31" hidden="1" x14ac:dyDescent="0.3">
      <c r="A473" t="s">
        <v>1704</v>
      </c>
      <c r="B473" t="s">
        <v>1689</v>
      </c>
      <c r="C473" s="1" t="str">
        <f t="shared" si="70"/>
        <v>27:0003</v>
      </c>
      <c r="D473" s="1" t="str">
        <f t="shared" si="71"/>
        <v>27:0003</v>
      </c>
      <c r="E473" t="s">
        <v>1705</v>
      </c>
      <c r="F473" t="s">
        <v>1706</v>
      </c>
      <c r="J473" s="1" t="str">
        <f>HYPERLINK("http://geochem.nrcan.gc.ca/cdogs/content/kwd/kwd020000_e.htm", "Null")</f>
        <v>Null</v>
      </c>
      <c r="K473" s="1" t="str">
        <f t="shared" si="67"/>
        <v>HMC separation (ODM standard)</v>
      </c>
      <c r="L473">
        <v>12.1</v>
      </c>
      <c r="N473">
        <v>11.6</v>
      </c>
      <c r="O473">
        <v>0</v>
      </c>
      <c r="P473">
        <v>11.6</v>
      </c>
      <c r="R473">
        <v>413.3</v>
      </c>
      <c r="S473">
        <v>397.8</v>
      </c>
      <c r="T473">
        <v>15.5</v>
      </c>
      <c r="U473">
        <v>4.5999999999999996</v>
      </c>
      <c r="V473">
        <v>10.9</v>
      </c>
    </row>
    <row r="474" spans="1:31" hidden="1" x14ac:dyDescent="0.3">
      <c r="A474" t="s">
        <v>1707</v>
      </c>
      <c r="B474" t="s">
        <v>1692</v>
      </c>
      <c r="C474" s="1" t="str">
        <f t="shared" si="70"/>
        <v>27:0003</v>
      </c>
      <c r="D474" s="1" t="str">
        <f t="shared" si="71"/>
        <v>27:0003</v>
      </c>
      <c r="E474" t="s">
        <v>1708</v>
      </c>
      <c r="F474" t="s">
        <v>1709</v>
      </c>
      <c r="J474" s="1" t="str">
        <f>HYPERLINK("http://geochem.nrcan.gc.ca/cdogs/content/kwd/kwd020000_e.htm", "Null")</f>
        <v>Null</v>
      </c>
      <c r="K474" s="1" t="str">
        <f t="shared" si="67"/>
        <v>HMC separation (ODM standard)</v>
      </c>
      <c r="L474">
        <v>12.6</v>
      </c>
      <c r="N474">
        <v>12.1</v>
      </c>
      <c r="O474">
        <v>0</v>
      </c>
      <c r="P474">
        <v>12.1</v>
      </c>
      <c r="R474">
        <v>541.29999999999995</v>
      </c>
      <c r="S474">
        <v>509.7</v>
      </c>
      <c r="T474">
        <v>31.6</v>
      </c>
      <c r="U474">
        <v>7.9</v>
      </c>
      <c r="V474">
        <v>23.7</v>
      </c>
    </row>
    <row r="475" spans="1:31" hidden="1" x14ac:dyDescent="0.3">
      <c r="A475" t="s">
        <v>1710</v>
      </c>
      <c r="B475" t="s">
        <v>1695</v>
      </c>
      <c r="C475" s="1" t="str">
        <f t="shared" si="70"/>
        <v>27:0003</v>
      </c>
      <c r="D475" s="1" t="str">
        <f t="shared" si="71"/>
        <v>27:0003</v>
      </c>
      <c r="E475" t="s">
        <v>1711</v>
      </c>
      <c r="F475" t="s">
        <v>1712</v>
      </c>
      <c r="H475">
        <v>60.484177199999998</v>
      </c>
      <c r="I475">
        <v>-120.0558819</v>
      </c>
      <c r="J475" s="1" t="str">
        <f>HYPERLINK("http://geochem.nrcan.gc.ca/cdogs/content/kwd/kwd020045_e.htm", "Basal till")</f>
        <v>Basal till</v>
      </c>
      <c r="K475" s="1" t="str">
        <f t="shared" si="67"/>
        <v>HMC separation (ODM standard)</v>
      </c>
      <c r="L475">
        <v>31.8</v>
      </c>
      <c r="N475">
        <v>31.3</v>
      </c>
      <c r="O475">
        <v>3.7</v>
      </c>
      <c r="P475">
        <v>27.6</v>
      </c>
      <c r="R475">
        <v>592.9</v>
      </c>
      <c r="S475">
        <v>562.79999999999995</v>
      </c>
      <c r="T475">
        <v>30.1</v>
      </c>
      <c r="U475">
        <v>5.3</v>
      </c>
      <c r="V475">
        <v>24.8</v>
      </c>
    </row>
    <row r="476" spans="1:31" hidden="1" x14ac:dyDescent="0.3">
      <c r="A476" t="s">
        <v>1713</v>
      </c>
      <c r="B476" t="s">
        <v>1698</v>
      </c>
      <c r="C476" s="1" t="str">
        <f t="shared" si="70"/>
        <v>27:0003</v>
      </c>
      <c r="D476" s="1" t="str">
        <f t="shared" si="71"/>
        <v>27:0003</v>
      </c>
      <c r="E476" t="s">
        <v>1714</v>
      </c>
      <c r="F476" t="s">
        <v>1715</v>
      </c>
      <c r="H476">
        <v>60.559147299999999</v>
      </c>
      <c r="I476">
        <v>-120.1164948</v>
      </c>
      <c r="J476" s="1" t="str">
        <f>HYPERLINK("http://geochem.nrcan.gc.ca/cdogs/content/kwd/kwd020045_e.htm", "Basal till")</f>
        <v>Basal till</v>
      </c>
      <c r="K476" s="1" t="str">
        <f t="shared" si="67"/>
        <v>HMC separation (ODM standard)</v>
      </c>
      <c r="L476">
        <v>26.9</v>
      </c>
      <c r="N476">
        <v>26.4</v>
      </c>
      <c r="O476">
        <v>2.4</v>
      </c>
      <c r="P476">
        <v>24</v>
      </c>
      <c r="R476">
        <v>700.2</v>
      </c>
      <c r="S476">
        <v>667</v>
      </c>
      <c r="T476">
        <v>33.200000000000003</v>
      </c>
      <c r="U476">
        <v>6.4</v>
      </c>
      <c r="V476">
        <v>26.8</v>
      </c>
    </row>
    <row r="477" spans="1:31" hidden="1" x14ac:dyDescent="0.3">
      <c r="A477" t="s">
        <v>1716</v>
      </c>
      <c r="B477" t="s">
        <v>1702</v>
      </c>
      <c r="C477" s="1" t="str">
        <f t="shared" si="70"/>
        <v>27:0003</v>
      </c>
      <c r="D477" s="1" t="str">
        <f t="shared" si="71"/>
        <v>27:0003</v>
      </c>
      <c r="E477" t="s">
        <v>1717</v>
      </c>
      <c r="F477" t="s">
        <v>1718</v>
      </c>
      <c r="H477">
        <v>60.559831500000001</v>
      </c>
      <c r="I477">
        <v>-120.4735807</v>
      </c>
      <c r="J477" s="1" t="str">
        <f>HYPERLINK("http://geochem.nrcan.gc.ca/cdogs/content/kwd/kwd020045_e.htm", "Basal till")</f>
        <v>Basal till</v>
      </c>
      <c r="K477" s="1" t="str">
        <f t="shared" si="67"/>
        <v>HMC separation (ODM standard)</v>
      </c>
      <c r="L477">
        <v>32.4</v>
      </c>
      <c r="N477">
        <v>31.9</v>
      </c>
      <c r="O477">
        <v>4.5999999999999996</v>
      </c>
      <c r="P477">
        <v>27.3</v>
      </c>
      <c r="R477">
        <v>683.2</v>
      </c>
      <c r="S477">
        <v>648.5</v>
      </c>
      <c r="T477">
        <v>34.700000000000003</v>
      </c>
      <c r="U477">
        <v>6.5</v>
      </c>
      <c r="V477">
        <v>28.2</v>
      </c>
    </row>
    <row r="478" spans="1:31" hidden="1" x14ac:dyDescent="0.3">
      <c r="A478" t="s">
        <v>1719</v>
      </c>
      <c r="B478" t="s">
        <v>1705</v>
      </c>
      <c r="C478" s="1" t="str">
        <f t="shared" si="70"/>
        <v>27:0003</v>
      </c>
      <c r="D478" s="1" t="str">
        <f t="shared" si="71"/>
        <v>27:0003</v>
      </c>
      <c r="E478" t="s">
        <v>1720</v>
      </c>
      <c r="F478" t="s">
        <v>1721</v>
      </c>
      <c r="J478" s="1" t="str">
        <f>HYPERLINK("http://geochem.nrcan.gc.ca/cdogs/content/kwd/kwd020044_e.htm", "Till")</f>
        <v>Till</v>
      </c>
      <c r="K478" s="1" t="str">
        <f t="shared" si="67"/>
        <v>HMC separation (ODM standard)</v>
      </c>
      <c r="L478">
        <v>34.9</v>
      </c>
      <c r="N478">
        <v>34.4</v>
      </c>
      <c r="O478">
        <v>0.9</v>
      </c>
      <c r="P478">
        <v>33.5</v>
      </c>
      <c r="R478">
        <v>639.1</v>
      </c>
      <c r="S478">
        <v>618.29999999999995</v>
      </c>
      <c r="T478">
        <v>20.8</v>
      </c>
      <c r="U478">
        <v>1.8</v>
      </c>
      <c r="V478">
        <v>19</v>
      </c>
    </row>
    <row r="479" spans="1:31" x14ac:dyDescent="0.3">
      <c r="A479" t="s">
        <v>1722</v>
      </c>
      <c r="B479" t="s">
        <v>1723</v>
      </c>
      <c r="C479" s="1" t="str">
        <f t="shared" ref="C479:C510" si="73">HYPERLINK("http://geochem.nrcan.gc.ca/cdogs/content/bdl/bdl270009_e.htm", "27:0009")</f>
        <v>27:0009</v>
      </c>
      <c r="D479" s="1" t="str">
        <f t="shared" ref="D479:D510" si="74">HYPERLINK("http://geochem.nrcan.gc.ca/cdogs/content/svy/svy270004_e.htm", "27:0004")</f>
        <v>27:0004</v>
      </c>
      <c r="E479" t="s">
        <v>1724</v>
      </c>
      <c r="F479" t="s">
        <v>1725</v>
      </c>
      <c r="H479">
        <v>61.073779999999999</v>
      </c>
      <c r="I479">
        <v>-117.55416</v>
      </c>
      <c r="J479" s="1" t="str">
        <f>HYPERLINK("http://geochem.nrcan.gc.ca/cdogs/content/kwd/kwd020044_e.htm", "Till")</f>
        <v>Till</v>
      </c>
      <c r="K479" s="1" t="str">
        <f t="shared" si="67"/>
        <v>HMC separation (ODM standard)</v>
      </c>
      <c r="L479">
        <v>13.2</v>
      </c>
      <c r="N479">
        <v>12.7</v>
      </c>
      <c r="O479">
        <v>0.7</v>
      </c>
      <c r="P479">
        <v>12</v>
      </c>
      <c r="Q479">
        <v>853.9</v>
      </c>
      <c r="R479">
        <v>397</v>
      </c>
      <c r="S479">
        <v>390.5</v>
      </c>
      <c r="T479">
        <v>6.5</v>
      </c>
      <c r="U479">
        <v>0.7</v>
      </c>
      <c r="V479">
        <v>5.8</v>
      </c>
      <c r="X479">
        <v>453</v>
      </c>
      <c r="Z479">
        <v>1.1000000000000001</v>
      </c>
      <c r="AA479">
        <v>0.5</v>
      </c>
      <c r="AB479">
        <v>3.4</v>
      </c>
      <c r="AC479">
        <v>1.7</v>
      </c>
      <c r="AD479">
        <v>0.5</v>
      </c>
      <c r="AE479">
        <v>0.1</v>
      </c>
    </row>
    <row r="480" spans="1:31" x14ac:dyDescent="0.3">
      <c r="A480" t="s">
        <v>1726</v>
      </c>
      <c r="B480" t="s">
        <v>1727</v>
      </c>
      <c r="C480" s="1" t="str">
        <f t="shared" si="73"/>
        <v>27:0009</v>
      </c>
      <c r="D480" s="1" t="str">
        <f t="shared" si="74"/>
        <v>27:0004</v>
      </c>
      <c r="E480" t="s">
        <v>1728</v>
      </c>
      <c r="F480" t="s">
        <v>1729</v>
      </c>
      <c r="H480">
        <v>61.107219999999998</v>
      </c>
      <c r="I480">
        <v>-117.64882</v>
      </c>
      <c r="J480" s="1" t="str">
        <f>HYPERLINK("http://geochem.nrcan.gc.ca/cdogs/content/kwd/kwd020050_e.htm", "Glaciofluvial")</f>
        <v>Glaciofluvial</v>
      </c>
      <c r="K480" s="1" t="str">
        <f t="shared" si="67"/>
        <v>HMC separation (ODM standard)</v>
      </c>
      <c r="L480">
        <v>22.4</v>
      </c>
      <c r="N480">
        <v>21.9</v>
      </c>
      <c r="O480">
        <v>14.8</v>
      </c>
      <c r="P480">
        <v>7.1</v>
      </c>
      <c r="Q480">
        <v>787.4</v>
      </c>
      <c r="R480">
        <v>184.3</v>
      </c>
      <c r="S480">
        <v>178.7</v>
      </c>
      <c r="T480">
        <v>5.6</v>
      </c>
      <c r="U480">
        <v>1</v>
      </c>
      <c r="V480">
        <v>4.5999999999999996</v>
      </c>
      <c r="X480">
        <v>591.5</v>
      </c>
      <c r="Z480">
        <v>1.6</v>
      </c>
      <c r="AA480">
        <v>3</v>
      </c>
      <c r="AB480">
        <v>8.6</v>
      </c>
      <c r="AC480">
        <v>3.5</v>
      </c>
      <c r="AD480">
        <v>2.9</v>
      </c>
      <c r="AE480">
        <v>0.6</v>
      </c>
    </row>
    <row r="481" spans="1:31" x14ac:dyDescent="0.3">
      <c r="A481" t="s">
        <v>1730</v>
      </c>
      <c r="B481" t="s">
        <v>1731</v>
      </c>
      <c r="C481" s="1" t="str">
        <f t="shared" si="73"/>
        <v>27:0009</v>
      </c>
      <c r="D481" s="1" t="str">
        <f t="shared" si="74"/>
        <v>27:0004</v>
      </c>
      <c r="E481" t="s">
        <v>1732</v>
      </c>
      <c r="F481" t="s">
        <v>1733</v>
      </c>
      <c r="H481">
        <v>61.133090000000003</v>
      </c>
      <c r="I481">
        <v>-117.825</v>
      </c>
      <c r="J481" s="1" t="str">
        <f t="shared" ref="J481:J488" si="75">HYPERLINK("http://geochem.nrcan.gc.ca/cdogs/content/kwd/kwd020044_e.htm", "Till")</f>
        <v>Till</v>
      </c>
      <c r="K481" s="1" t="str">
        <f t="shared" si="67"/>
        <v>HMC separation (ODM standard)</v>
      </c>
      <c r="L481">
        <v>17.7</v>
      </c>
      <c r="N481">
        <v>17.2</v>
      </c>
      <c r="O481">
        <v>1.4</v>
      </c>
      <c r="P481">
        <v>15.8</v>
      </c>
      <c r="Q481">
        <v>886</v>
      </c>
      <c r="R481">
        <v>524.20000000000005</v>
      </c>
      <c r="S481">
        <v>517.29999999999995</v>
      </c>
      <c r="T481">
        <v>6.9</v>
      </c>
      <c r="U481">
        <v>1</v>
      </c>
      <c r="V481">
        <v>5.9</v>
      </c>
      <c r="X481">
        <v>355.5</v>
      </c>
      <c r="Z481">
        <v>1</v>
      </c>
      <c r="AA481">
        <v>1.2</v>
      </c>
      <c r="AB481">
        <v>5.0999999999999996</v>
      </c>
      <c r="AC481">
        <v>2.4</v>
      </c>
      <c r="AD481">
        <v>1.3</v>
      </c>
      <c r="AE481">
        <v>0.4</v>
      </c>
    </row>
    <row r="482" spans="1:31" x14ac:dyDescent="0.3">
      <c r="A482" t="s">
        <v>1734</v>
      </c>
      <c r="B482" t="s">
        <v>1735</v>
      </c>
      <c r="C482" s="1" t="str">
        <f t="shared" si="73"/>
        <v>27:0009</v>
      </c>
      <c r="D482" s="1" t="str">
        <f t="shared" si="74"/>
        <v>27:0004</v>
      </c>
      <c r="E482" t="s">
        <v>1736</v>
      </c>
      <c r="F482" t="s">
        <v>1737</v>
      </c>
      <c r="H482">
        <v>61.113370000000003</v>
      </c>
      <c r="I482">
        <v>-118.02284</v>
      </c>
      <c r="J482" s="1" t="str">
        <f t="shared" si="75"/>
        <v>Till</v>
      </c>
      <c r="K482" s="1" t="str">
        <f t="shared" si="67"/>
        <v>HMC separation (ODM standard)</v>
      </c>
      <c r="L482">
        <v>18.7</v>
      </c>
      <c r="N482">
        <v>18.2</v>
      </c>
      <c r="O482">
        <v>7.8</v>
      </c>
      <c r="P482">
        <v>10.4</v>
      </c>
      <c r="Q482">
        <v>1034.8</v>
      </c>
      <c r="R482">
        <v>692.3</v>
      </c>
      <c r="S482">
        <v>651.29999999999995</v>
      </c>
      <c r="T482">
        <v>41</v>
      </c>
      <c r="U482">
        <v>7.9</v>
      </c>
      <c r="V482">
        <v>33.1</v>
      </c>
      <c r="X482">
        <v>311.89999999999998</v>
      </c>
      <c r="Z482">
        <v>2.5</v>
      </c>
      <c r="AA482">
        <v>9.6999999999999993</v>
      </c>
      <c r="AB482">
        <v>20.9</v>
      </c>
      <c r="AC482">
        <v>11.2</v>
      </c>
      <c r="AD482">
        <v>5.4</v>
      </c>
      <c r="AE482">
        <v>1.8</v>
      </c>
    </row>
    <row r="483" spans="1:31" x14ac:dyDescent="0.3">
      <c r="A483" t="s">
        <v>1738</v>
      </c>
      <c r="B483" t="s">
        <v>1739</v>
      </c>
      <c r="C483" s="1" t="str">
        <f t="shared" si="73"/>
        <v>27:0009</v>
      </c>
      <c r="D483" s="1" t="str">
        <f t="shared" si="74"/>
        <v>27:0004</v>
      </c>
      <c r="E483" t="s">
        <v>1740</v>
      </c>
      <c r="F483" t="s">
        <v>1741</v>
      </c>
      <c r="H483">
        <v>61.052430000000001</v>
      </c>
      <c r="I483">
        <v>-118.34211999999999</v>
      </c>
      <c r="J483" s="1" t="str">
        <f t="shared" si="75"/>
        <v>Till</v>
      </c>
      <c r="K483" s="1" t="str">
        <f t="shared" si="67"/>
        <v>HMC separation (ODM standard)</v>
      </c>
      <c r="L483">
        <v>13.8</v>
      </c>
      <c r="N483">
        <v>13.3</v>
      </c>
      <c r="O483">
        <v>2.5</v>
      </c>
      <c r="P483">
        <v>10.8</v>
      </c>
      <c r="Q483">
        <v>912.1</v>
      </c>
      <c r="R483">
        <v>395.9</v>
      </c>
      <c r="S483">
        <v>385.3</v>
      </c>
      <c r="T483">
        <v>10.6</v>
      </c>
      <c r="U483">
        <v>1.9</v>
      </c>
      <c r="V483">
        <v>8.6999999999999993</v>
      </c>
      <c r="X483">
        <v>502.8</v>
      </c>
      <c r="Z483">
        <v>5.5</v>
      </c>
      <c r="AA483">
        <v>4.0999999999999996</v>
      </c>
      <c r="AB483">
        <v>9.3000000000000007</v>
      </c>
      <c r="AC483">
        <v>0.8</v>
      </c>
      <c r="AD483">
        <v>2.6</v>
      </c>
      <c r="AE483">
        <v>0.4</v>
      </c>
    </row>
    <row r="484" spans="1:31" x14ac:dyDescent="0.3">
      <c r="A484" t="s">
        <v>1742</v>
      </c>
      <c r="B484" t="s">
        <v>1743</v>
      </c>
      <c r="C484" s="1" t="str">
        <f t="shared" si="73"/>
        <v>27:0009</v>
      </c>
      <c r="D484" s="1" t="str">
        <f t="shared" si="74"/>
        <v>27:0004</v>
      </c>
      <c r="E484" t="s">
        <v>1744</v>
      </c>
      <c r="F484" t="s">
        <v>1745</v>
      </c>
      <c r="H484">
        <v>61.109229999999997</v>
      </c>
      <c r="I484">
        <v>-117.49968</v>
      </c>
      <c r="J484" s="1" t="str">
        <f t="shared" si="75"/>
        <v>Till</v>
      </c>
      <c r="K484" s="1" t="str">
        <f t="shared" si="67"/>
        <v>HMC separation (ODM standard)</v>
      </c>
      <c r="L484">
        <v>11.4</v>
      </c>
      <c r="N484">
        <v>10.9</v>
      </c>
      <c r="O484">
        <v>1.5</v>
      </c>
      <c r="P484">
        <v>9.4</v>
      </c>
      <c r="Q484">
        <v>646.5</v>
      </c>
      <c r="R484">
        <v>291.89999999999998</v>
      </c>
      <c r="S484">
        <v>255.5</v>
      </c>
      <c r="T484">
        <v>36.4</v>
      </c>
      <c r="U484">
        <v>8</v>
      </c>
      <c r="V484">
        <v>28.4</v>
      </c>
      <c r="X484">
        <v>311.39999999999998</v>
      </c>
      <c r="Z484">
        <v>3.3</v>
      </c>
      <c r="AA484">
        <v>11.4</v>
      </c>
      <c r="AB484">
        <v>31.8</v>
      </c>
      <c r="AC484">
        <v>17.5</v>
      </c>
      <c r="AD484">
        <v>9.6999999999999993</v>
      </c>
      <c r="AE484">
        <v>1.3</v>
      </c>
    </row>
    <row r="485" spans="1:31" x14ac:dyDescent="0.3">
      <c r="A485" t="s">
        <v>1746</v>
      </c>
      <c r="B485" t="s">
        <v>1747</v>
      </c>
      <c r="C485" s="1" t="str">
        <f t="shared" si="73"/>
        <v>27:0009</v>
      </c>
      <c r="D485" s="1" t="str">
        <f t="shared" si="74"/>
        <v>27:0004</v>
      </c>
      <c r="E485" t="s">
        <v>1748</v>
      </c>
      <c r="F485" t="s">
        <v>1749</v>
      </c>
      <c r="H485">
        <v>60.705100000000002</v>
      </c>
      <c r="I485">
        <v>-117.83971</v>
      </c>
      <c r="J485" s="1" t="str">
        <f t="shared" si="75"/>
        <v>Till</v>
      </c>
      <c r="K485" s="1" t="str">
        <f t="shared" si="67"/>
        <v>HMC separation (ODM standard)</v>
      </c>
      <c r="L485">
        <v>9.1999999999999993</v>
      </c>
      <c r="N485">
        <v>8.6999999999999993</v>
      </c>
      <c r="O485">
        <v>0.2</v>
      </c>
      <c r="P485">
        <v>8.5</v>
      </c>
      <c r="Q485">
        <v>533.9</v>
      </c>
      <c r="R485">
        <v>325.5</v>
      </c>
      <c r="S485">
        <v>318.2</v>
      </c>
      <c r="T485">
        <v>7.3</v>
      </c>
      <c r="U485">
        <v>0.3</v>
      </c>
      <c r="V485">
        <v>7</v>
      </c>
      <c r="X485">
        <v>207.3</v>
      </c>
      <c r="Z485">
        <v>0.2</v>
      </c>
      <c r="AA485">
        <v>0.1</v>
      </c>
      <c r="AB485">
        <v>1</v>
      </c>
      <c r="AC485">
        <v>0.4</v>
      </c>
      <c r="AD485">
        <v>0.3</v>
      </c>
      <c r="AE485">
        <v>0.1</v>
      </c>
    </row>
    <row r="486" spans="1:31" x14ac:dyDescent="0.3">
      <c r="A486" t="s">
        <v>1750</v>
      </c>
      <c r="B486" t="s">
        <v>1751</v>
      </c>
      <c r="C486" s="1" t="str">
        <f t="shared" si="73"/>
        <v>27:0009</v>
      </c>
      <c r="D486" s="1" t="str">
        <f t="shared" si="74"/>
        <v>27:0004</v>
      </c>
      <c r="E486" t="s">
        <v>1752</v>
      </c>
      <c r="F486" t="s">
        <v>1753</v>
      </c>
      <c r="H486">
        <v>61.018039999999999</v>
      </c>
      <c r="I486">
        <v>-118.03522</v>
      </c>
      <c r="J486" s="1" t="str">
        <f t="shared" si="75"/>
        <v>Till</v>
      </c>
      <c r="K486" s="1" t="str">
        <f t="shared" si="67"/>
        <v>HMC separation (ODM standard)</v>
      </c>
      <c r="L486">
        <v>10.5</v>
      </c>
      <c r="N486">
        <v>10</v>
      </c>
      <c r="O486">
        <v>0</v>
      </c>
      <c r="P486">
        <v>10</v>
      </c>
      <c r="Q486">
        <v>694.9</v>
      </c>
      <c r="R486">
        <v>510.7</v>
      </c>
      <c r="S486">
        <v>507.12</v>
      </c>
      <c r="T486">
        <v>3.58</v>
      </c>
      <c r="U486">
        <v>0.08</v>
      </c>
      <c r="V486">
        <v>3.5</v>
      </c>
      <c r="X486">
        <v>183.7</v>
      </c>
      <c r="Z486">
        <v>0.09</v>
      </c>
      <c r="AA486">
        <v>0.1</v>
      </c>
      <c r="AB486">
        <v>0.4</v>
      </c>
      <c r="AC486">
        <v>0.2</v>
      </c>
      <c r="AD486">
        <v>0.1</v>
      </c>
      <c r="AE486">
        <v>0.01</v>
      </c>
    </row>
    <row r="487" spans="1:31" x14ac:dyDescent="0.3">
      <c r="A487" t="s">
        <v>1754</v>
      </c>
      <c r="B487" t="s">
        <v>1755</v>
      </c>
      <c r="C487" s="1" t="str">
        <f t="shared" si="73"/>
        <v>27:0009</v>
      </c>
      <c r="D487" s="1" t="str">
        <f t="shared" si="74"/>
        <v>27:0004</v>
      </c>
      <c r="E487" t="s">
        <v>1756</v>
      </c>
      <c r="F487" t="s">
        <v>1757</v>
      </c>
      <c r="H487">
        <v>61.018079999999998</v>
      </c>
      <c r="I487">
        <v>-118.21630999999999</v>
      </c>
      <c r="J487" s="1" t="str">
        <f t="shared" si="75"/>
        <v>Till</v>
      </c>
      <c r="K487" s="1" t="str">
        <f t="shared" si="67"/>
        <v>HMC separation (ODM standard)</v>
      </c>
      <c r="L487">
        <v>10.5</v>
      </c>
      <c r="N487">
        <v>10</v>
      </c>
      <c r="O487">
        <v>1</v>
      </c>
      <c r="P487">
        <v>9</v>
      </c>
      <c r="Q487">
        <v>999.9</v>
      </c>
      <c r="R487">
        <v>457.6</v>
      </c>
      <c r="S487">
        <v>445.6</v>
      </c>
      <c r="T487">
        <v>12</v>
      </c>
      <c r="U487">
        <v>1.4</v>
      </c>
      <c r="V487">
        <v>10.6</v>
      </c>
      <c r="X487">
        <v>518</v>
      </c>
      <c r="Z487">
        <v>4.8</v>
      </c>
      <c r="AA487">
        <v>1.5</v>
      </c>
      <c r="AB487">
        <v>22.8</v>
      </c>
      <c r="AC487">
        <v>12.3</v>
      </c>
      <c r="AD487">
        <v>5.6</v>
      </c>
      <c r="AE487">
        <v>0.1</v>
      </c>
    </row>
    <row r="488" spans="1:31" x14ac:dyDescent="0.3">
      <c r="A488" t="s">
        <v>1758</v>
      </c>
      <c r="B488" t="s">
        <v>1759</v>
      </c>
      <c r="C488" s="1" t="str">
        <f t="shared" si="73"/>
        <v>27:0009</v>
      </c>
      <c r="D488" s="1" t="str">
        <f t="shared" si="74"/>
        <v>27:0004</v>
      </c>
      <c r="E488" t="s">
        <v>1760</v>
      </c>
      <c r="F488" t="s">
        <v>1761</v>
      </c>
      <c r="H488">
        <v>61.104709999999997</v>
      </c>
      <c r="I488">
        <v>-117.91221</v>
      </c>
      <c r="J488" s="1" t="str">
        <f t="shared" si="75"/>
        <v>Till</v>
      </c>
      <c r="K488" s="1" t="str">
        <f t="shared" si="67"/>
        <v>HMC separation (ODM standard)</v>
      </c>
      <c r="L488">
        <v>13.5</v>
      </c>
      <c r="N488">
        <v>13</v>
      </c>
      <c r="O488">
        <v>1.1000000000000001</v>
      </c>
      <c r="P488">
        <v>11.9</v>
      </c>
      <c r="Q488">
        <v>833.6</v>
      </c>
      <c r="R488">
        <v>380.2</v>
      </c>
      <c r="S488">
        <v>353.5</v>
      </c>
      <c r="T488">
        <v>26.7</v>
      </c>
      <c r="U488">
        <v>5.2</v>
      </c>
      <c r="V488">
        <v>21.5</v>
      </c>
      <c r="X488">
        <v>435.1</v>
      </c>
      <c r="Z488">
        <v>1.8</v>
      </c>
      <c r="AA488">
        <v>5.6</v>
      </c>
      <c r="AB488">
        <v>12.7</v>
      </c>
      <c r="AC488">
        <v>6.3</v>
      </c>
      <c r="AD488">
        <v>3.8</v>
      </c>
      <c r="AE488">
        <v>0.8</v>
      </c>
    </row>
    <row r="489" spans="1:31" x14ac:dyDescent="0.3">
      <c r="A489" t="s">
        <v>1762</v>
      </c>
      <c r="B489" t="s">
        <v>1763</v>
      </c>
      <c r="C489" s="1" t="str">
        <f t="shared" si="73"/>
        <v>27:0009</v>
      </c>
      <c r="D489" s="1" t="str">
        <f t="shared" si="74"/>
        <v>27:0004</v>
      </c>
      <c r="E489" t="s">
        <v>1764</v>
      </c>
      <c r="F489" t="s">
        <v>1765</v>
      </c>
      <c r="H489">
        <v>61.014679999999998</v>
      </c>
      <c r="I489">
        <v>-117.85389000000001</v>
      </c>
      <c r="J489" s="1" t="str">
        <f>HYPERLINK("http://geochem.nrcan.gc.ca/cdogs/content/kwd/kwd020050_e.htm", "Glaciofluvial")</f>
        <v>Glaciofluvial</v>
      </c>
      <c r="K489" s="1" t="str">
        <f t="shared" si="67"/>
        <v>HMC separation (ODM standard)</v>
      </c>
      <c r="L489">
        <v>13.6</v>
      </c>
      <c r="N489">
        <v>13.1</v>
      </c>
      <c r="O489">
        <v>1.2</v>
      </c>
      <c r="P489">
        <v>11.9</v>
      </c>
      <c r="Q489">
        <v>2059.4</v>
      </c>
      <c r="R489">
        <v>451.1</v>
      </c>
      <c r="S489">
        <v>444.2</v>
      </c>
      <c r="T489">
        <v>6.9</v>
      </c>
      <c r="U489">
        <v>0.8</v>
      </c>
      <c r="V489">
        <v>6.1</v>
      </c>
      <c r="X489">
        <v>1592.3</v>
      </c>
      <c r="Z489">
        <v>3.9</v>
      </c>
      <c r="AA489">
        <v>1.9</v>
      </c>
      <c r="AB489">
        <v>14.1</v>
      </c>
      <c r="AC489">
        <v>8.5</v>
      </c>
      <c r="AD489">
        <v>1.2</v>
      </c>
      <c r="AE489">
        <v>0.5</v>
      </c>
    </row>
    <row r="490" spans="1:31" x14ac:dyDescent="0.3">
      <c r="A490" t="s">
        <v>1766</v>
      </c>
      <c r="B490" t="s">
        <v>1767</v>
      </c>
      <c r="C490" s="1" t="str">
        <f t="shared" si="73"/>
        <v>27:0009</v>
      </c>
      <c r="D490" s="1" t="str">
        <f t="shared" si="74"/>
        <v>27:0004</v>
      </c>
      <c r="E490" t="s">
        <v>1768</v>
      </c>
      <c r="F490" t="s">
        <v>1769</v>
      </c>
      <c r="H490">
        <v>61.101050000000001</v>
      </c>
      <c r="I490">
        <v>-117.44861</v>
      </c>
      <c r="J490" s="1" t="str">
        <f>HYPERLINK("http://geochem.nrcan.gc.ca/cdogs/content/kwd/kwd020050_e.htm", "Glaciofluvial")</f>
        <v>Glaciofluvial</v>
      </c>
      <c r="K490" s="1" t="str">
        <f t="shared" si="67"/>
        <v>HMC separation (ODM standard)</v>
      </c>
      <c r="L490">
        <v>14.9</v>
      </c>
      <c r="N490">
        <v>14.4</v>
      </c>
      <c r="O490">
        <v>8.6999999999999993</v>
      </c>
      <c r="P490">
        <v>5.7</v>
      </c>
      <c r="Q490">
        <v>1278.7</v>
      </c>
      <c r="R490">
        <v>102.7</v>
      </c>
      <c r="S490">
        <v>94.3</v>
      </c>
      <c r="T490">
        <v>8.4</v>
      </c>
      <c r="U490">
        <v>1.7</v>
      </c>
      <c r="V490">
        <v>6.7</v>
      </c>
      <c r="X490">
        <v>1113.3</v>
      </c>
      <c r="Z490">
        <v>4.3600000000000003</v>
      </c>
      <c r="AA490">
        <v>13.6</v>
      </c>
      <c r="AB490">
        <v>49.1</v>
      </c>
      <c r="AC490">
        <v>32.6</v>
      </c>
      <c r="AD490">
        <v>12.1</v>
      </c>
      <c r="AE490">
        <v>0.04</v>
      </c>
    </row>
    <row r="491" spans="1:31" x14ac:dyDescent="0.3">
      <c r="A491" t="s">
        <v>1770</v>
      </c>
      <c r="B491" t="s">
        <v>1771</v>
      </c>
      <c r="C491" s="1" t="str">
        <f t="shared" si="73"/>
        <v>27:0009</v>
      </c>
      <c r="D491" s="1" t="str">
        <f t="shared" si="74"/>
        <v>27:0004</v>
      </c>
      <c r="E491" t="s">
        <v>1772</v>
      </c>
      <c r="F491" t="s">
        <v>1773</v>
      </c>
      <c r="H491">
        <v>61.161079999999998</v>
      </c>
      <c r="I491">
        <v>-117.44862000000001</v>
      </c>
      <c r="J491" s="1" t="str">
        <f>HYPERLINK("http://geochem.nrcan.gc.ca/cdogs/content/kwd/kwd020044_e.htm", "Till")</f>
        <v>Till</v>
      </c>
      <c r="K491" s="1" t="str">
        <f t="shared" si="67"/>
        <v>HMC separation (ODM standard)</v>
      </c>
      <c r="L491">
        <v>6</v>
      </c>
      <c r="N491">
        <v>5.5</v>
      </c>
      <c r="O491">
        <v>0.5</v>
      </c>
      <c r="P491">
        <v>5</v>
      </c>
      <c r="Q491">
        <v>847.7</v>
      </c>
      <c r="R491">
        <v>209.5</v>
      </c>
      <c r="S491">
        <v>193.6</v>
      </c>
      <c r="T491">
        <v>15.9</v>
      </c>
      <c r="U491">
        <v>1.7</v>
      </c>
      <c r="V491">
        <v>14.2</v>
      </c>
      <c r="X491">
        <v>622.6</v>
      </c>
      <c r="Z491">
        <v>3.17</v>
      </c>
      <c r="AA491">
        <v>1.6</v>
      </c>
      <c r="AB491">
        <v>14</v>
      </c>
      <c r="AC491">
        <v>9.4</v>
      </c>
      <c r="AD491">
        <v>1.4</v>
      </c>
      <c r="AE491">
        <v>0.03</v>
      </c>
    </row>
    <row r="492" spans="1:31" x14ac:dyDescent="0.3">
      <c r="A492" t="s">
        <v>1774</v>
      </c>
      <c r="B492" t="s">
        <v>1775</v>
      </c>
      <c r="C492" s="1" t="str">
        <f t="shared" si="73"/>
        <v>27:0009</v>
      </c>
      <c r="D492" s="1" t="str">
        <f t="shared" si="74"/>
        <v>27:0004</v>
      </c>
      <c r="E492" t="s">
        <v>1776</v>
      </c>
      <c r="F492" t="s">
        <v>1777</v>
      </c>
      <c r="H492">
        <v>61.119790000000002</v>
      </c>
      <c r="I492">
        <v>-117.2962</v>
      </c>
      <c r="J492" s="1" t="str">
        <f>HYPERLINK("http://geochem.nrcan.gc.ca/cdogs/content/kwd/kwd020044_e.htm", "Till")</f>
        <v>Till</v>
      </c>
      <c r="K492" s="1" t="str">
        <f t="shared" si="67"/>
        <v>HMC separation (ODM standard)</v>
      </c>
      <c r="L492">
        <v>10.8</v>
      </c>
      <c r="N492">
        <v>10.3</v>
      </c>
      <c r="O492">
        <v>0.5</v>
      </c>
      <c r="P492">
        <v>9.8000000000000007</v>
      </c>
      <c r="Q492">
        <v>658.5</v>
      </c>
      <c r="R492">
        <v>411.3</v>
      </c>
      <c r="S492">
        <v>401.3</v>
      </c>
      <c r="T492">
        <v>10</v>
      </c>
      <c r="U492">
        <v>1.8</v>
      </c>
      <c r="V492">
        <v>8.1999999999999993</v>
      </c>
      <c r="X492">
        <v>237.5</v>
      </c>
      <c r="Z492">
        <v>1.5</v>
      </c>
      <c r="AA492">
        <v>3</v>
      </c>
      <c r="AB492">
        <v>6.7</v>
      </c>
      <c r="AC492">
        <v>2.9</v>
      </c>
      <c r="AD492">
        <v>2</v>
      </c>
      <c r="AE492">
        <v>0.3</v>
      </c>
    </row>
    <row r="493" spans="1:31" x14ac:dyDescent="0.3">
      <c r="A493" t="s">
        <v>1778</v>
      </c>
      <c r="B493" t="s">
        <v>1779</v>
      </c>
      <c r="C493" s="1" t="str">
        <f t="shared" si="73"/>
        <v>27:0009</v>
      </c>
      <c r="D493" s="1" t="str">
        <f t="shared" si="74"/>
        <v>27:0004</v>
      </c>
      <c r="E493" t="s">
        <v>1780</v>
      </c>
      <c r="F493" t="s">
        <v>1781</v>
      </c>
      <c r="H493">
        <v>61.06185</v>
      </c>
      <c r="I493">
        <v>-117.09231</v>
      </c>
      <c r="J493" s="1" t="str">
        <f>HYPERLINK("http://geochem.nrcan.gc.ca/cdogs/content/kwd/kwd020044_e.htm", "Till")</f>
        <v>Till</v>
      </c>
      <c r="K493" s="1" t="str">
        <f t="shared" si="67"/>
        <v>HMC separation (ODM standard)</v>
      </c>
      <c r="L493">
        <v>11.2</v>
      </c>
      <c r="N493">
        <v>10.7</v>
      </c>
      <c r="O493">
        <v>0.9</v>
      </c>
      <c r="P493">
        <v>9.8000000000000007</v>
      </c>
      <c r="Q493">
        <v>751</v>
      </c>
      <c r="R493">
        <v>492.3</v>
      </c>
      <c r="S493">
        <v>475.2</v>
      </c>
      <c r="T493">
        <v>17.100000000000001</v>
      </c>
      <c r="U493">
        <v>2.1</v>
      </c>
      <c r="V493">
        <v>15</v>
      </c>
      <c r="X493">
        <v>251.1</v>
      </c>
      <c r="Z493">
        <v>1.6</v>
      </c>
      <c r="AA493">
        <v>1.2</v>
      </c>
      <c r="AB493">
        <v>6.4</v>
      </c>
      <c r="AC493">
        <v>2.4</v>
      </c>
      <c r="AD493">
        <v>1.7</v>
      </c>
      <c r="AE493">
        <v>0.7</v>
      </c>
    </row>
    <row r="494" spans="1:31" x14ac:dyDescent="0.3">
      <c r="A494" t="s">
        <v>1782</v>
      </c>
      <c r="B494" t="s">
        <v>1783</v>
      </c>
      <c r="C494" s="1" t="str">
        <f t="shared" si="73"/>
        <v>27:0009</v>
      </c>
      <c r="D494" s="1" t="str">
        <f t="shared" si="74"/>
        <v>27:0004</v>
      </c>
      <c r="E494" t="s">
        <v>1784</v>
      </c>
      <c r="F494" t="s">
        <v>1785</v>
      </c>
      <c r="H494">
        <v>61.117640000000002</v>
      </c>
      <c r="I494">
        <v>-118.38462</v>
      </c>
      <c r="J494" s="1" t="str">
        <f>HYPERLINK("http://geochem.nrcan.gc.ca/cdogs/content/kwd/kwd020044_e.htm", "Till")</f>
        <v>Till</v>
      </c>
      <c r="K494" s="1" t="str">
        <f t="shared" ref="K494:K557" si="76">HYPERLINK("http://geochem.nrcan.gc.ca/cdogs/content/kwd/kwd080035_e.htm", "HMC separation (ODM standard)")</f>
        <v>HMC separation (ODM standard)</v>
      </c>
      <c r="L494">
        <v>13.2</v>
      </c>
      <c r="N494">
        <v>12.7</v>
      </c>
      <c r="O494">
        <v>0.8</v>
      </c>
      <c r="P494">
        <v>11.9</v>
      </c>
      <c r="Q494">
        <v>1000.8</v>
      </c>
      <c r="R494">
        <v>496.5</v>
      </c>
      <c r="S494">
        <v>476.1</v>
      </c>
      <c r="T494">
        <v>20.399999999999999</v>
      </c>
      <c r="U494">
        <v>2.8</v>
      </c>
      <c r="V494">
        <v>17.600000000000001</v>
      </c>
      <c r="X494">
        <v>499.1</v>
      </c>
      <c r="Z494">
        <v>0.7</v>
      </c>
      <c r="AA494">
        <v>1.5</v>
      </c>
      <c r="AB494">
        <v>3.7</v>
      </c>
      <c r="AC494">
        <v>1.7</v>
      </c>
      <c r="AD494">
        <v>1</v>
      </c>
      <c r="AE494">
        <v>0.3</v>
      </c>
    </row>
    <row r="495" spans="1:31" x14ac:dyDescent="0.3">
      <c r="A495" t="s">
        <v>1786</v>
      </c>
      <c r="B495" t="s">
        <v>1787</v>
      </c>
      <c r="C495" s="1" t="str">
        <f t="shared" si="73"/>
        <v>27:0009</v>
      </c>
      <c r="D495" s="1" t="str">
        <f t="shared" si="74"/>
        <v>27:0004</v>
      </c>
      <c r="E495" t="s">
        <v>1788</v>
      </c>
      <c r="F495" t="s">
        <v>1789</v>
      </c>
      <c r="H495">
        <v>60.929380000000002</v>
      </c>
      <c r="I495">
        <v>-118.44287</v>
      </c>
      <c r="J495" s="1" t="str">
        <f>HYPERLINK("http://geochem.nrcan.gc.ca/cdogs/content/kwd/kwd020000_e.htm", "Null")</f>
        <v>Null</v>
      </c>
      <c r="K495" s="1" t="str">
        <f t="shared" si="76"/>
        <v>HMC separation (ODM standard)</v>
      </c>
      <c r="L495">
        <v>2.5</v>
      </c>
      <c r="N495">
        <v>2</v>
      </c>
      <c r="O495">
        <v>0.2</v>
      </c>
      <c r="P495">
        <v>1.8</v>
      </c>
      <c r="Q495">
        <v>205</v>
      </c>
      <c r="R495">
        <v>133.69999999999999</v>
      </c>
      <c r="S495">
        <v>133.05000000000001</v>
      </c>
      <c r="T495">
        <v>0.65</v>
      </c>
      <c r="U495">
        <v>0.05</v>
      </c>
      <c r="V495">
        <v>0.6</v>
      </c>
      <c r="X495">
        <v>70.599999999999994</v>
      </c>
      <c r="Z495">
        <v>0.1</v>
      </c>
      <c r="AA495">
        <v>0.2</v>
      </c>
      <c r="AB495">
        <v>0.5</v>
      </c>
      <c r="AC495">
        <v>0.2</v>
      </c>
      <c r="AD495">
        <v>0.1</v>
      </c>
      <c r="AE495">
        <v>0.1</v>
      </c>
    </row>
    <row r="496" spans="1:31" x14ac:dyDescent="0.3">
      <c r="A496" t="s">
        <v>1790</v>
      </c>
      <c r="B496" t="s">
        <v>1791</v>
      </c>
      <c r="C496" s="1" t="str">
        <f t="shared" si="73"/>
        <v>27:0009</v>
      </c>
      <c r="D496" s="1" t="str">
        <f t="shared" si="74"/>
        <v>27:0004</v>
      </c>
      <c r="E496" t="s">
        <v>1792</v>
      </c>
      <c r="F496" t="s">
        <v>1793</v>
      </c>
      <c r="H496">
        <v>60.825850000000003</v>
      </c>
      <c r="I496">
        <v>-118.57456000000001</v>
      </c>
      <c r="J496" s="1" t="str">
        <f>HYPERLINK("http://geochem.nrcan.gc.ca/cdogs/content/kwd/kwd020044_e.htm", "Till")</f>
        <v>Till</v>
      </c>
      <c r="K496" s="1" t="str">
        <f t="shared" si="76"/>
        <v>HMC separation (ODM standard)</v>
      </c>
      <c r="L496">
        <v>9.6</v>
      </c>
      <c r="N496">
        <v>9.1</v>
      </c>
      <c r="O496">
        <v>1.5</v>
      </c>
      <c r="P496">
        <v>7.6</v>
      </c>
      <c r="Q496">
        <v>817.5</v>
      </c>
      <c r="R496">
        <v>326.10000000000002</v>
      </c>
      <c r="S496">
        <v>320.60000000000002</v>
      </c>
      <c r="T496">
        <v>5.5</v>
      </c>
      <c r="U496">
        <v>0.7</v>
      </c>
      <c r="V496">
        <v>4.8</v>
      </c>
      <c r="X496">
        <v>488.1</v>
      </c>
      <c r="Z496">
        <v>0.6</v>
      </c>
      <c r="AA496">
        <v>0.5</v>
      </c>
      <c r="AB496">
        <v>2.8</v>
      </c>
      <c r="AC496">
        <v>1.1000000000000001</v>
      </c>
      <c r="AD496">
        <v>0.8</v>
      </c>
      <c r="AE496">
        <v>0.3</v>
      </c>
    </row>
    <row r="497" spans="1:31" x14ac:dyDescent="0.3">
      <c r="A497" t="s">
        <v>1794</v>
      </c>
      <c r="B497" t="s">
        <v>1795</v>
      </c>
      <c r="C497" s="1" t="str">
        <f t="shared" si="73"/>
        <v>27:0009</v>
      </c>
      <c r="D497" s="1" t="str">
        <f t="shared" si="74"/>
        <v>27:0004</v>
      </c>
      <c r="E497" t="s">
        <v>1796</v>
      </c>
      <c r="F497" t="s">
        <v>1797</v>
      </c>
      <c r="H497">
        <v>60.921190000000003</v>
      </c>
      <c r="I497">
        <v>-118.34323000000001</v>
      </c>
      <c r="J497" s="1" t="str">
        <f>HYPERLINK("http://geochem.nrcan.gc.ca/cdogs/content/kwd/kwd020044_e.htm", "Till")</f>
        <v>Till</v>
      </c>
      <c r="K497" s="1" t="str">
        <f t="shared" si="76"/>
        <v>HMC separation (ODM standard)</v>
      </c>
      <c r="L497">
        <v>9.6</v>
      </c>
      <c r="N497">
        <v>9.1</v>
      </c>
      <c r="O497">
        <v>0.7</v>
      </c>
      <c r="P497">
        <v>8.4</v>
      </c>
      <c r="Q497">
        <v>688.7</v>
      </c>
      <c r="R497">
        <v>414.5</v>
      </c>
      <c r="S497">
        <v>404.9</v>
      </c>
      <c r="T497">
        <v>9.6</v>
      </c>
      <c r="U497">
        <v>1.4</v>
      </c>
      <c r="V497">
        <v>8.1999999999999993</v>
      </c>
      <c r="X497">
        <v>257.8</v>
      </c>
      <c r="Z497">
        <v>2.1</v>
      </c>
      <c r="AA497">
        <v>5.3</v>
      </c>
      <c r="AB497">
        <v>11.1</v>
      </c>
      <c r="AC497">
        <v>6</v>
      </c>
      <c r="AD497">
        <v>2.6</v>
      </c>
      <c r="AE497">
        <v>0.4</v>
      </c>
    </row>
    <row r="498" spans="1:31" x14ac:dyDescent="0.3">
      <c r="A498" t="s">
        <v>1798</v>
      </c>
      <c r="B498" t="s">
        <v>1799</v>
      </c>
      <c r="C498" s="1" t="str">
        <f t="shared" si="73"/>
        <v>27:0009</v>
      </c>
      <c r="D498" s="1" t="str">
        <f t="shared" si="74"/>
        <v>27:0004</v>
      </c>
      <c r="E498" t="s">
        <v>1800</v>
      </c>
      <c r="F498" t="s">
        <v>1801</v>
      </c>
      <c r="H498">
        <v>61.144269999999999</v>
      </c>
      <c r="I498">
        <v>-116.86790999999999</v>
      </c>
      <c r="J498" s="1" t="str">
        <f>HYPERLINK("http://geochem.nrcan.gc.ca/cdogs/content/kwd/kwd020044_e.htm", "Till")</f>
        <v>Till</v>
      </c>
      <c r="K498" s="1" t="str">
        <f t="shared" si="76"/>
        <v>HMC separation (ODM standard)</v>
      </c>
      <c r="L498">
        <v>9.3000000000000007</v>
      </c>
      <c r="N498">
        <v>8.8000000000000007</v>
      </c>
      <c r="O498">
        <v>0</v>
      </c>
      <c r="P498">
        <v>8.8000000000000007</v>
      </c>
      <c r="Q498">
        <v>638.79999999999995</v>
      </c>
      <c r="R498">
        <v>313.39999999999998</v>
      </c>
      <c r="S498">
        <v>309.5</v>
      </c>
      <c r="T498">
        <v>3.9</v>
      </c>
      <c r="U498">
        <v>0.4</v>
      </c>
      <c r="V498">
        <v>3.5</v>
      </c>
      <c r="X498">
        <v>321.8</v>
      </c>
      <c r="Z498">
        <v>0.72</v>
      </c>
      <c r="AA498">
        <v>0.6</v>
      </c>
      <c r="AB498">
        <v>3</v>
      </c>
      <c r="AC498">
        <v>1.6</v>
      </c>
      <c r="AD498">
        <v>0.6</v>
      </c>
      <c r="AE498">
        <v>0.08</v>
      </c>
    </row>
    <row r="499" spans="1:31" x14ac:dyDescent="0.3">
      <c r="A499" t="s">
        <v>1802</v>
      </c>
      <c r="B499" t="s">
        <v>1803</v>
      </c>
      <c r="C499" s="1" t="str">
        <f t="shared" si="73"/>
        <v>27:0009</v>
      </c>
      <c r="D499" s="1" t="str">
        <f t="shared" si="74"/>
        <v>27:0004</v>
      </c>
      <c r="E499" t="s">
        <v>1804</v>
      </c>
      <c r="F499" t="s">
        <v>1805</v>
      </c>
      <c r="H499">
        <v>60.492690000000003</v>
      </c>
      <c r="I499">
        <v>-119.04170999999999</v>
      </c>
      <c r="J499" s="1" t="str">
        <f>HYPERLINK("http://geochem.nrcan.gc.ca/cdogs/content/kwd/kwd020050_e.htm", "Glaciofluvial")</f>
        <v>Glaciofluvial</v>
      </c>
      <c r="K499" s="1" t="str">
        <f t="shared" si="76"/>
        <v>HMC separation (ODM standard)</v>
      </c>
      <c r="L499">
        <v>10.6</v>
      </c>
      <c r="N499">
        <v>10.1</v>
      </c>
      <c r="O499">
        <v>0</v>
      </c>
      <c r="P499">
        <v>10.1</v>
      </c>
      <c r="Q499">
        <v>974.6</v>
      </c>
      <c r="R499">
        <v>780.6</v>
      </c>
      <c r="S499">
        <v>761.1</v>
      </c>
      <c r="T499">
        <v>19.5</v>
      </c>
      <c r="U499">
        <v>2.8</v>
      </c>
      <c r="V499">
        <v>16.7</v>
      </c>
      <c r="X499">
        <v>192.3</v>
      </c>
      <c r="Z499">
        <v>0.5</v>
      </c>
      <c r="AA499">
        <v>0.1</v>
      </c>
      <c r="AB499">
        <v>1.6</v>
      </c>
      <c r="AC499">
        <v>1</v>
      </c>
      <c r="AD499">
        <v>0.1</v>
      </c>
      <c r="AE499">
        <v>-0.01</v>
      </c>
    </row>
    <row r="500" spans="1:31" x14ac:dyDescent="0.3">
      <c r="A500" t="s">
        <v>1806</v>
      </c>
      <c r="B500" t="s">
        <v>1807</v>
      </c>
      <c r="C500" s="1" t="str">
        <f t="shared" si="73"/>
        <v>27:0009</v>
      </c>
      <c r="D500" s="1" t="str">
        <f t="shared" si="74"/>
        <v>27:0004</v>
      </c>
      <c r="E500" t="s">
        <v>1808</v>
      </c>
      <c r="F500" t="s">
        <v>1809</v>
      </c>
      <c r="H500">
        <v>60.319589999999998</v>
      </c>
      <c r="I500">
        <v>-119.05276000000001</v>
      </c>
      <c r="J500" s="1" t="str">
        <f>HYPERLINK("http://geochem.nrcan.gc.ca/cdogs/content/kwd/kwd020050_e.htm", "Glaciofluvial")</f>
        <v>Glaciofluvial</v>
      </c>
      <c r="K500" s="1" t="str">
        <f t="shared" si="76"/>
        <v>HMC separation (ODM standard)</v>
      </c>
      <c r="L500">
        <v>6.4</v>
      </c>
      <c r="N500">
        <v>5.9</v>
      </c>
      <c r="O500">
        <v>0.8</v>
      </c>
      <c r="P500">
        <v>5.0999999999999996</v>
      </c>
      <c r="Q500">
        <v>1218.4000000000001</v>
      </c>
      <c r="R500">
        <v>324.8</v>
      </c>
      <c r="S500">
        <v>321.73</v>
      </c>
      <c r="T500">
        <v>3.07</v>
      </c>
      <c r="U500">
        <v>7.0000000000000007E-2</v>
      </c>
      <c r="V500">
        <v>3</v>
      </c>
      <c r="X500">
        <v>889.2</v>
      </c>
      <c r="Z500">
        <v>1</v>
      </c>
      <c r="AA500">
        <v>0.1</v>
      </c>
      <c r="AB500">
        <v>4.3</v>
      </c>
      <c r="AC500">
        <v>2.6</v>
      </c>
      <c r="AD500">
        <v>0.6</v>
      </c>
      <c r="AE500">
        <v>0.1</v>
      </c>
    </row>
    <row r="501" spans="1:31" x14ac:dyDescent="0.3">
      <c r="A501" t="s">
        <v>1810</v>
      </c>
      <c r="B501" t="s">
        <v>1811</v>
      </c>
      <c r="C501" s="1" t="str">
        <f t="shared" si="73"/>
        <v>27:0009</v>
      </c>
      <c r="D501" s="1" t="str">
        <f t="shared" si="74"/>
        <v>27:0004</v>
      </c>
      <c r="E501" t="s">
        <v>1812</v>
      </c>
      <c r="F501" t="s">
        <v>1813</v>
      </c>
      <c r="H501">
        <v>61.035809999999998</v>
      </c>
      <c r="I501">
        <v>-117.18453</v>
      </c>
      <c r="J501" s="1" t="str">
        <f>HYPERLINK("http://geochem.nrcan.gc.ca/cdogs/content/kwd/kwd020044_e.htm", "Till")</f>
        <v>Till</v>
      </c>
      <c r="K501" s="1" t="str">
        <f t="shared" si="76"/>
        <v>HMC separation (ODM standard)</v>
      </c>
      <c r="L501">
        <v>10.3</v>
      </c>
      <c r="N501">
        <v>9.8000000000000007</v>
      </c>
      <c r="O501">
        <v>0.6</v>
      </c>
      <c r="P501">
        <v>9.1999999999999993</v>
      </c>
      <c r="Q501">
        <v>675.9</v>
      </c>
      <c r="R501">
        <v>338.2</v>
      </c>
      <c r="S501">
        <v>331.1</v>
      </c>
      <c r="T501">
        <v>7.1</v>
      </c>
      <c r="U501">
        <v>0.7</v>
      </c>
      <c r="V501">
        <v>6.4</v>
      </c>
      <c r="X501">
        <v>333.9</v>
      </c>
      <c r="Z501">
        <v>0.8</v>
      </c>
      <c r="AA501">
        <v>0.2</v>
      </c>
      <c r="AB501">
        <v>3.6</v>
      </c>
      <c r="AC501">
        <v>1.5</v>
      </c>
      <c r="AD501">
        <v>1</v>
      </c>
      <c r="AE501">
        <v>0.3</v>
      </c>
    </row>
    <row r="502" spans="1:31" x14ac:dyDescent="0.3">
      <c r="A502" t="s">
        <v>1814</v>
      </c>
      <c r="B502" t="s">
        <v>1815</v>
      </c>
      <c r="C502" s="1" t="str">
        <f t="shared" si="73"/>
        <v>27:0009</v>
      </c>
      <c r="D502" s="1" t="str">
        <f t="shared" si="74"/>
        <v>27:0004</v>
      </c>
      <c r="E502" t="s">
        <v>1812</v>
      </c>
      <c r="F502" t="s">
        <v>1816</v>
      </c>
      <c r="H502">
        <v>61.035809999999998</v>
      </c>
      <c r="I502">
        <v>-117.18453</v>
      </c>
      <c r="J502" s="1" t="str">
        <f>HYPERLINK("http://geochem.nrcan.gc.ca/cdogs/content/kwd/kwd020044_e.htm", "Till")</f>
        <v>Till</v>
      </c>
      <c r="K502" s="1" t="str">
        <f t="shared" si="76"/>
        <v>HMC separation (ODM standard)</v>
      </c>
      <c r="L502">
        <v>11.2</v>
      </c>
      <c r="N502">
        <v>10.7</v>
      </c>
      <c r="O502">
        <v>0.7</v>
      </c>
      <c r="P502">
        <v>10</v>
      </c>
      <c r="Q502">
        <v>835.3</v>
      </c>
      <c r="R502">
        <v>374</v>
      </c>
      <c r="S502">
        <v>366.5</v>
      </c>
      <c r="T502">
        <v>7.5</v>
      </c>
      <c r="U502">
        <v>0.6</v>
      </c>
      <c r="V502">
        <v>6.9</v>
      </c>
      <c r="X502">
        <v>456.5</v>
      </c>
      <c r="Z502">
        <v>0.9</v>
      </c>
      <c r="AA502">
        <v>0.2</v>
      </c>
      <c r="AB502">
        <v>4.5999999999999996</v>
      </c>
      <c r="AC502">
        <v>1.9</v>
      </c>
      <c r="AD502">
        <v>1.4</v>
      </c>
      <c r="AE502">
        <v>0.4</v>
      </c>
    </row>
    <row r="503" spans="1:31" x14ac:dyDescent="0.3">
      <c r="A503" t="s">
        <v>1817</v>
      </c>
      <c r="B503" t="s">
        <v>1818</v>
      </c>
      <c r="C503" s="1" t="str">
        <f t="shared" si="73"/>
        <v>27:0009</v>
      </c>
      <c r="D503" s="1" t="str">
        <f t="shared" si="74"/>
        <v>27:0004</v>
      </c>
      <c r="E503" t="s">
        <v>1819</v>
      </c>
      <c r="F503" t="s">
        <v>1820</v>
      </c>
      <c r="H503">
        <v>61.042639999999999</v>
      </c>
      <c r="I503">
        <v>-116.87624</v>
      </c>
      <c r="J503" s="1" t="str">
        <f>HYPERLINK("http://geochem.nrcan.gc.ca/cdogs/content/kwd/kwd020044_e.htm", "Till")</f>
        <v>Till</v>
      </c>
      <c r="K503" s="1" t="str">
        <f t="shared" si="76"/>
        <v>HMC separation (ODM standard)</v>
      </c>
      <c r="L503">
        <v>10.3</v>
      </c>
      <c r="N503">
        <v>9.8000000000000007</v>
      </c>
      <c r="O503">
        <v>0.8</v>
      </c>
      <c r="P503">
        <v>9</v>
      </c>
      <c r="Q503">
        <v>846.2</v>
      </c>
      <c r="R503">
        <v>627</v>
      </c>
      <c r="S503">
        <v>615.5</v>
      </c>
      <c r="T503">
        <v>11.5</v>
      </c>
      <c r="U503">
        <v>1.3</v>
      </c>
      <c r="V503">
        <v>10.199999999999999</v>
      </c>
      <c r="X503">
        <v>213.3</v>
      </c>
      <c r="Z503">
        <v>1</v>
      </c>
      <c r="AA503">
        <v>0.9</v>
      </c>
      <c r="AB503">
        <v>5</v>
      </c>
      <c r="AC503">
        <v>2.5</v>
      </c>
      <c r="AD503">
        <v>1.2</v>
      </c>
      <c r="AE503">
        <v>0.3</v>
      </c>
    </row>
    <row r="504" spans="1:31" x14ac:dyDescent="0.3">
      <c r="A504" t="s">
        <v>1821</v>
      </c>
      <c r="B504" t="s">
        <v>1822</v>
      </c>
      <c r="C504" s="1" t="str">
        <f t="shared" si="73"/>
        <v>27:0009</v>
      </c>
      <c r="D504" s="1" t="str">
        <f t="shared" si="74"/>
        <v>27:0004</v>
      </c>
      <c r="E504" t="s">
        <v>1823</v>
      </c>
      <c r="F504" t="s">
        <v>1824</v>
      </c>
      <c r="H504">
        <v>61.018349999999998</v>
      </c>
      <c r="I504">
        <v>-116.6643</v>
      </c>
      <c r="J504" s="1" t="str">
        <f>HYPERLINK("http://geochem.nrcan.gc.ca/cdogs/content/kwd/kwd020044_e.htm", "Till")</f>
        <v>Till</v>
      </c>
      <c r="K504" s="1" t="str">
        <f t="shared" si="76"/>
        <v>HMC separation (ODM standard)</v>
      </c>
      <c r="L504">
        <v>8.4</v>
      </c>
      <c r="N504">
        <v>7.9</v>
      </c>
      <c r="O504">
        <v>0.3</v>
      </c>
      <c r="P504">
        <v>7.6</v>
      </c>
      <c r="Q504">
        <v>832.7</v>
      </c>
      <c r="R504">
        <v>430.3</v>
      </c>
      <c r="S504">
        <v>423.1</v>
      </c>
      <c r="T504">
        <v>7.2</v>
      </c>
      <c r="U504">
        <v>0.7</v>
      </c>
      <c r="V504">
        <v>6.5</v>
      </c>
      <c r="X504">
        <v>400</v>
      </c>
      <c r="Z504">
        <v>0.73</v>
      </c>
      <c r="AA504">
        <v>0.2</v>
      </c>
      <c r="AB504">
        <v>2.2000000000000002</v>
      </c>
      <c r="AC504">
        <v>1</v>
      </c>
      <c r="AD504">
        <v>0.4</v>
      </c>
      <c r="AE504">
        <v>7.0000000000000007E-2</v>
      </c>
    </row>
    <row r="505" spans="1:31" x14ac:dyDescent="0.3">
      <c r="A505" t="s">
        <v>1825</v>
      </c>
      <c r="B505" t="s">
        <v>1826</v>
      </c>
      <c r="C505" s="1" t="str">
        <f t="shared" si="73"/>
        <v>27:0009</v>
      </c>
      <c r="D505" s="1" t="str">
        <f t="shared" si="74"/>
        <v>27:0004</v>
      </c>
      <c r="E505" t="s">
        <v>1827</v>
      </c>
      <c r="F505" t="s">
        <v>1828</v>
      </c>
      <c r="H505">
        <v>60.930759999999999</v>
      </c>
      <c r="I505">
        <v>-117.27996</v>
      </c>
      <c r="J505" s="1" t="str">
        <f>HYPERLINK("http://geochem.nrcan.gc.ca/cdogs/content/kwd/kwd020044_e.htm", "Till")</f>
        <v>Till</v>
      </c>
      <c r="K505" s="1" t="str">
        <f t="shared" si="76"/>
        <v>HMC separation (ODM standard)</v>
      </c>
      <c r="L505">
        <v>14</v>
      </c>
      <c r="N505">
        <v>13.5</v>
      </c>
      <c r="O505">
        <v>1</v>
      </c>
      <c r="P505">
        <v>12.5</v>
      </c>
      <c r="Q505">
        <v>937.25</v>
      </c>
      <c r="R505">
        <v>388.4</v>
      </c>
      <c r="S505">
        <v>378.9</v>
      </c>
      <c r="T505">
        <v>9.5</v>
      </c>
      <c r="U505">
        <v>0.8</v>
      </c>
      <c r="V505">
        <v>8.6999999999999993</v>
      </c>
      <c r="X505">
        <v>543.79999999999995</v>
      </c>
      <c r="Z505">
        <v>1.66</v>
      </c>
      <c r="AA505">
        <v>0.05</v>
      </c>
      <c r="AB505">
        <v>5</v>
      </c>
      <c r="AC505">
        <v>2.2000000000000002</v>
      </c>
      <c r="AD505">
        <v>1.1000000000000001</v>
      </c>
      <c r="AE505">
        <v>0.04</v>
      </c>
    </row>
    <row r="506" spans="1:31" x14ac:dyDescent="0.3">
      <c r="A506" t="s">
        <v>1829</v>
      </c>
      <c r="B506" t="s">
        <v>1830</v>
      </c>
      <c r="C506" s="1" t="str">
        <f t="shared" si="73"/>
        <v>27:0009</v>
      </c>
      <c r="D506" s="1" t="str">
        <f t="shared" si="74"/>
        <v>27:0004</v>
      </c>
      <c r="E506" t="s">
        <v>1831</v>
      </c>
      <c r="F506" t="s">
        <v>1832</v>
      </c>
      <c r="H506">
        <v>60.940559999999998</v>
      </c>
      <c r="I506">
        <v>-117.09903</v>
      </c>
      <c r="J506" s="1" t="str">
        <f>HYPERLINK("http://geochem.nrcan.gc.ca/cdogs/content/kwd/kwd020050_e.htm", "Glaciofluvial")</f>
        <v>Glaciofluvial</v>
      </c>
      <c r="K506" s="1" t="str">
        <f t="shared" si="76"/>
        <v>HMC separation (ODM standard)</v>
      </c>
      <c r="L506">
        <v>14.8</v>
      </c>
      <c r="N506">
        <v>14.3</v>
      </c>
      <c r="O506">
        <v>2.2000000000000002</v>
      </c>
      <c r="P506">
        <v>12.1</v>
      </c>
      <c r="Q506">
        <v>1094.2</v>
      </c>
      <c r="R506">
        <v>51.9</v>
      </c>
      <c r="S506">
        <v>47.7</v>
      </c>
      <c r="T506">
        <v>4.2</v>
      </c>
      <c r="U506">
        <v>1.1000000000000001</v>
      </c>
      <c r="V506">
        <v>3.1</v>
      </c>
      <c r="X506">
        <v>1004.6</v>
      </c>
      <c r="Z506">
        <v>3.2</v>
      </c>
      <c r="AA506">
        <v>6.7</v>
      </c>
      <c r="AB506">
        <v>31</v>
      </c>
      <c r="AC506">
        <v>20.8</v>
      </c>
      <c r="AD506">
        <v>6.6</v>
      </c>
      <c r="AE506">
        <v>0.4</v>
      </c>
    </row>
    <row r="507" spans="1:31" x14ac:dyDescent="0.3">
      <c r="A507" t="s">
        <v>1833</v>
      </c>
      <c r="B507" t="s">
        <v>1834</v>
      </c>
      <c r="C507" s="1" t="str">
        <f t="shared" si="73"/>
        <v>27:0009</v>
      </c>
      <c r="D507" s="1" t="str">
        <f t="shared" si="74"/>
        <v>27:0004</v>
      </c>
      <c r="E507" t="s">
        <v>1835</v>
      </c>
      <c r="F507" t="s">
        <v>1836</v>
      </c>
      <c r="H507">
        <v>60.937080000000002</v>
      </c>
      <c r="I507">
        <v>-116.89552</v>
      </c>
      <c r="J507" s="1" t="str">
        <f>HYPERLINK("http://geochem.nrcan.gc.ca/cdogs/content/kwd/kwd020044_e.htm", "Till")</f>
        <v>Till</v>
      </c>
      <c r="K507" s="1" t="str">
        <f t="shared" si="76"/>
        <v>HMC separation (ODM standard)</v>
      </c>
      <c r="L507">
        <v>13.6</v>
      </c>
      <c r="N507">
        <v>13.1</v>
      </c>
      <c r="O507">
        <v>3.3</v>
      </c>
      <c r="P507">
        <v>9.8000000000000007</v>
      </c>
      <c r="Q507">
        <v>747.5</v>
      </c>
      <c r="R507">
        <v>333.3</v>
      </c>
      <c r="S507">
        <v>330.4</v>
      </c>
      <c r="T507">
        <v>2.9</v>
      </c>
      <c r="U507">
        <v>0.6</v>
      </c>
      <c r="V507">
        <v>2.2999999999999998</v>
      </c>
      <c r="X507">
        <v>409.2</v>
      </c>
      <c r="Z507">
        <v>0.9</v>
      </c>
      <c r="AA507">
        <v>0.7</v>
      </c>
      <c r="AB507">
        <v>4.3</v>
      </c>
      <c r="AC507">
        <v>1.3</v>
      </c>
      <c r="AD507">
        <v>1.2</v>
      </c>
      <c r="AE507">
        <v>0.9</v>
      </c>
    </row>
    <row r="508" spans="1:31" x14ac:dyDescent="0.3">
      <c r="A508" t="s">
        <v>1837</v>
      </c>
      <c r="B508" t="s">
        <v>1838</v>
      </c>
      <c r="C508" s="1" t="str">
        <f t="shared" si="73"/>
        <v>27:0009</v>
      </c>
      <c r="D508" s="1" t="str">
        <f t="shared" si="74"/>
        <v>27:0004</v>
      </c>
      <c r="E508" t="s">
        <v>1839</v>
      </c>
      <c r="F508" t="s">
        <v>1840</v>
      </c>
      <c r="H508">
        <v>60.940620000000003</v>
      </c>
      <c r="I508">
        <v>-116.71964</v>
      </c>
      <c r="J508" s="1" t="str">
        <f>HYPERLINK("http://geochem.nrcan.gc.ca/cdogs/content/kwd/kwd020044_e.htm", "Till")</f>
        <v>Till</v>
      </c>
      <c r="K508" s="1" t="str">
        <f t="shared" si="76"/>
        <v>HMC separation (ODM standard)</v>
      </c>
      <c r="L508">
        <v>12.2</v>
      </c>
      <c r="N508">
        <v>11.7</v>
      </c>
      <c r="O508">
        <v>0</v>
      </c>
      <c r="P508">
        <v>11.7</v>
      </c>
      <c r="Q508">
        <v>644.79999999999995</v>
      </c>
      <c r="R508">
        <v>443.4</v>
      </c>
      <c r="S508">
        <v>438.9</v>
      </c>
      <c r="T508">
        <v>4.5</v>
      </c>
      <c r="U508">
        <v>0.6</v>
      </c>
      <c r="V508">
        <v>3.9</v>
      </c>
      <c r="X508">
        <v>191.3</v>
      </c>
      <c r="Z508">
        <v>1.2</v>
      </c>
      <c r="AA508">
        <v>2.5</v>
      </c>
      <c r="AB508">
        <v>7.6</v>
      </c>
      <c r="AC508">
        <v>2.7</v>
      </c>
      <c r="AD508">
        <v>3.1</v>
      </c>
      <c r="AE508">
        <v>0.6</v>
      </c>
    </row>
    <row r="509" spans="1:31" x14ac:dyDescent="0.3">
      <c r="A509" t="s">
        <v>1841</v>
      </c>
      <c r="B509" t="s">
        <v>1842</v>
      </c>
      <c r="C509" s="1" t="str">
        <f t="shared" si="73"/>
        <v>27:0009</v>
      </c>
      <c r="D509" s="1" t="str">
        <f t="shared" si="74"/>
        <v>27:0004</v>
      </c>
      <c r="E509" t="s">
        <v>1843</v>
      </c>
      <c r="F509" t="s">
        <v>1844</v>
      </c>
      <c r="H509">
        <v>60.848039999999997</v>
      </c>
      <c r="I509">
        <v>-116.55688000000001</v>
      </c>
      <c r="J509" s="1" t="str">
        <f>HYPERLINK("http://geochem.nrcan.gc.ca/cdogs/content/kwd/kwd020050_e.htm", "Glaciofluvial")</f>
        <v>Glaciofluvial</v>
      </c>
      <c r="K509" s="1" t="str">
        <f t="shared" si="76"/>
        <v>HMC separation (ODM standard)</v>
      </c>
      <c r="L509">
        <v>21.9</v>
      </c>
      <c r="N509">
        <v>21.4</v>
      </c>
      <c r="O509">
        <v>7.9</v>
      </c>
      <c r="P509">
        <v>13.5</v>
      </c>
      <c r="Q509">
        <v>1126.5999999999999</v>
      </c>
      <c r="R509">
        <v>144</v>
      </c>
      <c r="S509">
        <v>136.30000000000001</v>
      </c>
      <c r="T509">
        <v>7.7</v>
      </c>
      <c r="U509">
        <v>1.8</v>
      </c>
      <c r="V509">
        <v>5.9</v>
      </c>
      <c r="X509">
        <v>955.6</v>
      </c>
      <c r="Z509">
        <v>2.4</v>
      </c>
      <c r="AA509">
        <v>4.3</v>
      </c>
      <c r="AB509">
        <v>22.7</v>
      </c>
      <c r="AC509">
        <v>13.1</v>
      </c>
      <c r="AD509">
        <v>6.3</v>
      </c>
      <c r="AE509">
        <v>0.9</v>
      </c>
    </row>
    <row r="510" spans="1:31" x14ac:dyDescent="0.3">
      <c r="A510" t="s">
        <v>1845</v>
      </c>
      <c r="B510" t="s">
        <v>1846</v>
      </c>
      <c r="C510" s="1" t="str">
        <f t="shared" si="73"/>
        <v>27:0009</v>
      </c>
      <c r="D510" s="1" t="str">
        <f t="shared" si="74"/>
        <v>27:0004</v>
      </c>
      <c r="E510" t="s">
        <v>1847</v>
      </c>
      <c r="F510" t="s">
        <v>1848</v>
      </c>
      <c r="H510">
        <v>60.840400000000002</v>
      </c>
      <c r="I510">
        <v>-116.64753</v>
      </c>
      <c r="J510" s="1" t="str">
        <f>HYPERLINK("http://geochem.nrcan.gc.ca/cdogs/content/kwd/kwd020050_e.htm", "Glaciofluvial")</f>
        <v>Glaciofluvial</v>
      </c>
      <c r="K510" s="1" t="str">
        <f t="shared" si="76"/>
        <v>HMC separation (ODM standard)</v>
      </c>
      <c r="L510">
        <v>11.9</v>
      </c>
      <c r="N510">
        <v>11.4</v>
      </c>
      <c r="O510">
        <v>6.1</v>
      </c>
      <c r="P510">
        <v>5.3</v>
      </c>
      <c r="Q510">
        <v>918.7</v>
      </c>
      <c r="R510">
        <v>286.10000000000002</v>
      </c>
      <c r="S510">
        <v>268.89999999999998</v>
      </c>
      <c r="T510">
        <v>17.2</v>
      </c>
      <c r="U510">
        <v>4.4000000000000004</v>
      </c>
      <c r="V510">
        <v>12.8</v>
      </c>
      <c r="X510">
        <v>619</v>
      </c>
      <c r="Z510">
        <v>5.38</v>
      </c>
      <c r="AA510">
        <v>2.8</v>
      </c>
      <c r="AB510">
        <v>10.8</v>
      </c>
      <c r="AC510">
        <v>4.3</v>
      </c>
      <c r="AD510">
        <v>1.1000000000000001</v>
      </c>
      <c r="AE510">
        <v>0.02</v>
      </c>
    </row>
    <row r="511" spans="1:31" x14ac:dyDescent="0.3">
      <c r="A511" t="s">
        <v>1849</v>
      </c>
      <c r="B511" t="s">
        <v>1850</v>
      </c>
      <c r="C511" s="1" t="str">
        <f t="shared" ref="C511:C542" si="77">HYPERLINK("http://geochem.nrcan.gc.ca/cdogs/content/bdl/bdl270009_e.htm", "27:0009")</f>
        <v>27:0009</v>
      </c>
      <c r="D511" s="1" t="str">
        <f t="shared" ref="D511:D542" si="78">HYPERLINK("http://geochem.nrcan.gc.ca/cdogs/content/svy/svy270004_e.htm", "27:0004")</f>
        <v>27:0004</v>
      </c>
      <c r="E511" t="s">
        <v>1851</v>
      </c>
      <c r="F511" t="s">
        <v>1852</v>
      </c>
      <c r="H511">
        <v>60.853619999999999</v>
      </c>
      <c r="I511">
        <v>-116.89870999999999</v>
      </c>
      <c r="J511" s="1" t="str">
        <f>HYPERLINK("http://geochem.nrcan.gc.ca/cdogs/content/kwd/kwd020044_e.htm", "Till")</f>
        <v>Till</v>
      </c>
      <c r="K511" s="1" t="str">
        <f t="shared" si="76"/>
        <v>HMC separation (ODM standard)</v>
      </c>
      <c r="L511">
        <v>14.1</v>
      </c>
      <c r="N511">
        <v>13.6</v>
      </c>
      <c r="O511">
        <v>0.9</v>
      </c>
      <c r="P511">
        <v>12.7</v>
      </c>
      <c r="Q511">
        <v>554.6</v>
      </c>
      <c r="R511">
        <v>339.5</v>
      </c>
      <c r="S511">
        <v>317.60000000000002</v>
      </c>
      <c r="T511">
        <v>21.9</v>
      </c>
      <c r="U511">
        <v>1.5</v>
      </c>
      <c r="V511">
        <v>20.399999999999999</v>
      </c>
      <c r="X511">
        <v>209.6</v>
      </c>
      <c r="Z511">
        <v>0.9</v>
      </c>
      <c r="AA511">
        <v>0.7</v>
      </c>
      <c r="AB511">
        <v>4.8</v>
      </c>
      <c r="AC511">
        <v>2.2999999999999998</v>
      </c>
      <c r="AD511">
        <v>1.2</v>
      </c>
      <c r="AE511">
        <v>0.4</v>
      </c>
    </row>
    <row r="512" spans="1:31" x14ac:dyDescent="0.3">
      <c r="A512" t="s">
        <v>1853</v>
      </c>
      <c r="B512" t="s">
        <v>1854</v>
      </c>
      <c r="C512" s="1" t="str">
        <f t="shared" si="77"/>
        <v>27:0009</v>
      </c>
      <c r="D512" s="1" t="str">
        <f t="shared" si="78"/>
        <v>27:0004</v>
      </c>
      <c r="E512" t="s">
        <v>1855</v>
      </c>
      <c r="F512" t="s">
        <v>1856</v>
      </c>
      <c r="H512">
        <v>60.8491</v>
      </c>
      <c r="I512">
        <v>-117.09603</v>
      </c>
      <c r="J512" s="1" t="str">
        <f>HYPERLINK("http://geochem.nrcan.gc.ca/cdogs/content/kwd/kwd020044_e.htm", "Till")</f>
        <v>Till</v>
      </c>
      <c r="K512" s="1" t="str">
        <f t="shared" si="76"/>
        <v>HMC separation (ODM standard)</v>
      </c>
      <c r="L512">
        <v>18.399999999999999</v>
      </c>
      <c r="N512">
        <v>17.899999999999999</v>
      </c>
      <c r="O512">
        <v>1.6</v>
      </c>
      <c r="P512">
        <v>16.3</v>
      </c>
      <c r="Q512">
        <v>1062.4000000000001</v>
      </c>
      <c r="R512">
        <v>668.6</v>
      </c>
      <c r="S512">
        <v>658.7</v>
      </c>
      <c r="T512">
        <v>9.9</v>
      </c>
      <c r="U512">
        <v>0.3</v>
      </c>
      <c r="V512">
        <v>9.6</v>
      </c>
      <c r="X512">
        <v>391.2</v>
      </c>
      <c r="Z512">
        <v>0.5</v>
      </c>
      <c r="AA512">
        <v>0.2</v>
      </c>
      <c r="AB512">
        <v>2.4</v>
      </c>
      <c r="AC512">
        <v>1.2</v>
      </c>
      <c r="AD512">
        <v>0.5</v>
      </c>
      <c r="AE512">
        <v>0.2</v>
      </c>
    </row>
    <row r="513" spans="1:31" x14ac:dyDescent="0.3">
      <c r="A513" t="s">
        <v>1857</v>
      </c>
      <c r="B513" t="s">
        <v>1858</v>
      </c>
      <c r="C513" s="1" t="str">
        <f t="shared" si="77"/>
        <v>27:0009</v>
      </c>
      <c r="D513" s="1" t="str">
        <f t="shared" si="78"/>
        <v>27:0004</v>
      </c>
      <c r="E513" t="s">
        <v>1859</v>
      </c>
      <c r="F513" t="s">
        <v>1860</v>
      </c>
      <c r="J513" s="1" t="str">
        <f>HYPERLINK("http://geochem.nrcan.gc.ca/cdogs/content/kwd/kwd020000_e.htm", "Null")</f>
        <v>Null</v>
      </c>
      <c r="K513" s="1" t="str">
        <f t="shared" si="76"/>
        <v>HMC separation (ODM standard)</v>
      </c>
      <c r="L513">
        <v>16</v>
      </c>
      <c r="N513">
        <v>15.5</v>
      </c>
      <c r="O513">
        <v>0</v>
      </c>
      <c r="P513">
        <v>15.5</v>
      </c>
      <c r="Q513">
        <v>424.33</v>
      </c>
      <c r="R513">
        <v>319.3</v>
      </c>
      <c r="S513">
        <v>318.2</v>
      </c>
      <c r="T513">
        <v>1.1000000000000001</v>
      </c>
      <c r="U513">
        <v>0.1</v>
      </c>
      <c r="V513">
        <v>1</v>
      </c>
      <c r="X513">
        <v>104.9</v>
      </c>
      <c r="Z513">
        <v>0.01</v>
      </c>
      <c r="AA513">
        <v>0.03</v>
      </c>
      <c r="AB513">
        <v>0.1</v>
      </c>
      <c r="AC513">
        <v>0.06</v>
      </c>
      <c r="AD513">
        <v>0.02</v>
      </c>
      <c r="AE513">
        <v>0.01</v>
      </c>
    </row>
    <row r="514" spans="1:31" x14ac:dyDescent="0.3">
      <c r="A514" t="s">
        <v>1861</v>
      </c>
      <c r="B514" t="s">
        <v>1862</v>
      </c>
      <c r="C514" s="1" t="str">
        <f t="shared" si="77"/>
        <v>27:0009</v>
      </c>
      <c r="D514" s="1" t="str">
        <f t="shared" si="78"/>
        <v>27:0004</v>
      </c>
      <c r="E514" t="s">
        <v>1863</v>
      </c>
      <c r="F514" t="s">
        <v>1864</v>
      </c>
      <c r="H514">
        <v>60.847580000000001</v>
      </c>
      <c r="I514">
        <v>-117.27822</v>
      </c>
      <c r="J514" s="1" t="str">
        <f>HYPERLINK("http://geochem.nrcan.gc.ca/cdogs/content/kwd/kwd020044_e.htm", "Till")</f>
        <v>Till</v>
      </c>
      <c r="K514" s="1" t="str">
        <f t="shared" si="76"/>
        <v>HMC separation (ODM standard)</v>
      </c>
      <c r="L514">
        <v>24.2</v>
      </c>
      <c r="N514">
        <v>23.7</v>
      </c>
      <c r="O514">
        <v>0.3</v>
      </c>
      <c r="P514">
        <v>23.4</v>
      </c>
      <c r="Q514">
        <v>1236.4000000000001</v>
      </c>
      <c r="R514">
        <v>851.3</v>
      </c>
      <c r="S514">
        <v>802.2</v>
      </c>
      <c r="T514">
        <v>49.1</v>
      </c>
      <c r="U514">
        <v>0.6</v>
      </c>
      <c r="V514">
        <v>48.5</v>
      </c>
      <c r="X514">
        <v>379.8</v>
      </c>
      <c r="Z514">
        <v>1</v>
      </c>
      <c r="AA514">
        <v>0.5</v>
      </c>
      <c r="AB514">
        <v>4.8</v>
      </c>
      <c r="AC514">
        <v>2.2000000000000002</v>
      </c>
      <c r="AD514">
        <v>1.2</v>
      </c>
      <c r="AE514">
        <v>0.4</v>
      </c>
    </row>
    <row r="515" spans="1:31" x14ac:dyDescent="0.3">
      <c r="A515" t="s">
        <v>1865</v>
      </c>
      <c r="B515" t="s">
        <v>1866</v>
      </c>
      <c r="C515" s="1" t="str">
        <f t="shared" si="77"/>
        <v>27:0009</v>
      </c>
      <c r="D515" s="1" t="str">
        <f t="shared" si="78"/>
        <v>27:0004</v>
      </c>
      <c r="E515" t="s">
        <v>1867</v>
      </c>
      <c r="F515" t="s">
        <v>1868</v>
      </c>
      <c r="H515">
        <v>60.757750000000001</v>
      </c>
      <c r="I515">
        <v>-116.91551</v>
      </c>
      <c r="J515" s="1" t="str">
        <f>HYPERLINK("http://geochem.nrcan.gc.ca/cdogs/content/kwd/kwd020044_e.htm", "Till")</f>
        <v>Till</v>
      </c>
      <c r="K515" s="1" t="str">
        <f t="shared" si="76"/>
        <v>HMC separation (ODM standard)</v>
      </c>
      <c r="L515">
        <v>12.8</v>
      </c>
      <c r="N515">
        <v>12.3</v>
      </c>
      <c r="O515">
        <v>0.4</v>
      </c>
      <c r="P515">
        <v>11.9</v>
      </c>
      <c r="Q515">
        <v>981.2</v>
      </c>
      <c r="R515">
        <v>581.1</v>
      </c>
      <c r="S515">
        <v>570.29999999999995</v>
      </c>
      <c r="T515">
        <v>10.8</v>
      </c>
      <c r="U515">
        <v>0.8</v>
      </c>
      <c r="V515">
        <v>10</v>
      </c>
      <c r="X515">
        <v>396.3</v>
      </c>
      <c r="Z515">
        <v>0.7</v>
      </c>
      <c r="AA515">
        <v>0.5</v>
      </c>
      <c r="AB515">
        <v>3.3</v>
      </c>
      <c r="AC515">
        <v>1.5</v>
      </c>
      <c r="AD515">
        <v>0.9</v>
      </c>
      <c r="AE515">
        <v>0.2</v>
      </c>
    </row>
    <row r="516" spans="1:31" x14ac:dyDescent="0.3">
      <c r="A516" t="s">
        <v>1869</v>
      </c>
      <c r="B516" t="s">
        <v>1870</v>
      </c>
      <c r="C516" s="1" t="str">
        <f t="shared" si="77"/>
        <v>27:0009</v>
      </c>
      <c r="D516" s="1" t="str">
        <f t="shared" si="78"/>
        <v>27:0004</v>
      </c>
      <c r="E516" t="s">
        <v>1871</v>
      </c>
      <c r="F516" t="s">
        <v>1872</v>
      </c>
      <c r="H516">
        <v>60.763820000000003</v>
      </c>
      <c r="I516">
        <v>-117.12578000000001</v>
      </c>
      <c r="J516" s="1" t="str">
        <f>HYPERLINK("http://geochem.nrcan.gc.ca/cdogs/content/kwd/kwd020050_e.htm", "Glaciofluvial")</f>
        <v>Glaciofluvial</v>
      </c>
      <c r="K516" s="1" t="str">
        <f t="shared" si="76"/>
        <v>HMC separation (ODM standard)</v>
      </c>
      <c r="L516">
        <v>11</v>
      </c>
      <c r="N516">
        <v>10.5</v>
      </c>
      <c r="O516">
        <v>0</v>
      </c>
      <c r="P516">
        <v>10.5</v>
      </c>
      <c r="Q516">
        <v>883.7</v>
      </c>
      <c r="R516">
        <v>834.6</v>
      </c>
      <c r="S516">
        <v>813.6</v>
      </c>
      <c r="T516">
        <v>21</v>
      </c>
      <c r="U516">
        <v>0.4</v>
      </c>
      <c r="V516">
        <v>20.6</v>
      </c>
      <c r="X516">
        <v>48.9</v>
      </c>
      <c r="Z516">
        <v>0.1</v>
      </c>
      <c r="AA516">
        <v>-0.01</v>
      </c>
      <c r="AB516">
        <v>0.2</v>
      </c>
      <c r="AC516">
        <v>0.1</v>
      </c>
      <c r="AD516">
        <v>-0.01</v>
      </c>
      <c r="AE516">
        <v>0</v>
      </c>
    </row>
    <row r="517" spans="1:31" x14ac:dyDescent="0.3">
      <c r="A517" t="s">
        <v>1873</v>
      </c>
      <c r="B517" t="s">
        <v>1874</v>
      </c>
      <c r="C517" s="1" t="str">
        <f t="shared" si="77"/>
        <v>27:0009</v>
      </c>
      <c r="D517" s="1" t="str">
        <f t="shared" si="78"/>
        <v>27:0004</v>
      </c>
      <c r="E517" t="s">
        <v>1875</v>
      </c>
      <c r="F517" t="s">
        <v>1876</v>
      </c>
      <c r="H517">
        <v>60.351579999999998</v>
      </c>
      <c r="I517">
        <v>-116.93437</v>
      </c>
      <c r="J517" s="1" t="str">
        <f>HYPERLINK("http://geochem.nrcan.gc.ca/cdogs/content/kwd/kwd020050_e.htm", "Glaciofluvial")</f>
        <v>Glaciofluvial</v>
      </c>
      <c r="K517" s="1" t="str">
        <f t="shared" si="76"/>
        <v>HMC separation (ODM standard)</v>
      </c>
      <c r="L517">
        <v>11.3</v>
      </c>
      <c r="N517">
        <v>10.8</v>
      </c>
      <c r="O517">
        <v>5.0999999999999996</v>
      </c>
      <c r="P517">
        <v>5.7</v>
      </c>
      <c r="Q517">
        <v>1167.9000000000001</v>
      </c>
      <c r="R517">
        <v>52</v>
      </c>
      <c r="S517">
        <v>51.2</v>
      </c>
      <c r="T517">
        <v>0.8</v>
      </c>
      <c r="U517">
        <v>0.1</v>
      </c>
      <c r="V517">
        <v>0.7</v>
      </c>
      <c r="X517">
        <v>1098.9000000000001</v>
      </c>
      <c r="Z517">
        <v>0.95</v>
      </c>
      <c r="AA517">
        <v>0.9</v>
      </c>
      <c r="AB517">
        <v>16.100000000000001</v>
      </c>
      <c r="AC517">
        <v>13</v>
      </c>
      <c r="AD517">
        <v>2.1</v>
      </c>
      <c r="AE517">
        <v>0.05</v>
      </c>
    </row>
    <row r="518" spans="1:31" x14ac:dyDescent="0.3">
      <c r="A518" t="s">
        <v>1877</v>
      </c>
      <c r="B518" t="s">
        <v>1878</v>
      </c>
      <c r="C518" s="1" t="str">
        <f t="shared" si="77"/>
        <v>27:0009</v>
      </c>
      <c r="D518" s="1" t="str">
        <f t="shared" si="78"/>
        <v>27:0004</v>
      </c>
      <c r="E518" t="s">
        <v>1879</v>
      </c>
      <c r="F518" t="s">
        <v>1880</v>
      </c>
      <c r="H518">
        <v>60.466169999999998</v>
      </c>
      <c r="I518">
        <v>-116.90894</v>
      </c>
      <c r="J518" s="1" t="str">
        <f>HYPERLINK("http://geochem.nrcan.gc.ca/cdogs/content/kwd/kwd020044_e.htm", "Till")</f>
        <v>Till</v>
      </c>
      <c r="K518" s="1" t="str">
        <f t="shared" si="76"/>
        <v>HMC separation (ODM standard)</v>
      </c>
      <c r="L518">
        <v>11.2</v>
      </c>
      <c r="N518">
        <v>10.7</v>
      </c>
      <c r="O518">
        <v>0</v>
      </c>
      <c r="P518">
        <v>10.7</v>
      </c>
      <c r="Q518">
        <v>585.70000000000005</v>
      </c>
      <c r="R518">
        <v>306.10000000000002</v>
      </c>
      <c r="S518">
        <v>300.7</v>
      </c>
      <c r="T518">
        <v>5.4</v>
      </c>
      <c r="U518">
        <v>0.6</v>
      </c>
      <c r="V518">
        <v>4.8</v>
      </c>
      <c r="X518">
        <v>278.5</v>
      </c>
      <c r="Z518">
        <v>0.28000000000000003</v>
      </c>
      <c r="AA518">
        <v>0.2</v>
      </c>
      <c r="AB518">
        <v>0.9</v>
      </c>
      <c r="AC518">
        <v>0.5</v>
      </c>
      <c r="AD518">
        <v>0.1</v>
      </c>
      <c r="AE518">
        <v>0.02</v>
      </c>
    </row>
    <row r="519" spans="1:31" x14ac:dyDescent="0.3">
      <c r="A519" t="s">
        <v>1881</v>
      </c>
      <c r="B519" t="s">
        <v>1882</v>
      </c>
      <c r="C519" s="1" t="str">
        <f t="shared" si="77"/>
        <v>27:0009</v>
      </c>
      <c r="D519" s="1" t="str">
        <f t="shared" si="78"/>
        <v>27:0004</v>
      </c>
      <c r="E519" t="s">
        <v>1883</v>
      </c>
      <c r="F519" t="s">
        <v>1884</v>
      </c>
      <c r="H519">
        <v>60.566249999999997</v>
      </c>
      <c r="I519">
        <v>-116.89064999999999</v>
      </c>
      <c r="J519" s="1" t="str">
        <f>HYPERLINK("http://geochem.nrcan.gc.ca/cdogs/content/kwd/kwd020044_e.htm", "Till")</f>
        <v>Till</v>
      </c>
      <c r="K519" s="1" t="str">
        <f t="shared" si="76"/>
        <v>HMC separation (ODM standard)</v>
      </c>
      <c r="L519">
        <v>14.2</v>
      </c>
      <c r="N519">
        <v>13.7</v>
      </c>
      <c r="O519">
        <v>0.8</v>
      </c>
      <c r="P519">
        <v>12.9</v>
      </c>
      <c r="Q519">
        <v>1223.0999999999999</v>
      </c>
      <c r="R519">
        <v>603.70000000000005</v>
      </c>
      <c r="S519">
        <v>595.9</v>
      </c>
      <c r="T519">
        <v>7.8</v>
      </c>
      <c r="U519">
        <v>0.9</v>
      </c>
      <c r="V519">
        <v>6.9</v>
      </c>
      <c r="X519">
        <v>614</v>
      </c>
      <c r="Z519">
        <v>0.9</v>
      </c>
      <c r="AA519">
        <v>0.8</v>
      </c>
      <c r="AB519">
        <v>4.5999999999999996</v>
      </c>
      <c r="AC519">
        <v>1.8</v>
      </c>
      <c r="AD519">
        <v>1.2</v>
      </c>
      <c r="AE519">
        <v>0.7</v>
      </c>
    </row>
    <row r="520" spans="1:31" x14ac:dyDescent="0.3">
      <c r="A520" t="s">
        <v>1885</v>
      </c>
      <c r="B520" t="s">
        <v>1886</v>
      </c>
      <c r="C520" s="1" t="str">
        <f t="shared" si="77"/>
        <v>27:0009</v>
      </c>
      <c r="D520" s="1" t="str">
        <f t="shared" si="78"/>
        <v>27:0004</v>
      </c>
      <c r="E520" t="s">
        <v>1887</v>
      </c>
      <c r="F520" t="s">
        <v>1888</v>
      </c>
      <c r="H520">
        <v>60.666260000000001</v>
      </c>
      <c r="I520">
        <v>-116.88637</v>
      </c>
      <c r="J520" s="1" t="str">
        <f>HYPERLINK("http://geochem.nrcan.gc.ca/cdogs/content/kwd/kwd020044_e.htm", "Till")</f>
        <v>Till</v>
      </c>
      <c r="K520" s="1" t="str">
        <f t="shared" si="76"/>
        <v>HMC separation (ODM standard)</v>
      </c>
      <c r="L520">
        <v>11.7</v>
      </c>
      <c r="N520">
        <v>11.2</v>
      </c>
      <c r="O520">
        <v>0</v>
      </c>
      <c r="P520">
        <v>11.2</v>
      </c>
      <c r="Q520">
        <v>897.22</v>
      </c>
      <c r="R520">
        <v>460.4</v>
      </c>
      <c r="S520">
        <v>453.9</v>
      </c>
      <c r="T520">
        <v>6.5</v>
      </c>
      <c r="U520">
        <v>0.1</v>
      </c>
      <c r="V520">
        <v>6.4</v>
      </c>
      <c r="X520">
        <v>436.3</v>
      </c>
      <c r="Z520">
        <v>0.08</v>
      </c>
      <c r="AA520">
        <v>0.02</v>
      </c>
      <c r="AB520">
        <v>0.5</v>
      </c>
      <c r="AC520">
        <v>0.4</v>
      </c>
      <c r="AD520">
        <v>-0.01</v>
      </c>
      <c r="AE520">
        <v>0.02</v>
      </c>
    </row>
    <row r="521" spans="1:31" x14ac:dyDescent="0.3">
      <c r="A521" t="s">
        <v>1889</v>
      </c>
      <c r="B521" t="s">
        <v>1890</v>
      </c>
      <c r="C521" s="1" t="str">
        <f t="shared" si="77"/>
        <v>27:0009</v>
      </c>
      <c r="D521" s="1" t="str">
        <f t="shared" si="78"/>
        <v>27:0004</v>
      </c>
      <c r="E521" t="s">
        <v>1891</v>
      </c>
      <c r="F521" t="s">
        <v>1892</v>
      </c>
      <c r="J521" s="1" t="str">
        <f>HYPERLINK("http://geochem.nrcan.gc.ca/cdogs/content/kwd/kwd020000_e.htm", "Null")</f>
        <v>Null</v>
      </c>
      <c r="K521" s="1" t="str">
        <f t="shared" si="76"/>
        <v>HMC separation (ODM standard)</v>
      </c>
      <c r="L521">
        <v>16.5</v>
      </c>
      <c r="N521">
        <v>16</v>
      </c>
      <c r="O521">
        <v>0</v>
      </c>
      <c r="P521">
        <v>16</v>
      </c>
      <c r="Q521">
        <v>318.43</v>
      </c>
      <c r="R521">
        <v>240</v>
      </c>
      <c r="S521">
        <v>239.15</v>
      </c>
      <c r="T521">
        <v>0.85</v>
      </c>
      <c r="U521">
        <v>0.05</v>
      </c>
      <c r="V521">
        <v>0.8</v>
      </c>
      <c r="X521">
        <v>78.2</v>
      </c>
      <c r="Z521">
        <v>0.13</v>
      </c>
      <c r="AA521">
        <v>0.03</v>
      </c>
      <c r="AB521">
        <v>0.2</v>
      </c>
      <c r="AC521">
        <v>0.01</v>
      </c>
      <c r="AD521">
        <v>0.04</v>
      </c>
      <c r="AE521">
        <v>0.02</v>
      </c>
    </row>
    <row r="522" spans="1:31" x14ac:dyDescent="0.3">
      <c r="A522" t="s">
        <v>1893</v>
      </c>
      <c r="B522" t="s">
        <v>1894</v>
      </c>
      <c r="C522" s="1" t="str">
        <f t="shared" si="77"/>
        <v>27:0009</v>
      </c>
      <c r="D522" s="1" t="str">
        <f t="shared" si="78"/>
        <v>27:0004</v>
      </c>
      <c r="E522" t="s">
        <v>1895</v>
      </c>
      <c r="F522" t="s">
        <v>1896</v>
      </c>
      <c r="H522">
        <v>60.553750000000001</v>
      </c>
      <c r="I522">
        <v>-117.77874</v>
      </c>
      <c r="J522" s="1" t="str">
        <f>HYPERLINK("http://geochem.nrcan.gc.ca/cdogs/content/kwd/kwd020044_e.htm", "Till")</f>
        <v>Till</v>
      </c>
      <c r="K522" s="1" t="str">
        <f t="shared" si="76"/>
        <v>HMC separation (ODM standard)</v>
      </c>
      <c r="L522">
        <v>10.3</v>
      </c>
      <c r="N522">
        <v>9.8000000000000007</v>
      </c>
      <c r="O522">
        <v>0.1</v>
      </c>
      <c r="P522">
        <v>9.6999999999999993</v>
      </c>
      <c r="Q522">
        <v>313.60000000000002</v>
      </c>
      <c r="R522">
        <v>241.9</v>
      </c>
      <c r="S522">
        <v>241.29</v>
      </c>
      <c r="T522">
        <v>0.61</v>
      </c>
      <c r="U522">
        <v>0.01</v>
      </c>
      <c r="V522">
        <v>0.6</v>
      </c>
      <c r="X522">
        <v>71.599999999999994</v>
      </c>
      <c r="Z522">
        <v>-0.01</v>
      </c>
      <c r="AA522">
        <v>-0.01</v>
      </c>
      <c r="AB522">
        <v>0.1</v>
      </c>
      <c r="AC522">
        <v>0.08</v>
      </c>
      <c r="AD522">
        <v>0.03</v>
      </c>
      <c r="AE522">
        <v>0.02</v>
      </c>
    </row>
    <row r="523" spans="1:31" x14ac:dyDescent="0.3">
      <c r="A523" t="s">
        <v>1897</v>
      </c>
      <c r="B523" t="s">
        <v>1898</v>
      </c>
      <c r="C523" s="1" t="str">
        <f t="shared" si="77"/>
        <v>27:0009</v>
      </c>
      <c r="D523" s="1" t="str">
        <f t="shared" si="78"/>
        <v>27:0004</v>
      </c>
      <c r="E523" t="s">
        <v>1899</v>
      </c>
      <c r="F523" t="s">
        <v>1900</v>
      </c>
      <c r="H523">
        <v>60.646340000000002</v>
      </c>
      <c r="I523">
        <v>-117.57543</v>
      </c>
      <c r="J523" s="1" t="str">
        <f>HYPERLINK("http://geochem.nrcan.gc.ca/cdogs/content/kwd/kwd020053_e.htm", "Glaciolacustrine")</f>
        <v>Glaciolacustrine</v>
      </c>
      <c r="K523" s="1" t="str">
        <f t="shared" si="76"/>
        <v>HMC separation (ODM standard)</v>
      </c>
      <c r="L523">
        <v>12.1</v>
      </c>
      <c r="N523">
        <v>11.6</v>
      </c>
      <c r="O523">
        <v>0</v>
      </c>
      <c r="P523">
        <v>11.6</v>
      </c>
      <c r="Q523">
        <v>263.5</v>
      </c>
      <c r="R523">
        <v>245.9</v>
      </c>
      <c r="S523">
        <v>244.2</v>
      </c>
      <c r="T523">
        <v>1.7</v>
      </c>
      <c r="U523">
        <v>0.1</v>
      </c>
      <c r="V523">
        <v>1.6</v>
      </c>
      <c r="X523">
        <v>17.5</v>
      </c>
      <c r="Z523">
        <v>-0.01</v>
      </c>
      <c r="AA523">
        <v>-0.01</v>
      </c>
      <c r="AB523">
        <v>0.1</v>
      </c>
      <c r="AC523">
        <v>0.08</v>
      </c>
      <c r="AD523">
        <v>0.03</v>
      </c>
      <c r="AE523">
        <v>-0.01</v>
      </c>
    </row>
    <row r="524" spans="1:31" x14ac:dyDescent="0.3">
      <c r="A524" t="s">
        <v>1901</v>
      </c>
      <c r="B524" t="s">
        <v>1902</v>
      </c>
      <c r="C524" s="1" t="str">
        <f t="shared" si="77"/>
        <v>27:0009</v>
      </c>
      <c r="D524" s="1" t="str">
        <f t="shared" si="78"/>
        <v>27:0004</v>
      </c>
      <c r="E524" t="s">
        <v>1903</v>
      </c>
      <c r="F524" t="s">
        <v>1904</v>
      </c>
      <c r="H524">
        <v>60.648180000000004</v>
      </c>
      <c r="I524">
        <v>-117.47928</v>
      </c>
      <c r="J524" s="1" t="str">
        <f>HYPERLINK("http://geochem.nrcan.gc.ca/cdogs/content/kwd/kwd020044_e.htm", "Till")</f>
        <v>Till</v>
      </c>
      <c r="K524" s="1" t="str">
        <f t="shared" si="76"/>
        <v>HMC separation (ODM standard)</v>
      </c>
      <c r="L524">
        <v>11.2</v>
      </c>
      <c r="N524">
        <v>10.7</v>
      </c>
      <c r="O524">
        <v>0.1</v>
      </c>
      <c r="P524">
        <v>10.6</v>
      </c>
      <c r="Q524">
        <v>302</v>
      </c>
      <c r="R524">
        <v>137.4</v>
      </c>
      <c r="S524">
        <v>134.5</v>
      </c>
      <c r="T524">
        <v>2.9</v>
      </c>
      <c r="U524">
        <v>0.7</v>
      </c>
      <c r="V524">
        <v>2.2000000000000002</v>
      </c>
      <c r="X524">
        <v>163.5</v>
      </c>
      <c r="Z524">
        <v>0.1</v>
      </c>
      <c r="AA524">
        <v>0.3</v>
      </c>
      <c r="AB524">
        <v>0.8</v>
      </c>
      <c r="AC524">
        <v>0.6</v>
      </c>
      <c r="AD524">
        <v>0.1</v>
      </c>
      <c r="AE524">
        <v>-0.01</v>
      </c>
    </row>
    <row r="525" spans="1:31" x14ac:dyDescent="0.3">
      <c r="A525" t="s">
        <v>1905</v>
      </c>
      <c r="B525" t="s">
        <v>1906</v>
      </c>
      <c r="C525" s="1" t="str">
        <f t="shared" si="77"/>
        <v>27:0009</v>
      </c>
      <c r="D525" s="1" t="str">
        <f t="shared" si="78"/>
        <v>27:0004</v>
      </c>
      <c r="E525" t="s">
        <v>1903</v>
      </c>
      <c r="F525" t="s">
        <v>1907</v>
      </c>
      <c r="H525">
        <v>60.648180000000004</v>
      </c>
      <c r="I525">
        <v>-117.47928</v>
      </c>
      <c r="J525" s="1" t="str">
        <f>HYPERLINK("http://geochem.nrcan.gc.ca/cdogs/content/kwd/kwd020044_e.htm", "Till")</f>
        <v>Till</v>
      </c>
      <c r="K525" s="1" t="str">
        <f t="shared" si="76"/>
        <v>HMC separation (ODM standard)</v>
      </c>
      <c r="L525">
        <v>9.3000000000000007</v>
      </c>
      <c r="N525">
        <v>8.8000000000000007</v>
      </c>
      <c r="O525">
        <v>0.1</v>
      </c>
      <c r="P525">
        <v>8.6999999999999993</v>
      </c>
      <c r="Q525">
        <v>238.9</v>
      </c>
      <c r="R525">
        <v>165.8</v>
      </c>
      <c r="S525">
        <v>163.80000000000001</v>
      </c>
      <c r="T525">
        <v>2</v>
      </c>
      <c r="U525">
        <v>0.4</v>
      </c>
      <c r="V525">
        <v>1.6</v>
      </c>
      <c r="X525">
        <v>72.5</v>
      </c>
      <c r="Z525">
        <v>0.02</v>
      </c>
      <c r="AA525">
        <v>0.2</v>
      </c>
      <c r="AB525">
        <v>0.4</v>
      </c>
      <c r="AC525">
        <v>0.3</v>
      </c>
      <c r="AD525">
        <v>0.05</v>
      </c>
      <c r="AE525">
        <v>0.03</v>
      </c>
    </row>
    <row r="526" spans="1:31" x14ac:dyDescent="0.3">
      <c r="A526" t="s">
        <v>1908</v>
      </c>
      <c r="B526" t="s">
        <v>1909</v>
      </c>
      <c r="C526" s="1" t="str">
        <f t="shared" si="77"/>
        <v>27:0009</v>
      </c>
      <c r="D526" s="1" t="str">
        <f t="shared" si="78"/>
        <v>27:0004</v>
      </c>
      <c r="E526" t="s">
        <v>1910</v>
      </c>
      <c r="F526" t="s">
        <v>1911</v>
      </c>
      <c r="H526">
        <v>60.377330000000001</v>
      </c>
      <c r="I526">
        <v>-118.90927000000001</v>
      </c>
      <c r="J526" s="1" t="str">
        <f>HYPERLINK("http://geochem.nrcan.gc.ca/cdogs/content/kwd/kwd020024_e.htm", "Stream sediments")</f>
        <v>Stream sediments</v>
      </c>
      <c r="K526" s="1" t="str">
        <f t="shared" si="76"/>
        <v>HMC separation (ODM standard)</v>
      </c>
      <c r="L526">
        <v>11.2</v>
      </c>
      <c r="N526">
        <v>10.7</v>
      </c>
      <c r="O526">
        <v>1.8</v>
      </c>
      <c r="P526">
        <v>8.9</v>
      </c>
      <c r="Q526">
        <v>1118.5</v>
      </c>
      <c r="R526">
        <v>465.5</v>
      </c>
      <c r="S526">
        <v>434.7</v>
      </c>
      <c r="T526">
        <v>30.8</v>
      </c>
      <c r="U526">
        <v>5.5</v>
      </c>
      <c r="V526">
        <v>25.3</v>
      </c>
      <c r="X526">
        <v>632.70000000000005</v>
      </c>
      <c r="Z526">
        <v>1.2</v>
      </c>
      <c r="AA526">
        <v>3.6</v>
      </c>
      <c r="AB526">
        <v>16.7</v>
      </c>
      <c r="AC526">
        <v>10.3</v>
      </c>
      <c r="AD526">
        <v>4.4000000000000004</v>
      </c>
      <c r="AE526">
        <v>0.8</v>
      </c>
    </row>
    <row r="527" spans="1:31" x14ac:dyDescent="0.3">
      <c r="A527" t="s">
        <v>1912</v>
      </c>
      <c r="B527" t="s">
        <v>1913</v>
      </c>
      <c r="C527" s="1" t="str">
        <f t="shared" si="77"/>
        <v>27:0009</v>
      </c>
      <c r="D527" s="1" t="str">
        <f t="shared" si="78"/>
        <v>27:0004</v>
      </c>
      <c r="E527" t="s">
        <v>1914</v>
      </c>
      <c r="F527" t="s">
        <v>1915</v>
      </c>
      <c r="H527">
        <v>60.47457</v>
      </c>
      <c r="I527">
        <v>-118.90291999999999</v>
      </c>
      <c r="J527" s="1" t="str">
        <f>HYPERLINK("http://geochem.nrcan.gc.ca/cdogs/content/kwd/kwd020044_e.htm", "Till")</f>
        <v>Till</v>
      </c>
      <c r="K527" s="1" t="str">
        <f t="shared" si="76"/>
        <v>HMC separation (ODM standard)</v>
      </c>
      <c r="L527">
        <v>12.2</v>
      </c>
      <c r="N527">
        <v>11.7</v>
      </c>
      <c r="O527">
        <v>0.2</v>
      </c>
      <c r="P527">
        <v>11.5</v>
      </c>
      <c r="Q527">
        <v>513.4</v>
      </c>
      <c r="R527">
        <v>292.8</v>
      </c>
      <c r="S527">
        <v>286.39999999999998</v>
      </c>
      <c r="T527">
        <v>6.4</v>
      </c>
      <c r="U527">
        <v>0.6</v>
      </c>
      <c r="V527">
        <v>5.8</v>
      </c>
      <c r="X527">
        <v>219.6</v>
      </c>
      <c r="Z527">
        <v>0.1</v>
      </c>
      <c r="AA527">
        <v>0.2</v>
      </c>
      <c r="AB527">
        <v>0.8</v>
      </c>
      <c r="AC527">
        <v>0.4</v>
      </c>
      <c r="AD527">
        <v>0.2</v>
      </c>
      <c r="AE527">
        <v>0.1</v>
      </c>
    </row>
    <row r="528" spans="1:31" x14ac:dyDescent="0.3">
      <c r="A528" t="s">
        <v>1916</v>
      </c>
      <c r="B528" t="s">
        <v>1917</v>
      </c>
      <c r="C528" s="1" t="str">
        <f t="shared" si="77"/>
        <v>27:0009</v>
      </c>
      <c r="D528" s="1" t="str">
        <f t="shared" si="78"/>
        <v>27:0004</v>
      </c>
      <c r="E528" t="s">
        <v>1918</v>
      </c>
      <c r="F528" t="s">
        <v>1919</v>
      </c>
      <c r="H528">
        <v>60.519799999999996</v>
      </c>
      <c r="I528">
        <v>-118.90535</v>
      </c>
      <c r="J528" s="1" t="str">
        <f>HYPERLINK("http://geochem.nrcan.gc.ca/cdogs/content/kwd/kwd020044_e.htm", "Till")</f>
        <v>Till</v>
      </c>
      <c r="K528" s="1" t="str">
        <f t="shared" si="76"/>
        <v>HMC separation (ODM standard)</v>
      </c>
      <c r="L528">
        <v>12.3</v>
      </c>
      <c r="N528">
        <v>11.8</v>
      </c>
      <c r="O528">
        <v>2.1</v>
      </c>
      <c r="P528">
        <v>9.6999999999999993</v>
      </c>
      <c r="Q528">
        <v>885.8</v>
      </c>
      <c r="R528">
        <v>297.8</v>
      </c>
      <c r="S528">
        <v>288</v>
      </c>
      <c r="T528">
        <v>9.8000000000000007</v>
      </c>
      <c r="U528">
        <v>1.8</v>
      </c>
      <c r="V528">
        <v>8</v>
      </c>
      <c r="X528">
        <v>581.29999999999995</v>
      </c>
      <c r="Z528">
        <v>1.1000000000000001</v>
      </c>
      <c r="AA528">
        <v>1.1000000000000001</v>
      </c>
      <c r="AB528">
        <v>5.6</v>
      </c>
      <c r="AC528">
        <v>2.1</v>
      </c>
      <c r="AD528">
        <v>1.5</v>
      </c>
      <c r="AE528">
        <v>0.9</v>
      </c>
    </row>
    <row r="529" spans="1:31" x14ac:dyDescent="0.3">
      <c r="A529" t="s">
        <v>1920</v>
      </c>
      <c r="B529" t="s">
        <v>1921</v>
      </c>
      <c r="C529" s="1" t="str">
        <f t="shared" si="77"/>
        <v>27:0009</v>
      </c>
      <c r="D529" s="1" t="str">
        <f t="shared" si="78"/>
        <v>27:0004</v>
      </c>
      <c r="E529" t="s">
        <v>1922</v>
      </c>
      <c r="F529" t="s">
        <v>1923</v>
      </c>
      <c r="H529">
        <v>60.608179999999997</v>
      </c>
      <c r="I529">
        <v>-118.95780999999999</v>
      </c>
      <c r="J529" s="1" t="str">
        <f>HYPERLINK("http://geochem.nrcan.gc.ca/cdogs/content/kwd/kwd020044_e.htm", "Till")</f>
        <v>Till</v>
      </c>
      <c r="K529" s="1" t="str">
        <f t="shared" si="76"/>
        <v>HMC separation (ODM standard)</v>
      </c>
      <c r="L529">
        <v>11.6</v>
      </c>
      <c r="N529">
        <v>11.1</v>
      </c>
      <c r="O529">
        <v>1.4</v>
      </c>
      <c r="P529">
        <v>9.6999999999999993</v>
      </c>
      <c r="Q529">
        <v>913.7</v>
      </c>
      <c r="R529">
        <v>325.8</v>
      </c>
      <c r="S529">
        <v>319.3</v>
      </c>
      <c r="T529">
        <v>6.5</v>
      </c>
      <c r="U529">
        <v>1.3</v>
      </c>
      <c r="V529">
        <v>5.2</v>
      </c>
      <c r="X529">
        <v>583.9</v>
      </c>
      <c r="Z529">
        <v>0.4</v>
      </c>
      <c r="AA529">
        <v>0.8</v>
      </c>
      <c r="AB529">
        <v>3.2</v>
      </c>
      <c r="AC529">
        <v>1.5</v>
      </c>
      <c r="AD529">
        <v>0.9</v>
      </c>
      <c r="AE529">
        <v>0.4</v>
      </c>
    </row>
    <row r="530" spans="1:31" x14ac:dyDescent="0.3">
      <c r="A530" t="s">
        <v>1924</v>
      </c>
      <c r="B530" t="s">
        <v>1925</v>
      </c>
      <c r="C530" s="1" t="str">
        <f t="shared" si="77"/>
        <v>27:0009</v>
      </c>
      <c r="D530" s="1" t="str">
        <f t="shared" si="78"/>
        <v>27:0004</v>
      </c>
      <c r="E530" t="s">
        <v>1926</v>
      </c>
      <c r="F530" t="s">
        <v>1927</v>
      </c>
      <c r="H530">
        <v>60.746549999999999</v>
      </c>
      <c r="I530">
        <v>-118.8938</v>
      </c>
      <c r="J530" s="1" t="str">
        <f>HYPERLINK("http://geochem.nrcan.gc.ca/cdogs/content/kwd/kwd020044_e.htm", "Till")</f>
        <v>Till</v>
      </c>
      <c r="K530" s="1" t="str">
        <f t="shared" si="76"/>
        <v>HMC separation (ODM standard)</v>
      </c>
      <c r="L530">
        <v>12.3</v>
      </c>
      <c r="N530">
        <v>11.8</v>
      </c>
      <c r="O530">
        <v>0.7</v>
      </c>
      <c r="P530">
        <v>11.1</v>
      </c>
      <c r="Q530">
        <v>723.6</v>
      </c>
      <c r="R530">
        <v>256.8</v>
      </c>
      <c r="S530">
        <v>250.7</v>
      </c>
      <c r="T530">
        <v>6.1</v>
      </c>
      <c r="U530">
        <v>0.6</v>
      </c>
      <c r="V530">
        <v>5.5</v>
      </c>
      <c r="X530">
        <v>463.9</v>
      </c>
      <c r="Z530">
        <v>0.4</v>
      </c>
      <c r="AA530">
        <v>0.4</v>
      </c>
      <c r="AB530">
        <v>2.5</v>
      </c>
      <c r="AC530">
        <v>1.1000000000000001</v>
      </c>
      <c r="AD530">
        <v>0.7</v>
      </c>
      <c r="AE530">
        <v>0.3</v>
      </c>
    </row>
    <row r="531" spans="1:31" x14ac:dyDescent="0.3">
      <c r="A531" t="s">
        <v>1928</v>
      </c>
      <c r="B531" t="s">
        <v>1929</v>
      </c>
      <c r="C531" s="1" t="str">
        <f t="shared" si="77"/>
        <v>27:0009</v>
      </c>
      <c r="D531" s="1" t="str">
        <f t="shared" si="78"/>
        <v>27:0004</v>
      </c>
      <c r="E531" t="s">
        <v>1930</v>
      </c>
      <c r="F531" t="s">
        <v>1931</v>
      </c>
      <c r="H531">
        <v>60.485109999999999</v>
      </c>
      <c r="I531">
        <v>-118.35917000000001</v>
      </c>
      <c r="J531" s="1" t="str">
        <f>HYPERLINK("http://geochem.nrcan.gc.ca/cdogs/content/kwd/kwd020044_e.htm", "Till")</f>
        <v>Till</v>
      </c>
      <c r="K531" s="1" t="str">
        <f t="shared" si="76"/>
        <v>HMC separation (ODM standard)</v>
      </c>
      <c r="L531">
        <v>11.2</v>
      </c>
      <c r="N531">
        <v>10.7</v>
      </c>
      <c r="O531">
        <v>1.2</v>
      </c>
      <c r="P531">
        <v>9.5</v>
      </c>
      <c r="Q531">
        <v>686.7</v>
      </c>
      <c r="R531">
        <v>278</v>
      </c>
      <c r="S531">
        <v>274.39999999999998</v>
      </c>
      <c r="T531">
        <v>3.6</v>
      </c>
      <c r="U531">
        <v>0.4</v>
      </c>
      <c r="V531">
        <v>3.2</v>
      </c>
      <c r="X531">
        <v>403.4</v>
      </c>
      <c r="Z531">
        <v>0.8</v>
      </c>
      <c r="AA531">
        <v>1.3</v>
      </c>
      <c r="AB531">
        <v>4</v>
      </c>
      <c r="AC531">
        <v>1.6</v>
      </c>
      <c r="AD531">
        <v>1.2</v>
      </c>
      <c r="AE531">
        <v>0.4</v>
      </c>
    </row>
    <row r="532" spans="1:31" x14ac:dyDescent="0.3">
      <c r="A532" t="s">
        <v>1932</v>
      </c>
      <c r="B532" t="s">
        <v>1933</v>
      </c>
      <c r="C532" s="1" t="str">
        <f t="shared" si="77"/>
        <v>27:0009</v>
      </c>
      <c r="D532" s="1" t="str">
        <f t="shared" si="78"/>
        <v>27:0004</v>
      </c>
      <c r="E532" t="s">
        <v>1934</v>
      </c>
      <c r="F532" t="s">
        <v>1935</v>
      </c>
      <c r="H532">
        <v>60.560339999999997</v>
      </c>
      <c r="I532">
        <v>-118.36932</v>
      </c>
      <c r="J532" s="1" t="str">
        <f>HYPERLINK("http://geochem.nrcan.gc.ca/cdogs/content/kwd/kwd020000_e.htm", "Null")</f>
        <v>Null</v>
      </c>
      <c r="K532" s="1" t="str">
        <f t="shared" si="76"/>
        <v>HMC separation (ODM standard)</v>
      </c>
      <c r="L532">
        <v>16.2</v>
      </c>
      <c r="N532">
        <v>15.7</v>
      </c>
      <c r="O532">
        <v>0.9</v>
      </c>
      <c r="P532">
        <v>14.8</v>
      </c>
      <c r="Q532">
        <v>859.1</v>
      </c>
      <c r="R532">
        <v>293.3</v>
      </c>
      <c r="S532">
        <v>282.39999999999998</v>
      </c>
      <c r="T532">
        <v>10.9</v>
      </c>
      <c r="U532">
        <v>0.1</v>
      </c>
      <c r="V532">
        <v>10.8</v>
      </c>
      <c r="X532">
        <v>558.6</v>
      </c>
      <c r="Z532">
        <v>0.7</v>
      </c>
      <c r="AA532">
        <v>0.3</v>
      </c>
      <c r="AB532">
        <v>6.9</v>
      </c>
      <c r="AC532">
        <v>4</v>
      </c>
      <c r="AD532">
        <v>1.7</v>
      </c>
      <c r="AE532">
        <v>0.5</v>
      </c>
    </row>
    <row r="533" spans="1:31" x14ac:dyDescent="0.3">
      <c r="A533" t="s">
        <v>1936</v>
      </c>
      <c r="B533" t="s">
        <v>1937</v>
      </c>
      <c r="C533" s="1" t="str">
        <f t="shared" si="77"/>
        <v>27:0009</v>
      </c>
      <c r="D533" s="1" t="str">
        <f t="shared" si="78"/>
        <v>27:0004</v>
      </c>
      <c r="E533" t="s">
        <v>1938</v>
      </c>
      <c r="F533" t="s">
        <v>1939</v>
      </c>
      <c r="H533">
        <v>60.649419999999999</v>
      </c>
      <c r="I533">
        <v>-118.35862</v>
      </c>
      <c r="J533" s="1" t="str">
        <f>HYPERLINK("http://geochem.nrcan.gc.ca/cdogs/content/kwd/kwd020044_e.htm", "Till")</f>
        <v>Till</v>
      </c>
      <c r="K533" s="1" t="str">
        <f t="shared" si="76"/>
        <v>HMC separation (ODM standard)</v>
      </c>
      <c r="L533">
        <v>9.4</v>
      </c>
      <c r="N533">
        <v>8.9</v>
      </c>
      <c r="O533">
        <v>1</v>
      </c>
      <c r="P533">
        <v>7.9</v>
      </c>
      <c r="Q533">
        <v>806.8</v>
      </c>
      <c r="R533">
        <v>331</v>
      </c>
      <c r="S533">
        <v>325.89999999999998</v>
      </c>
      <c r="T533">
        <v>5.0999999999999996</v>
      </c>
      <c r="U533">
        <v>0.7</v>
      </c>
      <c r="V533">
        <v>4.4000000000000004</v>
      </c>
      <c r="X533">
        <v>472.4</v>
      </c>
      <c r="Z533">
        <v>0.2</v>
      </c>
      <c r="AA533">
        <v>0.6</v>
      </c>
      <c r="AB533">
        <v>2.8</v>
      </c>
      <c r="AC533">
        <v>1.6</v>
      </c>
      <c r="AD533">
        <v>0.8</v>
      </c>
      <c r="AE533">
        <v>0.2</v>
      </c>
    </row>
    <row r="534" spans="1:31" x14ac:dyDescent="0.3">
      <c r="A534" t="s">
        <v>1940</v>
      </c>
      <c r="B534" t="s">
        <v>1941</v>
      </c>
      <c r="C534" s="1" t="str">
        <f t="shared" si="77"/>
        <v>27:0009</v>
      </c>
      <c r="D534" s="1" t="str">
        <f t="shared" si="78"/>
        <v>27:0004</v>
      </c>
      <c r="E534" t="s">
        <v>1942</v>
      </c>
      <c r="F534" t="s">
        <v>1943</v>
      </c>
      <c r="H534">
        <v>60.356769999999997</v>
      </c>
      <c r="I534">
        <v>-118.14627</v>
      </c>
      <c r="J534" s="1" t="str">
        <f>HYPERLINK("http://geochem.nrcan.gc.ca/cdogs/content/kwd/kwd020050_e.htm", "Glaciofluvial")</f>
        <v>Glaciofluvial</v>
      </c>
      <c r="K534" s="1" t="str">
        <f t="shared" si="76"/>
        <v>HMC separation (ODM standard)</v>
      </c>
      <c r="L534">
        <v>15.2</v>
      </c>
      <c r="N534">
        <v>14.7</v>
      </c>
      <c r="O534">
        <v>1.3</v>
      </c>
      <c r="P534">
        <v>13.4</v>
      </c>
      <c r="Q534">
        <v>751.1</v>
      </c>
      <c r="R534">
        <v>566.6</v>
      </c>
      <c r="S534">
        <v>514.6</v>
      </c>
      <c r="T534">
        <v>52</v>
      </c>
      <c r="U534">
        <v>7</v>
      </c>
      <c r="V534">
        <v>45</v>
      </c>
      <c r="X534">
        <v>177.4</v>
      </c>
      <c r="Z534">
        <v>1</v>
      </c>
      <c r="AA534">
        <v>0.9</v>
      </c>
      <c r="AB534">
        <v>6.2</v>
      </c>
      <c r="AC534">
        <v>4.3</v>
      </c>
      <c r="AD534">
        <v>0.7</v>
      </c>
      <c r="AE534">
        <v>0.2</v>
      </c>
    </row>
    <row r="535" spans="1:31" x14ac:dyDescent="0.3">
      <c r="A535" t="s">
        <v>1944</v>
      </c>
      <c r="B535" t="s">
        <v>1945</v>
      </c>
      <c r="C535" s="1" t="str">
        <f t="shared" si="77"/>
        <v>27:0009</v>
      </c>
      <c r="D535" s="1" t="str">
        <f t="shared" si="78"/>
        <v>27:0004</v>
      </c>
      <c r="E535" t="s">
        <v>1946</v>
      </c>
      <c r="F535" t="s">
        <v>1947</v>
      </c>
      <c r="H535">
        <v>60.46998</v>
      </c>
      <c r="I535">
        <v>-118.16755999999999</v>
      </c>
      <c r="J535" s="1" t="str">
        <f>HYPERLINK("http://geochem.nrcan.gc.ca/cdogs/content/kwd/kwd020044_e.htm", "Till")</f>
        <v>Till</v>
      </c>
      <c r="K535" s="1" t="str">
        <f t="shared" si="76"/>
        <v>HMC separation (ODM standard)</v>
      </c>
      <c r="L535">
        <v>12.9</v>
      </c>
      <c r="N535">
        <v>12.4</v>
      </c>
      <c r="O535">
        <v>2.4</v>
      </c>
      <c r="P535">
        <v>10</v>
      </c>
      <c r="Q535">
        <v>720.7</v>
      </c>
      <c r="R535">
        <v>289.10000000000002</v>
      </c>
      <c r="S535">
        <v>277.8</v>
      </c>
      <c r="T535">
        <v>11.3</v>
      </c>
      <c r="U535">
        <v>1.4</v>
      </c>
      <c r="V535">
        <v>9.9</v>
      </c>
      <c r="X535">
        <v>423.8</v>
      </c>
      <c r="Z535">
        <v>0.7</v>
      </c>
      <c r="AA535">
        <v>0.6</v>
      </c>
      <c r="AB535">
        <v>7.2</v>
      </c>
      <c r="AC535">
        <v>2.8</v>
      </c>
      <c r="AD535">
        <v>2.5</v>
      </c>
      <c r="AE535">
        <v>1.2</v>
      </c>
    </row>
    <row r="536" spans="1:31" x14ac:dyDescent="0.3">
      <c r="A536" t="s">
        <v>1948</v>
      </c>
      <c r="B536" t="s">
        <v>1949</v>
      </c>
      <c r="C536" s="1" t="str">
        <f t="shared" si="77"/>
        <v>27:0009</v>
      </c>
      <c r="D536" s="1" t="str">
        <f t="shared" si="78"/>
        <v>27:0004</v>
      </c>
      <c r="E536" t="s">
        <v>1950</v>
      </c>
      <c r="F536" t="s">
        <v>1951</v>
      </c>
      <c r="H536">
        <v>60.856580000000001</v>
      </c>
      <c r="I536">
        <v>-118.03043</v>
      </c>
      <c r="J536" s="1" t="str">
        <f>HYPERLINK("http://geochem.nrcan.gc.ca/cdogs/content/kwd/kwd020044_e.htm", "Till")</f>
        <v>Till</v>
      </c>
      <c r="K536" s="1" t="str">
        <f t="shared" si="76"/>
        <v>HMC separation (ODM standard)</v>
      </c>
      <c r="L536">
        <v>13.2</v>
      </c>
      <c r="N536">
        <v>12.7</v>
      </c>
      <c r="O536">
        <v>1.1000000000000001</v>
      </c>
      <c r="P536">
        <v>11.6</v>
      </c>
      <c r="Q536">
        <v>1039</v>
      </c>
      <c r="R536">
        <v>380.5</v>
      </c>
      <c r="S536">
        <v>368.9</v>
      </c>
      <c r="T536">
        <v>11.6</v>
      </c>
      <c r="U536">
        <v>1.2</v>
      </c>
      <c r="V536">
        <v>10.4</v>
      </c>
      <c r="X536">
        <v>653</v>
      </c>
      <c r="Z536">
        <v>0.6</v>
      </c>
      <c r="AA536">
        <v>0.8</v>
      </c>
      <c r="AB536">
        <v>4.7</v>
      </c>
      <c r="AC536">
        <v>2.2999999999999998</v>
      </c>
      <c r="AD536">
        <v>1.3</v>
      </c>
      <c r="AE536">
        <v>0.5</v>
      </c>
    </row>
    <row r="537" spans="1:31" x14ac:dyDescent="0.3">
      <c r="A537" t="s">
        <v>1952</v>
      </c>
      <c r="B537" t="s">
        <v>1953</v>
      </c>
      <c r="C537" s="1" t="str">
        <f t="shared" si="77"/>
        <v>27:0009</v>
      </c>
      <c r="D537" s="1" t="str">
        <f t="shared" si="78"/>
        <v>27:0004</v>
      </c>
      <c r="E537" t="s">
        <v>1954</v>
      </c>
      <c r="F537" t="s">
        <v>1955</v>
      </c>
      <c r="H537">
        <v>60.28472</v>
      </c>
      <c r="I537">
        <v>-117.98693</v>
      </c>
      <c r="J537" s="1" t="str">
        <f>HYPERLINK("http://geochem.nrcan.gc.ca/cdogs/content/kwd/kwd020044_e.htm", "Till")</f>
        <v>Till</v>
      </c>
      <c r="K537" s="1" t="str">
        <f t="shared" si="76"/>
        <v>HMC separation (ODM standard)</v>
      </c>
      <c r="L537">
        <v>14.8</v>
      </c>
      <c r="N537">
        <v>14.3</v>
      </c>
      <c r="O537">
        <v>0</v>
      </c>
      <c r="P537">
        <v>14.3</v>
      </c>
      <c r="Q537">
        <v>672.5</v>
      </c>
      <c r="R537">
        <v>261.7</v>
      </c>
      <c r="S537">
        <v>249.8</v>
      </c>
      <c r="T537">
        <v>11.9</v>
      </c>
      <c r="U537">
        <v>1.3</v>
      </c>
      <c r="V537">
        <v>10.6</v>
      </c>
      <c r="X537">
        <v>408.9</v>
      </c>
      <c r="Z537">
        <v>0.3</v>
      </c>
      <c r="AA537">
        <v>0.2</v>
      </c>
      <c r="AB537">
        <v>1.7</v>
      </c>
      <c r="AC537">
        <v>1</v>
      </c>
      <c r="AD537">
        <v>0.3</v>
      </c>
      <c r="AE537">
        <v>0.1</v>
      </c>
    </row>
    <row r="538" spans="1:31" x14ac:dyDescent="0.3">
      <c r="A538" t="s">
        <v>1956</v>
      </c>
      <c r="B538" t="s">
        <v>1957</v>
      </c>
      <c r="C538" s="1" t="str">
        <f t="shared" si="77"/>
        <v>27:0009</v>
      </c>
      <c r="D538" s="1" t="str">
        <f t="shared" si="78"/>
        <v>27:0004</v>
      </c>
      <c r="E538" t="s">
        <v>1958</v>
      </c>
      <c r="F538" t="s">
        <v>1959</v>
      </c>
      <c r="H538">
        <v>60.317799999999998</v>
      </c>
      <c r="I538">
        <v>-117.78493</v>
      </c>
      <c r="J538" s="1" t="str">
        <f>HYPERLINK("http://geochem.nrcan.gc.ca/cdogs/content/kwd/kwd020024_e.htm", "Stream sediments")</f>
        <v>Stream sediments</v>
      </c>
      <c r="K538" s="1" t="str">
        <f t="shared" si="76"/>
        <v>HMC separation (ODM standard)</v>
      </c>
      <c r="L538">
        <v>12.1</v>
      </c>
      <c r="N538">
        <v>11.6</v>
      </c>
      <c r="O538">
        <v>2.8</v>
      </c>
      <c r="P538">
        <v>8.8000000000000007</v>
      </c>
      <c r="Q538">
        <v>882.4</v>
      </c>
      <c r="R538">
        <v>500</v>
      </c>
      <c r="S538">
        <v>440.7</v>
      </c>
      <c r="T538">
        <v>59.3</v>
      </c>
      <c r="U538">
        <v>7.2</v>
      </c>
      <c r="V538">
        <v>52.1</v>
      </c>
      <c r="X538">
        <v>345</v>
      </c>
      <c r="Z538">
        <v>3.4</v>
      </c>
      <c r="AA538">
        <v>4.5999999999999996</v>
      </c>
      <c r="AB538">
        <v>32.799999999999997</v>
      </c>
      <c r="AC538">
        <v>19.2</v>
      </c>
      <c r="AD538">
        <v>7.5</v>
      </c>
      <c r="AE538">
        <v>2.7</v>
      </c>
    </row>
    <row r="539" spans="1:31" x14ac:dyDescent="0.3">
      <c r="A539" t="s">
        <v>1960</v>
      </c>
      <c r="B539" t="s">
        <v>1961</v>
      </c>
      <c r="C539" s="1" t="str">
        <f t="shared" si="77"/>
        <v>27:0009</v>
      </c>
      <c r="D539" s="1" t="str">
        <f t="shared" si="78"/>
        <v>27:0004</v>
      </c>
      <c r="E539" t="s">
        <v>1962</v>
      </c>
      <c r="F539" t="s">
        <v>1963</v>
      </c>
      <c r="H539">
        <v>60.25376</v>
      </c>
      <c r="I539">
        <v>-117.79076000000001</v>
      </c>
      <c r="J539" s="1" t="str">
        <f>HYPERLINK("http://geochem.nrcan.gc.ca/cdogs/content/kwd/kwd020044_e.htm", "Till")</f>
        <v>Till</v>
      </c>
      <c r="K539" s="1" t="str">
        <f t="shared" si="76"/>
        <v>HMC separation (ODM standard)</v>
      </c>
      <c r="L539">
        <v>18.899999999999999</v>
      </c>
      <c r="N539">
        <v>18.399999999999999</v>
      </c>
      <c r="O539">
        <v>2.2000000000000002</v>
      </c>
      <c r="P539">
        <v>16.2</v>
      </c>
      <c r="Q539">
        <v>1634.4</v>
      </c>
      <c r="R539">
        <v>922</v>
      </c>
      <c r="S539">
        <v>880.2</v>
      </c>
      <c r="T539">
        <v>41.8</v>
      </c>
      <c r="U539">
        <v>2.4</v>
      </c>
      <c r="V539">
        <v>39.4</v>
      </c>
      <c r="X539">
        <v>674.8</v>
      </c>
      <c r="Z539">
        <v>6.9</v>
      </c>
      <c r="AA539">
        <v>1.8</v>
      </c>
      <c r="AB539">
        <v>35.799999999999997</v>
      </c>
      <c r="AC539">
        <v>13.6</v>
      </c>
      <c r="AD539">
        <v>9.6999999999999993</v>
      </c>
      <c r="AE539">
        <v>5.6</v>
      </c>
    </row>
    <row r="540" spans="1:31" x14ac:dyDescent="0.3">
      <c r="A540" t="s">
        <v>1964</v>
      </c>
      <c r="B540" t="s">
        <v>1965</v>
      </c>
      <c r="C540" s="1" t="str">
        <f t="shared" si="77"/>
        <v>27:0009</v>
      </c>
      <c r="D540" s="1" t="str">
        <f t="shared" si="78"/>
        <v>27:0004</v>
      </c>
      <c r="E540" t="s">
        <v>1966</v>
      </c>
      <c r="F540" t="s">
        <v>1967</v>
      </c>
      <c r="H540">
        <v>60.405970000000003</v>
      </c>
      <c r="I540">
        <v>-117.97981</v>
      </c>
      <c r="J540" s="1" t="str">
        <f>HYPERLINK("http://geochem.nrcan.gc.ca/cdogs/content/kwd/kwd020044_e.htm", "Till")</f>
        <v>Till</v>
      </c>
      <c r="K540" s="1" t="str">
        <f t="shared" si="76"/>
        <v>HMC separation (ODM standard)</v>
      </c>
      <c r="L540">
        <v>15</v>
      </c>
      <c r="N540">
        <v>14.5</v>
      </c>
      <c r="O540">
        <v>0</v>
      </c>
      <c r="P540">
        <v>14.5</v>
      </c>
      <c r="Q540">
        <v>1170.9000000000001</v>
      </c>
      <c r="R540">
        <v>1151.0999999999999</v>
      </c>
      <c r="S540">
        <v>1123.7</v>
      </c>
      <c r="T540">
        <v>27.4</v>
      </c>
      <c r="U540">
        <v>2.8</v>
      </c>
      <c r="V540">
        <v>24.6</v>
      </c>
      <c r="X540">
        <v>17.600000000000001</v>
      </c>
      <c r="Z540">
        <v>0.57999999999999996</v>
      </c>
      <c r="AA540">
        <v>0.2</v>
      </c>
      <c r="AB540">
        <v>2</v>
      </c>
      <c r="AC540">
        <v>1.4</v>
      </c>
      <c r="AD540">
        <v>0.02</v>
      </c>
      <c r="AE540">
        <v>-0.01</v>
      </c>
    </row>
    <row r="541" spans="1:31" x14ac:dyDescent="0.3">
      <c r="A541" t="s">
        <v>1968</v>
      </c>
      <c r="B541" t="s">
        <v>1969</v>
      </c>
      <c r="C541" s="1" t="str">
        <f t="shared" si="77"/>
        <v>27:0009</v>
      </c>
      <c r="D541" s="1" t="str">
        <f t="shared" si="78"/>
        <v>27:0004</v>
      </c>
      <c r="E541" t="s">
        <v>1970</v>
      </c>
      <c r="F541" t="s">
        <v>1971</v>
      </c>
      <c r="H541">
        <v>60.39029</v>
      </c>
      <c r="I541">
        <v>-117.77670999999999</v>
      </c>
      <c r="J541" s="1" t="str">
        <f>HYPERLINK("http://geochem.nrcan.gc.ca/cdogs/content/kwd/kwd020050_e.htm", "Glaciofluvial")</f>
        <v>Glaciofluvial</v>
      </c>
      <c r="K541" s="1" t="str">
        <f t="shared" si="76"/>
        <v>HMC separation (ODM standard)</v>
      </c>
      <c r="L541">
        <v>12</v>
      </c>
      <c r="N541">
        <v>11.5</v>
      </c>
      <c r="O541">
        <v>0</v>
      </c>
      <c r="P541">
        <v>11.5</v>
      </c>
      <c r="Q541">
        <v>1127.8900000000001</v>
      </c>
      <c r="R541">
        <v>1120.7</v>
      </c>
      <c r="S541">
        <v>1083.8</v>
      </c>
      <c r="T541">
        <v>36.9</v>
      </c>
      <c r="U541">
        <v>3.6</v>
      </c>
      <c r="V541">
        <v>33.299999999999997</v>
      </c>
      <c r="X541">
        <v>7.1</v>
      </c>
      <c r="Z541">
        <v>0.06</v>
      </c>
      <c r="AA541">
        <v>-0.01</v>
      </c>
      <c r="AB541">
        <v>0.09</v>
      </c>
      <c r="AC541">
        <v>0.03</v>
      </c>
      <c r="AD541">
        <v>-0.01</v>
      </c>
      <c r="AE541">
        <v>0</v>
      </c>
    </row>
    <row r="542" spans="1:31" x14ac:dyDescent="0.3">
      <c r="A542" t="s">
        <v>1972</v>
      </c>
      <c r="B542" t="s">
        <v>1973</v>
      </c>
      <c r="C542" s="1" t="str">
        <f t="shared" si="77"/>
        <v>27:0009</v>
      </c>
      <c r="D542" s="1" t="str">
        <f t="shared" si="78"/>
        <v>27:0004</v>
      </c>
      <c r="E542" t="s">
        <v>1974</v>
      </c>
      <c r="F542" t="s">
        <v>1975</v>
      </c>
      <c r="H542">
        <v>60.476120000000002</v>
      </c>
      <c r="I542">
        <v>-117.81603</v>
      </c>
      <c r="J542" s="1" t="str">
        <f>HYPERLINK("http://geochem.nrcan.gc.ca/cdogs/content/kwd/kwd020050_e.htm", "Glaciofluvial")</f>
        <v>Glaciofluvial</v>
      </c>
      <c r="K542" s="1" t="str">
        <f t="shared" si="76"/>
        <v>HMC separation (ODM standard)</v>
      </c>
      <c r="L542">
        <v>12.6</v>
      </c>
      <c r="N542">
        <v>12.1</v>
      </c>
      <c r="O542">
        <v>0</v>
      </c>
      <c r="P542">
        <v>12.1</v>
      </c>
      <c r="Q542">
        <v>453.95</v>
      </c>
      <c r="R542">
        <v>446.4</v>
      </c>
      <c r="S542">
        <v>444.24</v>
      </c>
      <c r="T542">
        <v>2.16</v>
      </c>
      <c r="U542">
        <v>0.06</v>
      </c>
      <c r="V542">
        <v>2.1</v>
      </c>
      <c r="X542">
        <v>7.5</v>
      </c>
      <c r="Z542">
        <v>0.04</v>
      </c>
      <c r="AA542">
        <v>0.01</v>
      </c>
      <c r="AB542">
        <v>0.04</v>
      </c>
      <c r="AC542">
        <v>-0.01</v>
      </c>
      <c r="AD542">
        <v>0</v>
      </c>
      <c r="AE542">
        <v>-0.01</v>
      </c>
    </row>
    <row r="543" spans="1:31" x14ac:dyDescent="0.3">
      <c r="A543" t="s">
        <v>1976</v>
      </c>
      <c r="B543" t="s">
        <v>1977</v>
      </c>
      <c r="C543" s="1" t="str">
        <f t="shared" ref="C543:C570" si="79">HYPERLINK("http://geochem.nrcan.gc.ca/cdogs/content/bdl/bdl270009_e.htm", "27:0009")</f>
        <v>27:0009</v>
      </c>
      <c r="D543" s="1" t="str">
        <f t="shared" ref="D543:D570" si="80">HYPERLINK("http://geochem.nrcan.gc.ca/cdogs/content/svy/svy270004_e.htm", "27:0004")</f>
        <v>27:0004</v>
      </c>
      <c r="E543" t="s">
        <v>1978</v>
      </c>
      <c r="F543" t="s">
        <v>1979</v>
      </c>
      <c r="H543">
        <v>60.474769999999999</v>
      </c>
      <c r="I543">
        <v>-117.58583</v>
      </c>
      <c r="J543" s="1" t="str">
        <f>HYPERLINK("http://geochem.nrcan.gc.ca/cdogs/content/kwd/kwd020024_e.htm", "Stream sediments")</f>
        <v>Stream sediments</v>
      </c>
      <c r="K543" s="1" t="str">
        <f t="shared" si="76"/>
        <v>HMC separation (ODM standard)</v>
      </c>
      <c r="L543">
        <v>8.5</v>
      </c>
      <c r="N543">
        <v>8</v>
      </c>
      <c r="O543">
        <v>0</v>
      </c>
      <c r="P543">
        <v>8</v>
      </c>
      <c r="Q543">
        <v>513.01</v>
      </c>
      <c r="R543">
        <v>506.3</v>
      </c>
      <c r="S543">
        <v>505.99900000000002</v>
      </c>
      <c r="T543">
        <v>0.30099999999999999</v>
      </c>
      <c r="U543">
        <v>1E-3</v>
      </c>
      <c r="V543">
        <v>0.3</v>
      </c>
      <c r="X543">
        <v>6.7</v>
      </c>
      <c r="Z543">
        <v>0</v>
      </c>
      <c r="AA543">
        <v>0</v>
      </c>
      <c r="AB543">
        <v>0.01</v>
      </c>
      <c r="AC543">
        <v>0.01</v>
      </c>
      <c r="AD543">
        <v>0</v>
      </c>
      <c r="AE543">
        <v>0</v>
      </c>
    </row>
    <row r="544" spans="1:31" x14ac:dyDescent="0.3">
      <c r="A544" t="s">
        <v>1980</v>
      </c>
      <c r="B544" t="s">
        <v>1981</v>
      </c>
      <c r="C544" s="1" t="str">
        <f t="shared" si="79"/>
        <v>27:0009</v>
      </c>
      <c r="D544" s="1" t="str">
        <f t="shared" si="80"/>
        <v>27:0004</v>
      </c>
      <c r="E544" t="s">
        <v>1982</v>
      </c>
      <c r="F544" t="s">
        <v>1983</v>
      </c>
      <c r="H544">
        <v>60.408769999999997</v>
      </c>
      <c r="I544">
        <v>-117.62823</v>
      </c>
      <c r="J544" s="1" t="str">
        <f>HYPERLINK("http://geochem.nrcan.gc.ca/cdogs/content/kwd/kwd020024_e.htm", "Stream sediments")</f>
        <v>Stream sediments</v>
      </c>
      <c r="K544" s="1" t="str">
        <f t="shared" si="76"/>
        <v>HMC separation (ODM standard)</v>
      </c>
      <c r="L544">
        <v>12.6</v>
      </c>
      <c r="N544">
        <v>12.1</v>
      </c>
      <c r="O544">
        <v>0</v>
      </c>
      <c r="P544">
        <v>12.1</v>
      </c>
      <c r="Q544">
        <v>495.09</v>
      </c>
      <c r="R544">
        <v>474.7</v>
      </c>
      <c r="S544">
        <v>472.8</v>
      </c>
      <c r="T544">
        <v>1.9</v>
      </c>
      <c r="U544">
        <v>0.2</v>
      </c>
      <c r="V544">
        <v>1.7</v>
      </c>
      <c r="X544">
        <v>20.3</v>
      </c>
      <c r="Z544">
        <v>0</v>
      </c>
      <c r="AA544">
        <v>0.02</v>
      </c>
      <c r="AB544">
        <v>7.0000000000000007E-2</v>
      </c>
      <c r="AC544">
        <v>7.0000000000000007E-2</v>
      </c>
      <c r="AD544">
        <v>0</v>
      </c>
      <c r="AE544">
        <v>0</v>
      </c>
    </row>
    <row r="545" spans="1:31" x14ac:dyDescent="0.3">
      <c r="A545" t="s">
        <v>1984</v>
      </c>
      <c r="B545" t="s">
        <v>1985</v>
      </c>
      <c r="C545" s="1" t="str">
        <f t="shared" si="79"/>
        <v>27:0009</v>
      </c>
      <c r="D545" s="1" t="str">
        <f t="shared" si="80"/>
        <v>27:0004</v>
      </c>
      <c r="E545" t="s">
        <v>1986</v>
      </c>
      <c r="F545" t="s">
        <v>1987</v>
      </c>
      <c r="J545" s="1" t="str">
        <f>HYPERLINK("http://geochem.nrcan.gc.ca/cdogs/content/kwd/kwd020000_e.htm", "Null")</f>
        <v>Null</v>
      </c>
      <c r="K545" s="1" t="str">
        <f t="shared" si="76"/>
        <v>HMC separation (ODM standard)</v>
      </c>
      <c r="L545">
        <v>9.1999999999999993</v>
      </c>
      <c r="N545">
        <v>8.6999999999999993</v>
      </c>
      <c r="O545">
        <v>0.6</v>
      </c>
      <c r="P545">
        <v>8.1</v>
      </c>
      <c r="Q545">
        <v>991.9</v>
      </c>
      <c r="R545">
        <v>256</v>
      </c>
      <c r="S545">
        <v>250.4</v>
      </c>
      <c r="T545">
        <v>5.6</v>
      </c>
      <c r="U545">
        <v>0.8</v>
      </c>
      <c r="V545">
        <v>4.8</v>
      </c>
      <c r="X545">
        <v>719.3</v>
      </c>
      <c r="Z545">
        <v>1.1000000000000001</v>
      </c>
      <c r="AA545">
        <v>1.2</v>
      </c>
      <c r="AB545">
        <v>15.4</v>
      </c>
      <c r="AC545">
        <v>9.9</v>
      </c>
      <c r="AD545">
        <v>4.3</v>
      </c>
      <c r="AE545">
        <v>0.1</v>
      </c>
    </row>
    <row r="546" spans="1:31" x14ac:dyDescent="0.3">
      <c r="A546" t="s">
        <v>1988</v>
      </c>
      <c r="B546" t="s">
        <v>1989</v>
      </c>
      <c r="C546" s="1" t="str">
        <f t="shared" si="79"/>
        <v>27:0009</v>
      </c>
      <c r="D546" s="1" t="str">
        <f t="shared" si="80"/>
        <v>27:0004</v>
      </c>
      <c r="E546" t="s">
        <v>1934</v>
      </c>
      <c r="F546" t="s">
        <v>1990</v>
      </c>
      <c r="H546">
        <v>60.560339999999997</v>
      </c>
      <c r="I546">
        <v>-118.36932</v>
      </c>
      <c r="J546" s="1" t="str">
        <f>HYPERLINK("http://geochem.nrcan.gc.ca/cdogs/content/kwd/kwd020000_e.htm", "Null")</f>
        <v>Null</v>
      </c>
      <c r="K546" s="1" t="str">
        <f t="shared" si="76"/>
        <v>HMC separation (ODM standard)</v>
      </c>
      <c r="L546">
        <v>23</v>
      </c>
      <c r="N546">
        <v>22.5</v>
      </c>
      <c r="O546">
        <v>1</v>
      </c>
      <c r="P546">
        <v>21.5</v>
      </c>
      <c r="Q546">
        <v>701.8</v>
      </c>
      <c r="R546">
        <v>288.7</v>
      </c>
      <c r="S546">
        <v>280.8</v>
      </c>
      <c r="T546">
        <v>7.9</v>
      </c>
      <c r="U546">
        <v>0.2</v>
      </c>
      <c r="V546">
        <v>7.7</v>
      </c>
      <c r="X546">
        <v>407.2</v>
      </c>
      <c r="Z546">
        <v>1.1000000000000001</v>
      </c>
      <c r="AA546">
        <v>0.2</v>
      </c>
      <c r="AB546">
        <v>5.7</v>
      </c>
      <c r="AC546">
        <v>3.3</v>
      </c>
      <c r="AD546">
        <v>1.1000000000000001</v>
      </c>
      <c r="AE546">
        <v>0.2</v>
      </c>
    </row>
    <row r="547" spans="1:31" x14ac:dyDescent="0.3">
      <c r="A547" t="s">
        <v>1991</v>
      </c>
      <c r="B547" t="s">
        <v>1992</v>
      </c>
      <c r="C547" s="1" t="str">
        <f t="shared" si="79"/>
        <v>27:0009</v>
      </c>
      <c r="D547" s="1" t="str">
        <f t="shared" si="80"/>
        <v>27:0004</v>
      </c>
      <c r="E547" t="s">
        <v>1993</v>
      </c>
      <c r="F547" t="s">
        <v>1994</v>
      </c>
      <c r="H547">
        <v>60.432510000000001</v>
      </c>
      <c r="I547">
        <v>-117.50095</v>
      </c>
      <c r="J547" s="1" t="str">
        <f>HYPERLINK("http://geochem.nrcan.gc.ca/cdogs/content/kwd/kwd020044_e.htm", "Till")</f>
        <v>Till</v>
      </c>
      <c r="K547" s="1" t="str">
        <f t="shared" si="76"/>
        <v>HMC separation (ODM standard)</v>
      </c>
      <c r="L547">
        <v>14.2</v>
      </c>
      <c r="N547">
        <v>13.7</v>
      </c>
      <c r="O547">
        <v>0</v>
      </c>
      <c r="P547">
        <v>13.7</v>
      </c>
      <c r="Q547">
        <v>699.39</v>
      </c>
      <c r="R547">
        <v>555.70000000000005</v>
      </c>
      <c r="S547">
        <v>495.8</v>
      </c>
      <c r="T547">
        <v>59.9</v>
      </c>
      <c r="U547">
        <v>5.8</v>
      </c>
      <c r="V547">
        <v>54.1</v>
      </c>
      <c r="X547">
        <v>141.80000000000001</v>
      </c>
      <c r="Z547">
        <v>0.4</v>
      </c>
      <c r="AA547">
        <v>0.09</v>
      </c>
      <c r="AB547">
        <v>1.8</v>
      </c>
      <c r="AC547">
        <v>1.3</v>
      </c>
      <c r="AD547">
        <v>0.1</v>
      </c>
      <c r="AE547">
        <v>0</v>
      </c>
    </row>
    <row r="548" spans="1:31" x14ac:dyDescent="0.3">
      <c r="A548" t="s">
        <v>1995</v>
      </c>
      <c r="B548" t="s">
        <v>1996</v>
      </c>
      <c r="C548" s="1" t="str">
        <f t="shared" si="79"/>
        <v>27:0009</v>
      </c>
      <c r="D548" s="1" t="str">
        <f t="shared" si="80"/>
        <v>27:0004</v>
      </c>
      <c r="E548" t="s">
        <v>1997</v>
      </c>
      <c r="F548" t="s">
        <v>1998</v>
      </c>
      <c r="H548">
        <v>60.813929999999999</v>
      </c>
      <c r="I548">
        <v>-117.27143</v>
      </c>
      <c r="J548" s="1" t="str">
        <f>HYPERLINK("http://geochem.nrcan.gc.ca/cdogs/content/kwd/kwd020050_e.htm", "Glaciofluvial")</f>
        <v>Glaciofluvial</v>
      </c>
      <c r="K548" s="1" t="str">
        <f t="shared" si="76"/>
        <v>HMC separation (ODM standard)</v>
      </c>
      <c r="L548">
        <v>11.3</v>
      </c>
      <c r="N548">
        <v>10.8</v>
      </c>
      <c r="O548">
        <v>0</v>
      </c>
      <c r="P548">
        <v>10.8</v>
      </c>
      <c r="Q548">
        <v>745.74</v>
      </c>
      <c r="R548">
        <v>738.3</v>
      </c>
      <c r="S548">
        <v>699.8</v>
      </c>
      <c r="T548">
        <v>38.5</v>
      </c>
      <c r="U548">
        <v>2.6</v>
      </c>
      <c r="V548">
        <v>35.9</v>
      </c>
      <c r="X548">
        <v>7</v>
      </c>
      <c r="Z548">
        <v>0.2</v>
      </c>
      <c r="AA548">
        <v>0.04</v>
      </c>
      <c r="AB548">
        <v>0.4</v>
      </c>
      <c r="AC548">
        <v>0.2</v>
      </c>
      <c r="AD548">
        <v>-0.01</v>
      </c>
      <c r="AE548">
        <v>0</v>
      </c>
    </row>
    <row r="549" spans="1:31" x14ac:dyDescent="0.3">
      <c r="A549" t="s">
        <v>1999</v>
      </c>
      <c r="B549" t="s">
        <v>2000</v>
      </c>
      <c r="C549" s="1" t="str">
        <f t="shared" si="79"/>
        <v>27:0009</v>
      </c>
      <c r="D549" s="1" t="str">
        <f t="shared" si="80"/>
        <v>27:0004</v>
      </c>
      <c r="E549" t="s">
        <v>2001</v>
      </c>
      <c r="F549" t="s">
        <v>2002</v>
      </c>
      <c r="H549">
        <v>60.53275</v>
      </c>
      <c r="I549">
        <v>-117.24706999999999</v>
      </c>
      <c r="J549" s="1" t="str">
        <f>HYPERLINK("http://geochem.nrcan.gc.ca/cdogs/content/kwd/kwd020024_e.htm", "Stream sediments")</f>
        <v>Stream sediments</v>
      </c>
      <c r="K549" s="1" t="str">
        <f t="shared" si="76"/>
        <v>HMC separation (ODM standard)</v>
      </c>
      <c r="L549">
        <v>13.2</v>
      </c>
      <c r="N549">
        <v>12.7</v>
      </c>
      <c r="O549">
        <v>0</v>
      </c>
      <c r="P549">
        <v>12.7</v>
      </c>
      <c r="Q549">
        <v>473.3</v>
      </c>
      <c r="R549">
        <v>466.9</v>
      </c>
      <c r="S549">
        <v>466.56</v>
      </c>
      <c r="T549">
        <v>0.34</v>
      </c>
      <c r="U549">
        <v>0.04</v>
      </c>
      <c r="V549">
        <v>0.3</v>
      </c>
      <c r="X549">
        <v>6.4</v>
      </c>
      <c r="Z549">
        <v>0</v>
      </c>
      <c r="AA549">
        <v>0</v>
      </c>
      <c r="AB549">
        <v>-0.01</v>
      </c>
      <c r="AC549">
        <v>-0.01</v>
      </c>
      <c r="AD549">
        <v>0</v>
      </c>
      <c r="AE549">
        <v>0</v>
      </c>
    </row>
    <row r="550" spans="1:31" x14ac:dyDescent="0.3">
      <c r="A550" t="s">
        <v>2003</v>
      </c>
      <c r="B550" t="s">
        <v>2004</v>
      </c>
      <c r="C550" s="1" t="str">
        <f t="shared" si="79"/>
        <v>27:0009</v>
      </c>
      <c r="D550" s="1" t="str">
        <f t="shared" si="80"/>
        <v>27:0004</v>
      </c>
      <c r="E550" t="s">
        <v>2005</v>
      </c>
      <c r="F550" t="s">
        <v>2006</v>
      </c>
      <c r="H550">
        <v>60.55753</v>
      </c>
      <c r="I550">
        <v>-117.08732000000001</v>
      </c>
      <c r="J550" s="1" t="str">
        <f>HYPERLINK("http://geochem.nrcan.gc.ca/cdogs/content/kwd/kwd020044_e.htm", "Till")</f>
        <v>Till</v>
      </c>
      <c r="K550" s="1" t="str">
        <f t="shared" si="76"/>
        <v>HMC separation (ODM standard)</v>
      </c>
      <c r="L550">
        <v>11.3</v>
      </c>
      <c r="N550">
        <v>10.8</v>
      </c>
      <c r="O550">
        <v>0</v>
      </c>
      <c r="P550">
        <v>10.8</v>
      </c>
      <c r="Q550">
        <v>401.22</v>
      </c>
      <c r="R550">
        <v>303.60000000000002</v>
      </c>
      <c r="S550">
        <v>302.82</v>
      </c>
      <c r="T550">
        <v>0.78</v>
      </c>
      <c r="U550">
        <v>0.08</v>
      </c>
      <c r="V550">
        <v>0.7</v>
      </c>
      <c r="X550">
        <v>97.4</v>
      </c>
      <c r="Z550">
        <v>0.06</v>
      </c>
      <c r="AA550">
        <v>0.02</v>
      </c>
      <c r="AB550">
        <v>0.2</v>
      </c>
      <c r="AC550">
        <v>0.1</v>
      </c>
      <c r="AD550">
        <v>0.04</v>
      </c>
      <c r="AE550">
        <v>0</v>
      </c>
    </row>
    <row r="551" spans="1:31" x14ac:dyDescent="0.3">
      <c r="A551" t="s">
        <v>2007</v>
      </c>
      <c r="B551" t="s">
        <v>2008</v>
      </c>
      <c r="C551" s="1" t="str">
        <f t="shared" si="79"/>
        <v>27:0009</v>
      </c>
      <c r="D551" s="1" t="str">
        <f t="shared" si="80"/>
        <v>27:0004</v>
      </c>
      <c r="E551" t="s">
        <v>2009</v>
      </c>
      <c r="F551" t="s">
        <v>2010</v>
      </c>
      <c r="H551">
        <v>60.359699999999997</v>
      </c>
      <c r="I551">
        <v>-118.74534</v>
      </c>
      <c r="J551" s="1" t="str">
        <f>HYPERLINK("http://geochem.nrcan.gc.ca/cdogs/content/kwd/kwd020044_e.htm", "Till")</f>
        <v>Till</v>
      </c>
      <c r="K551" s="1" t="str">
        <f t="shared" si="76"/>
        <v>HMC separation (ODM standard)</v>
      </c>
      <c r="L551">
        <v>16.7</v>
      </c>
      <c r="N551">
        <v>16.2</v>
      </c>
      <c r="O551">
        <v>4.8</v>
      </c>
      <c r="P551">
        <v>11.4</v>
      </c>
      <c r="Q551">
        <v>893</v>
      </c>
      <c r="R551">
        <v>465.2</v>
      </c>
      <c r="S551">
        <v>451.2</v>
      </c>
      <c r="T551">
        <v>14</v>
      </c>
      <c r="U551">
        <v>2.5</v>
      </c>
      <c r="V551">
        <v>11.5</v>
      </c>
      <c r="X551">
        <v>409.5</v>
      </c>
      <c r="Z551">
        <v>2.8</v>
      </c>
      <c r="AA551">
        <v>3</v>
      </c>
      <c r="AB551">
        <v>15.3</v>
      </c>
      <c r="AC551">
        <v>9.5</v>
      </c>
      <c r="AD551">
        <v>2.2999999999999998</v>
      </c>
      <c r="AE551">
        <v>0.7</v>
      </c>
    </row>
    <row r="552" spans="1:31" x14ac:dyDescent="0.3">
      <c r="A552" t="s">
        <v>2011</v>
      </c>
      <c r="B552" t="s">
        <v>2012</v>
      </c>
      <c r="C552" s="1" t="str">
        <f t="shared" si="79"/>
        <v>27:0009</v>
      </c>
      <c r="D552" s="1" t="str">
        <f t="shared" si="80"/>
        <v>27:0004</v>
      </c>
      <c r="E552" t="s">
        <v>2013</v>
      </c>
      <c r="F552" t="s">
        <v>2014</v>
      </c>
      <c r="H552">
        <v>60.369909999999997</v>
      </c>
      <c r="I552">
        <v>-118.55588</v>
      </c>
      <c r="J552" s="1" t="str">
        <f>HYPERLINK("http://geochem.nrcan.gc.ca/cdogs/content/kwd/kwd020044_e.htm", "Till")</f>
        <v>Till</v>
      </c>
      <c r="K552" s="1" t="str">
        <f t="shared" si="76"/>
        <v>HMC separation (ODM standard)</v>
      </c>
      <c r="L552">
        <v>17.5</v>
      </c>
      <c r="N552">
        <v>17</v>
      </c>
      <c r="O552">
        <v>0</v>
      </c>
      <c r="P552">
        <v>17</v>
      </c>
      <c r="Q552">
        <v>718.6</v>
      </c>
      <c r="R552">
        <v>515.5</v>
      </c>
      <c r="S552">
        <v>510.4</v>
      </c>
      <c r="T552">
        <v>5.0999999999999996</v>
      </c>
      <c r="U552">
        <v>0.8</v>
      </c>
      <c r="V552">
        <v>4.3</v>
      </c>
      <c r="X552">
        <v>202.1</v>
      </c>
      <c r="Z552">
        <v>0.34</v>
      </c>
      <c r="AA552">
        <v>0.1</v>
      </c>
      <c r="AB552">
        <v>0.9</v>
      </c>
      <c r="AC552">
        <v>0.5</v>
      </c>
      <c r="AD552">
        <v>0.05</v>
      </c>
      <c r="AE552">
        <v>0.01</v>
      </c>
    </row>
    <row r="553" spans="1:31" x14ac:dyDescent="0.3">
      <c r="A553" t="s">
        <v>2015</v>
      </c>
      <c r="B553" t="s">
        <v>2016</v>
      </c>
      <c r="C553" s="1" t="str">
        <f t="shared" si="79"/>
        <v>27:0009</v>
      </c>
      <c r="D553" s="1" t="str">
        <f t="shared" si="80"/>
        <v>27:0004</v>
      </c>
      <c r="E553" t="s">
        <v>2017</v>
      </c>
      <c r="F553" t="s">
        <v>2018</v>
      </c>
      <c r="H553">
        <v>60.488250000000001</v>
      </c>
      <c r="I553">
        <v>-118.4995</v>
      </c>
      <c r="J553" s="1" t="str">
        <f>HYPERLINK("http://geochem.nrcan.gc.ca/cdogs/content/kwd/kwd020044_e.htm", "Till")</f>
        <v>Till</v>
      </c>
      <c r="K553" s="1" t="str">
        <f t="shared" si="76"/>
        <v>HMC separation (ODM standard)</v>
      </c>
      <c r="L553">
        <v>8.3000000000000007</v>
      </c>
      <c r="N553">
        <v>7.8</v>
      </c>
      <c r="O553">
        <v>0</v>
      </c>
      <c r="P553">
        <v>7.8</v>
      </c>
      <c r="Q553">
        <v>106.21</v>
      </c>
      <c r="R553">
        <v>97</v>
      </c>
      <c r="S553">
        <v>96.97</v>
      </c>
      <c r="T553">
        <v>0.03</v>
      </c>
      <c r="U553">
        <v>0.01</v>
      </c>
      <c r="V553">
        <v>0.02</v>
      </c>
      <c r="X553">
        <v>9.1999999999999993</v>
      </c>
      <c r="Z553">
        <v>0</v>
      </c>
      <c r="AA553">
        <v>0</v>
      </c>
      <c r="AB553">
        <v>0.01</v>
      </c>
      <c r="AC553">
        <v>0.01</v>
      </c>
      <c r="AD553">
        <v>0</v>
      </c>
      <c r="AE553">
        <v>0</v>
      </c>
    </row>
    <row r="554" spans="1:31" x14ac:dyDescent="0.3">
      <c r="A554" t="s">
        <v>2019</v>
      </c>
      <c r="B554" t="s">
        <v>2020</v>
      </c>
      <c r="C554" s="1" t="str">
        <f t="shared" si="79"/>
        <v>27:0009</v>
      </c>
      <c r="D554" s="1" t="str">
        <f t="shared" si="80"/>
        <v>27:0004</v>
      </c>
      <c r="E554" t="s">
        <v>2021</v>
      </c>
      <c r="F554" t="s">
        <v>2022</v>
      </c>
      <c r="H554">
        <v>60.499789999999997</v>
      </c>
      <c r="I554">
        <v>-118.6982</v>
      </c>
      <c r="J554" s="1" t="str">
        <f>HYPERLINK("http://geochem.nrcan.gc.ca/cdogs/content/kwd/kwd020044_e.htm", "Till")</f>
        <v>Till</v>
      </c>
      <c r="K554" s="1" t="str">
        <f t="shared" si="76"/>
        <v>HMC separation (ODM standard)</v>
      </c>
      <c r="L554">
        <v>10.8</v>
      </c>
      <c r="N554">
        <v>10.3</v>
      </c>
      <c r="O554">
        <v>0</v>
      </c>
      <c r="P554">
        <v>10.3</v>
      </c>
      <c r="Q554">
        <v>108.3</v>
      </c>
      <c r="R554">
        <v>108.1</v>
      </c>
      <c r="S554">
        <v>107.1</v>
      </c>
      <c r="T554">
        <v>1</v>
      </c>
      <c r="U554">
        <v>0.2</v>
      </c>
      <c r="V554">
        <v>0.8</v>
      </c>
      <c r="X554">
        <v>0.2</v>
      </c>
      <c r="Z554">
        <v>-0.01</v>
      </c>
      <c r="AA554">
        <v>0</v>
      </c>
      <c r="AB554">
        <v>-0.01</v>
      </c>
      <c r="AC554">
        <v>0.01</v>
      </c>
      <c r="AD554">
        <v>0</v>
      </c>
      <c r="AE554">
        <v>0</v>
      </c>
    </row>
    <row r="555" spans="1:31" x14ac:dyDescent="0.3">
      <c r="A555" t="s">
        <v>2023</v>
      </c>
      <c r="B555" t="s">
        <v>2024</v>
      </c>
      <c r="C555" s="1" t="str">
        <f t="shared" si="79"/>
        <v>27:0009</v>
      </c>
      <c r="D555" s="1" t="str">
        <f t="shared" si="80"/>
        <v>27:0004</v>
      </c>
      <c r="E555" t="s">
        <v>2025</v>
      </c>
      <c r="F555" t="s">
        <v>2026</v>
      </c>
      <c r="H555">
        <v>60.536900000000003</v>
      </c>
      <c r="I555">
        <v>-118.75588999999999</v>
      </c>
      <c r="J555" s="1" t="str">
        <f>HYPERLINK("http://geochem.nrcan.gc.ca/cdogs/content/kwd/kwd020024_e.htm", "Stream sediments")</f>
        <v>Stream sediments</v>
      </c>
      <c r="K555" s="1" t="str">
        <f t="shared" si="76"/>
        <v>HMC separation (ODM standard)</v>
      </c>
      <c r="L555">
        <v>17.5</v>
      </c>
      <c r="N555">
        <v>17</v>
      </c>
      <c r="O555">
        <v>0</v>
      </c>
      <c r="P555">
        <v>17</v>
      </c>
      <c r="Q555">
        <v>415.23</v>
      </c>
      <c r="R555">
        <v>408.1</v>
      </c>
      <c r="S555">
        <v>394.8</v>
      </c>
      <c r="T555">
        <v>13.3</v>
      </c>
      <c r="U555">
        <v>1.6</v>
      </c>
      <c r="V555">
        <v>11.7</v>
      </c>
      <c r="X555">
        <v>7.1</v>
      </c>
      <c r="Z555">
        <v>0</v>
      </c>
      <c r="AA555">
        <v>-0.01</v>
      </c>
      <c r="AB555">
        <v>0.03</v>
      </c>
      <c r="AC555">
        <v>0.03</v>
      </c>
      <c r="AD555">
        <v>0</v>
      </c>
      <c r="AE555">
        <v>0</v>
      </c>
    </row>
    <row r="556" spans="1:31" x14ac:dyDescent="0.3">
      <c r="A556" t="s">
        <v>2027</v>
      </c>
      <c r="B556" t="s">
        <v>2028</v>
      </c>
      <c r="C556" s="1" t="str">
        <f t="shared" si="79"/>
        <v>27:0009</v>
      </c>
      <c r="D556" s="1" t="str">
        <f t="shared" si="80"/>
        <v>27:0004</v>
      </c>
      <c r="E556" t="s">
        <v>2029</v>
      </c>
      <c r="F556" t="s">
        <v>2030</v>
      </c>
      <c r="J556" s="1" t="str">
        <f>HYPERLINK("http://geochem.nrcan.gc.ca/cdogs/content/kwd/kwd020000_e.htm", "Null")</f>
        <v>Null</v>
      </c>
      <c r="K556" s="1" t="str">
        <f t="shared" si="76"/>
        <v>HMC separation (ODM standard)</v>
      </c>
      <c r="L556">
        <v>9.3000000000000007</v>
      </c>
      <c r="N556">
        <v>8.8000000000000007</v>
      </c>
      <c r="O556">
        <v>0</v>
      </c>
      <c r="P556">
        <v>8.8000000000000007</v>
      </c>
      <c r="Q556">
        <v>705.1</v>
      </c>
      <c r="R556">
        <v>149</v>
      </c>
      <c r="S556">
        <v>147.80000000000001</v>
      </c>
      <c r="T556">
        <v>1.2</v>
      </c>
      <c r="U556">
        <v>0.1</v>
      </c>
      <c r="V556">
        <v>1.1000000000000001</v>
      </c>
      <c r="X556">
        <v>549.29999999999995</v>
      </c>
      <c r="Z556">
        <v>0.7</v>
      </c>
      <c r="AA556">
        <v>0.4</v>
      </c>
      <c r="AB556">
        <v>6.4</v>
      </c>
      <c r="AC556">
        <v>5.2</v>
      </c>
      <c r="AD556">
        <v>0.5</v>
      </c>
      <c r="AE556">
        <v>0</v>
      </c>
    </row>
    <row r="557" spans="1:31" x14ac:dyDescent="0.3">
      <c r="A557" t="s">
        <v>2031</v>
      </c>
      <c r="B557" t="s">
        <v>2032</v>
      </c>
      <c r="C557" s="1" t="str">
        <f t="shared" si="79"/>
        <v>27:0009</v>
      </c>
      <c r="D557" s="1" t="str">
        <f t="shared" si="80"/>
        <v>27:0004</v>
      </c>
      <c r="E557" t="s">
        <v>2033</v>
      </c>
      <c r="F557" t="s">
        <v>2034</v>
      </c>
      <c r="H557">
        <v>60.5642</v>
      </c>
      <c r="I557">
        <v>-118.54404</v>
      </c>
      <c r="J557" s="1" t="str">
        <f>HYPERLINK("http://geochem.nrcan.gc.ca/cdogs/content/kwd/kwd020044_e.htm", "Till")</f>
        <v>Till</v>
      </c>
      <c r="K557" s="1" t="str">
        <f t="shared" si="76"/>
        <v>HMC separation (ODM standard)</v>
      </c>
      <c r="L557">
        <v>21.1</v>
      </c>
      <c r="N557">
        <v>20.6</v>
      </c>
      <c r="O557">
        <v>0.3</v>
      </c>
      <c r="P557">
        <v>20.3</v>
      </c>
      <c r="Q557">
        <v>795.5</v>
      </c>
      <c r="R557">
        <v>501.8</v>
      </c>
      <c r="S557">
        <v>498.5</v>
      </c>
      <c r="T557">
        <v>3.3</v>
      </c>
      <c r="U557">
        <v>0.3</v>
      </c>
      <c r="V557">
        <v>3</v>
      </c>
      <c r="X557">
        <v>291.2</v>
      </c>
      <c r="Z557">
        <v>0.55000000000000004</v>
      </c>
      <c r="AA557">
        <v>0.2</v>
      </c>
      <c r="AB557">
        <v>2.2999999999999998</v>
      </c>
      <c r="AC557">
        <v>1.3</v>
      </c>
      <c r="AD557">
        <v>0.4</v>
      </c>
      <c r="AE557">
        <v>0.05</v>
      </c>
    </row>
    <row r="558" spans="1:31" x14ac:dyDescent="0.3">
      <c r="A558" t="s">
        <v>2035</v>
      </c>
      <c r="B558" t="s">
        <v>2036</v>
      </c>
      <c r="C558" s="1" t="str">
        <f t="shared" si="79"/>
        <v>27:0009</v>
      </c>
      <c r="D558" s="1" t="str">
        <f t="shared" si="80"/>
        <v>27:0004</v>
      </c>
      <c r="E558" t="s">
        <v>2037</v>
      </c>
      <c r="F558" t="s">
        <v>2038</v>
      </c>
      <c r="H558">
        <v>60.6616</v>
      </c>
      <c r="I558">
        <v>-118.60834</v>
      </c>
      <c r="J558" s="1" t="str">
        <f>HYPERLINK("http://geochem.nrcan.gc.ca/cdogs/content/kwd/kwd020044_e.htm", "Till")</f>
        <v>Till</v>
      </c>
      <c r="K558" s="1" t="str">
        <f t="shared" ref="K558:K582" si="81">HYPERLINK("http://geochem.nrcan.gc.ca/cdogs/content/kwd/kwd080035_e.htm", "HMC separation (ODM standard)")</f>
        <v>HMC separation (ODM standard)</v>
      </c>
      <c r="L558">
        <v>4.9000000000000004</v>
      </c>
      <c r="N558">
        <v>4.4000000000000004</v>
      </c>
      <c r="O558">
        <v>1.5</v>
      </c>
      <c r="P558">
        <v>2.9</v>
      </c>
      <c r="Q558">
        <v>228.2</v>
      </c>
      <c r="R558">
        <v>111.3</v>
      </c>
      <c r="S558">
        <v>110.8</v>
      </c>
      <c r="T558">
        <v>0.5</v>
      </c>
      <c r="U558">
        <v>0.1</v>
      </c>
      <c r="V558">
        <v>0.4</v>
      </c>
      <c r="X558">
        <v>116.3</v>
      </c>
      <c r="Z558">
        <v>0.18</v>
      </c>
      <c r="AA558">
        <v>-0.01</v>
      </c>
      <c r="AB558">
        <v>0.6</v>
      </c>
      <c r="AC558">
        <v>0.3</v>
      </c>
      <c r="AD558">
        <v>0.1</v>
      </c>
      <c r="AE558">
        <v>0.02</v>
      </c>
    </row>
    <row r="559" spans="1:31" x14ac:dyDescent="0.3">
      <c r="A559" t="s">
        <v>2039</v>
      </c>
      <c r="B559" t="s">
        <v>2040</v>
      </c>
      <c r="C559" s="1" t="str">
        <f t="shared" si="79"/>
        <v>27:0009</v>
      </c>
      <c r="D559" s="1" t="str">
        <f t="shared" si="80"/>
        <v>27:0004</v>
      </c>
      <c r="E559" t="s">
        <v>2041</v>
      </c>
      <c r="F559" t="s">
        <v>2042</v>
      </c>
      <c r="H559">
        <v>60.969450000000002</v>
      </c>
      <c r="I559">
        <v>-117.97851</v>
      </c>
      <c r="J559" s="1" t="str">
        <f>HYPERLINK("http://geochem.nrcan.gc.ca/cdogs/content/kwd/kwd020024_e.htm", "Stream sediments")</f>
        <v>Stream sediments</v>
      </c>
      <c r="K559" s="1" t="str">
        <f t="shared" si="81"/>
        <v>HMC separation (ODM standard)</v>
      </c>
      <c r="L559">
        <v>12.6</v>
      </c>
      <c r="N559">
        <v>12.1</v>
      </c>
      <c r="O559">
        <v>1.8</v>
      </c>
      <c r="P559">
        <v>10.3</v>
      </c>
      <c r="Q559">
        <v>1428.4</v>
      </c>
      <c r="R559">
        <v>134.6</v>
      </c>
      <c r="S559">
        <v>132.4</v>
      </c>
      <c r="T559">
        <v>2.2000000000000002</v>
      </c>
      <c r="U559">
        <v>0.2</v>
      </c>
      <c r="V559">
        <v>2</v>
      </c>
      <c r="X559">
        <v>1278.9000000000001</v>
      </c>
      <c r="Z559">
        <v>0.65</v>
      </c>
      <c r="AA559">
        <v>0.6</v>
      </c>
      <c r="AB559">
        <v>14.3</v>
      </c>
      <c r="AC559">
        <v>11.7</v>
      </c>
      <c r="AD559">
        <v>1.9</v>
      </c>
      <c r="AE559">
        <v>0.05</v>
      </c>
    </row>
    <row r="560" spans="1:31" x14ac:dyDescent="0.3">
      <c r="A560" t="s">
        <v>2043</v>
      </c>
      <c r="B560" t="s">
        <v>2044</v>
      </c>
      <c r="C560" s="1" t="str">
        <f t="shared" si="79"/>
        <v>27:0009</v>
      </c>
      <c r="D560" s="1" t="str">
        <f t="shared" si="80"/>
        <v>27:0004</v>
      </c>
      <c r="E560" t="s">
        <v>2045</v>
      </c>
      <c r="F560" t="s">
        <v>2046</v>
      </c>
      <c r="H560">
        <v>60.744639999999997</v>
      </c>
      <c r="I560">
        <v>-118.48967</v>
      </c>
      <c r="J560" s="1" t="str">
        <f>HYPERLINK("http://geochem.nrcan.gc.ca/cdogs/content/kwd/kwd020044_e.htm", "Till")</f>
        <v>Till</v>
      </c>
      <c r="K560" s="1" t="str">
        <f t="shared" si="81"/>
        <v>HMC separation (ODM standard)</v>
      </c>
      <c r="L560">
        <v>17</v>
      </c>
      <c r="N560">
        <v>16.5</v>
      </c>
      <c r="O560">
        <v>0</v>
      </c>
      <c r="P560">
        <v>16.5</v>
      </c>
      <c r="Q560">
        <v>298.39999999999998</v>
      </c>
      <c r="R560">
        <v>149.4</v>
      </c>
      <c r="S560">
        <v>148</v>
      </c>
      <c r="T560">
        <v>1.4</v>
      </c>
      <c r="U560">
        <v>0.2</v>
      </c>
      <c r="V560">
        <v>1.2</v>
      </c>
      <c r="X560">
        <v>148.5</v>
      </c>
      <c r="Z560">
        <v>0.15</v>
      </c>
      <c r="AA560">
        <v>0.1</v>
      </c>
      <c r="AB560">
        <v>0.4</v>
      </c>
      <c r="AC560">
        <v>0.2</v>
      </c>
      <c r="AD560">
        <v>0.04</v>
      </c>
      <c r="AE560">
        <v>0.01</v>
      </c>
    </row>
    <row r="561" spans="1:31" x14ac:dyDescent="0.3">
      <c r="A561" t="s">
        <v>2047</v>
      </c>
      <c r="B561" t="s">
        <v>2048</v>
      </c>
      <c r="C561" s="1" t="str">
        <f t="shared" si="79"/>
        <v>27:0009</v>
      </c>
      <c r="D561" s="1" t="str">
        <f t="shared" si="80"/>
        <v>27:0004</v>
      </c>
      <c r="E561" t="s">
        <v>2049</v>
      </c>
      <c r="F561" t="s">
        <v>2050</v>
      </c>
      <c r="H561">
        <v>60.755020000000002</v>
      </c>
      <c r="I561">
        <v>-117.81528</v>
      </c>
      <c r="J561" s="1" t="str">
        <f>HYPERLINK("http://geochem.nrcan.gc.ca/cdogs/content/kwd/kwd020044_e.htm", "Till")</f>
        <v>Till</v>
      </c>
      <c r="K561" s="1" t="str">
        <f t="shared" si="81"/>
        <v>HMC separation (ODM standard)</v>
      </c>
      <c r="L561">
        <v>19.100000000000001</v>
      </c>
      <c r="N561">
        <v>18.600000000000001</v>
      </c>
      <c r="O561">
        <v>0.1</v>
      </c>
      <c r="P561">
        <v>18.5</v>
      </c>
      <c r="Q561">
        <v>777.65</v>
      </c>
      <c r="R561">
        <v>588</v>
      </c>
      <c r="S561">
        <v>583.5</v>
      </c>
      <c r="T561">
        <v>4.5</v>
      </c>
      <c r="U561">
        <v>0.1</v>
      </c>
      <c r="V561">
        <v>4.4000000000000004</v>
      </c>
      <c r="X561">
        <v>188.8</v>
      </c>
      <c r="Z561">
        <v>0.42</v>
      </c>
      <c r="AA561">
        <v>0.05</v>
      </c>
      <c r="AB561">
        <v>0.8</v>
      </c>
      <c r="AC561">
        <v>0.3</v>
      </c>
      <c r="AD561">
        <v>0.01</v>
      </c>
      <c r="AE561">
        <v>7.0000000000000007E-2</v>
      </c>
    </row>
    <row r="562" spans="1:31" x14ac:dyDescent="0.3">
      <c r="A562" t="s">
        <v>2051</v>
      </c>
      <c r="B562" t="s">
        <v>2052</v>
      </c>
      <c r="C562" s="1" t="str">
        <f t="shared" si="79"/>
        <v>27:0009</v>
      </c>
      <c r="D562" s="1" t="str">
        <f t="shared" si="80"/>
        <v>27:0004</v>
      </c>
      <c r="E562" t="s">
        <v>2053</v>
      </c>
      <c r="F562" t="s">
        <v>2054</v>
      </c>
      <c r="H562">
        <v>60.883110000000002</v>
      </c>
      <c r="I562">
        <v>-117.75542</v>
      </c>
      <c r="J562" s="1" t="str">
        <f>HYPERLINK("http://geochem.nrcan.gc.ca/cdogs/content/kwd/kwd020044_e.htm", "Till")</f>
        <v>Till</v>
      </c>
      <c r="K562" s="1" t="str">
        <f t="shared" si="81"/>
        <v>HMC separation (ODM standard)</v>
      </c>
      <c r="L562">
        <v>20.8</v>
      </c>
      <c r="N562">
        <v>20.3</v>
      </c>
      <c r="O562">
        <v>4.2</v>
      </c>
      <c r="P562">
        <v>16.100000000000001</v>
      </c>
      <c r="Q562">
        <v>1064.2</v>
      </c>
      <c r="R562">
        <v>404</v>
      </c>
      <c r="S562">
        <v>401.8</v>
      </c>
      <c r="T562">
        <v>2.2000000000000002</v>
      </c>
      <c r="U562">
        <v>0.4</v>
      </c>
      <c r="V562">
        <v>1.8</v>
      </c>
      <c r="X562">
        <v>656.7</v>
      </c>
      <c r="Z562">
        <v>1.08</v>
      </c>
      <c r="AA562">
        <v>0.2</v>
      </c>
      <c r="AB562">
        <v>3.3</v>
      </c>
      <c r="AC562">
        <v>1.6</v>
      </c>
      <c r="AD562">
        <v>0.6</v>
      </c>
      <c r="AE562">
        <v>0.02</v>
      </c>
    </row>
    <row r="563" spans="1:31" x14ac:dyDescent="0.3">
      <c r="A563" t="s">
        <v>2055</v>
      </c>
      <c r="B563" t="s">
        <v>2056</v>
      </c>
      <c r="C563" s="1" t="str">
        <f t="shared" si="79"/>
        <v>27:0009</v>
      </c>
      <c r="D563" s="1" t="str">
        <f t="shared" si="80"/>
        <v>27:0004</v>
      </c>
      <c r="E563" t="s">
        <v>2057</v>
      </c>
      <c r="F563" t="s">
        <v>2058</v>
      </c>
      <c r="H563">
        <v>60.831699999999998</v>
      </c>
      <c r="I563">
        <v>-117.67219</v>
      </c>
      <c r="J563" s="1" t="str">
        <f>HYPERLINK("http://geochem.nrcan.gc.ca/cdogs/content/kwd/kwd020044_e.htm", "Till")</f>
        <v>Till</v>
      </c>
      <c r="K563" s="1" t="str">
        <f t="shared" si="81"/>
        <v>HMC separation (ODM standard)</v>
      </c>
      <c r="L563">
        <v>15.9</v>
      </c>
      <c r="N563">
        <v>15.4</v>
      </c>
      <c r="O563">
        <v>2.5</v>
      </c>
      <c r="P563">
        <v>12.9</v>
      </c>
      <c r="Q563">
        <v>956.7</v>
      </c>
      <c r="R563">
        <v>581</v>
      </c>
      <c r="S563">
        <v>572.6</v>
      </c>
      <c r="T563">
        <v>8.4</v>
      </c>
      <c r="U563">
        <v>0.9</v>
      </c>
      <c r="V563">
        <v>7.5</v>
      </c>
      <c r="X563">
        <v>368.7</v>
      </c>
      <c r="Z563">
        <v>1.1000000000000001</v>
      </c>
      <c r="AA563">
        <v>0.5</v>
      </c>
      <c r="AB563">
        <v>6.5</v>
      </c>
      <c r="AC563">
        <v>2.7</v>
      </c>
      <c r="AD563">
        <v>1.8</v>
      </c>
      <c r="AE563">
        <v>0.9</v>
      </c>
    </row>
    <row r="564" spans="1:31" x14ac:dyDescent="0.3">
      <c r="A564" t="s">
        <v>2059</v>
      </c>
      <c r="B564" t="s">
        <v>2060</v>
      </c>
      <c r="C564" s="1" t="str">
        <f t="shared" si="79"/>
        <v>27:0009</v>
      </c>
      <c r="D564" s="1" t="str">
        <f t="shared" si="80"/>
        <v>27:0004</v>
      </c>
      <c r="E564" t="s">
        <v>2061</v>
      </c>
      <c r="F564" t="s">
        <v>2062</v>
      </c>
      <c r="H564">
        <v>60.758119999999998</v>
      </c>
      <c r="I564">
        <v>-117.66423</v>
      </c>
      <c r="J564" s="1" t="str">
        <f>HYPERLINK("http://geochem.nrcan.gc.ca/cdogs/content/kwd/kwd020044_e.htm", "Till")</f>
        <v>Till</v>
      </c>
      <c r="K564" s="1" t="str">
        <f t="shared" si="81"/>
        <v>HMC separation (ODM standard)</v>
      </c>
      <c r="L564">
        <v>10.9</v>
      </c>
      <c r="N564">
        <v>10.4</v>
      </c>
      <c r="O564">
        <v>0.1</v>
      </c>
      <c r="P564">
        <v>10.3</v>
      </c>
      <c r="Q564">
        <v>751.06</v>
      </c>
      <c r="R564">
        <v>659.8</v>
      </c>
      <c r="S564">
        <v>647.70000000000005</v>
      </c>
      <c r="T564">
        <v>12.1</v>
      </c>
      <c r="U564">
        <v>1.4</v>
      </c>
      <c r="V564">
        <v>10.7</v>
      </c>
      <c r="X564">
        <v>90.6</v>
      </c>
      <c r="Z564">
        <v>0.14000000000000001</v>
      </c>
      <c r="AA564">
        <v>0.06</v>
      </c>
      <c r="AB564">
        <v>0.6</v>
      </c>
      <c r="AC564">
        <v>0.4</v>
      </c>
      <c r="AD564">
        <v>0.06</v>
      </c>
      <c r="AE564">
        <v>0</v>
      </c>
    </row>
    <row r="565" spans="1:31" x14ac:dyDescent="0.3">
      <c r="A565" t="s">
        <v>2063</v>
      </c>
      <c r="B565" t="s">
        <v>2064</v>
      </c>
      <c r="C565" s="1" t="str">
        <f t="shared" si="79"/>
        <v>27:0009</v>
      </c>
      <c r="D565" s="1" t="str">
        <f t="shared" si="80"/>
        <v>27:0004</v>
      </c>
      <c r="E565" t="s">
        <v>2065</v>
      </c>
      <c r="F565" t="s">
        <v>2066</v>
      </c>
      <c r="H565">
        <v>60.841909999999999</v>
      </c>
      <c r="I565">
        <v>-117.48417000000001</v>
      </c>
      <c r="J565" s="1" t="str">
        <f>HYPERLINK("http://geochem.nrcan.gc.ca/cdogs/content/kwd/kwd020024_e.htm", "Stream sediments")</f>
        <v>Stream sediments</v>
      </c>
      <c r="K565" s="1" t="str">
        <f t="shared" si="81"/>
        <v>HMC separation (ODM standard)</v>
      </c>
      <c r="L565">
        <v>10.9</v>
      </c>
      <c r="N565">
        <v>10.4</v>
      </c>
      <c r="O565">
        <v>0.7</v>
      </c>
      <c r="P565">
        <v>9.6999999999999993</v>
      </c>
      <c r="Q565">
        <v>775</v>
      </c>
      <c r="R565">
        <v>306.60000000000002</v>
      </c>
      <c r="S565">
        <v>295.3</v>
      </c>
      <c r="T565">
        <v>11.3</v>
      </c>
      <c r="U565">
        <v>1.2</v>
      </c>
      <c r="V565">
        <v>10.1</v>
      </c>
      <c r="X565">
        <v>454.1</v>
      </c>
      <c r="Z565">
        <v>2.94</v>
      </c>
      <c r="AA565">
        <v>1</v>
      </c>
      <c r="AB565">
        <v>13.3</v>
      </c>
      <c r="AC565">
        <v>10.1</v>
      </c>
      <c r="AD565">
        <v>0.2</v>
      </c>
      <c r="AE565">
        <v>0.06</v>
      </c>
    </row>
    <row r="566" spans="1:31" x14ac:dyDescent="0.3">
      <c r="A566" t="s">
        <v>2067</v>
      </c>
      <c r="B566" t="s">
        <v>2068</v>
      </c>
      <c r="C566" s="1" t="str">
        <f t="shared" si="79"/>
        <v>27:0009</v>
      </c>
      <c r="D566" s="1" t="str">
        <f t="shared" si="80"/>
        <v>27:0004</v>
      </c>
      <c r="E566" t="s">
        <v>2069</v>
      </c>
      <c r="F566" t="s">
        <v>2070</v>
      </c>
      <c r="H566">
        <v>60.666289999999996</v>
      </c>
      <c r="I566">
        <v>-117.12151</v>
      </c>
      <c r="J566" s="1" t="str">
        <f>HYPERLINK("http://geochem.nrcan.gc.ca/cdogs/content/kwd/kwd020044_e.htm", "Till")</f>
        <v>Till</v>
      </c>
      <c r="K566" s="1" t="str">
        <f t="shared" si="81"/>
        <v>HMC separation (ODM standard)</v>
      </c>
      <c r="L566">
        <v>10.1</v>
      </c>
      <c r="N566">
        <v>9.6</v>
      </c>
      <c r="O566">
        <v>0.6</v>
      </c>
      <c r="P566">
        <v>9</v>
      </c>
      <c r="Q566">
        <v>685.9</v>
      </c>
      <c r="R566">
        <v>431.8</v>
      </c>
      <c r="S566">
        <v>427.2</v>
      </c>
      <c r="T566">
        <v>4.5999999999999996</v>
      </c>
      <c r="U566">
        <v>0.9</v>
      </c>
      <c r="V566">
        <v>3.7</v>
      </c>
      <c r="X566">
        <v>251.4</v>
      </c>
      <c r="Z566">
        <v>0.3</v>
      </c>
      <c r="AA566">
        <v>0.7</v>
      </c>
      <c r="AB566">
        <v>2</v>
      </c>
      <c r="AC566">
        <v>1.2</v>
      </c>
      <c r="AD566">
        <v>0.4</v>
      </c>
      <c r="AE566">
        <v>0.1</v>
      </c>
    </row>
    <row r="567" spans="1:31" x14ac:dyDescent="0.3">
      <c r="A567" t="s">
        <v>2071</v>
      </c>
      <c r="B567" t="s">
        <v>2072</v>
      </c>
      <c r="C567" s="1" t="str">
        <f t="shared" si="79"/>
        <v>27:0009</v>
      </c>
      <c r="D567" s="1" t="str">
        <f t="shared" si="80"/>
        <v>27:0004</v>
      </c>
      <c r="E567" t="s">
        <v>2073</v>
      </c>
      <c r="F567" t="s">
        <v>2074</v>
      </c>
      <c r="H567">
        <v>60.655740000000002</v>
      </c>
      <c r="I567">
        <v>-117.27612000000001</v>
      </c>
      <c r="J567" s="1" t="str">
        <f>HYPERLINK("http://geochem.nrcan.gc.ca/cdogs/content/kwd/kwd020044_e.htm", "Till")</f>
        <v>Till</v>
      </c>
      <c r="K567" s="1" t="str">
        <f t="shared" si="81"/>
        <v>HMC separation (ODM standard)</v>
      </c>
      <c r="L567">
        <v>19.7</v>
      </c>
      <c r="N567">
        <v>19.2</v>
      </c>
      <c r="O567">
        <v>0.3</v>
      </c>
      <c r="P567">
        <v>18.899999999999999</v>
      </c>
      <c r="Q567">
        <v>795.6</v>
      </c>
      <c r="R567">
        <v>593.4</v>
      </c>
      <c r="S567">
        <v>583.1</v>
      </c>
      <c r="T567">
        <v>10.3</v>
      </c>
      <c r="U567">
        <v>0.7</v>
      </c>
      <c r="V567">
        <v>9.6</v>
      </c>
      <c r="X567">
        <v>200.1</v>
      </c>
      <c r="Z567">
        <v>0.3</v>
      </c>
      <c r="AA567">
        <v>0.3</v>
      </c>
      <c r="AB567">
        <v>1.8</v>
      </c>
      <c r="AC567">
        <v>1</v>
      </c>
      <c r="AD567">
        <v>0.4</v>
      </c>
      <c r="AE567">
        <v>0.1</v>
      </c>
    </row>
    <row r="568" spans="1:31" x14ac:dyDescent="0.3">
      <c r="A568" t="s">
        <v>2075</v>
      </c>
      <c r="B568" t="s">
        <v>2076</v>
      </c>
      <c r="C568" s="1" t="str">
        <f t="shared" si="79"/>
        <v>27:0009</v>
      </c>
      <c r="D568" s="1" t="str">
        <f t="shared" si="80"/>
        <v>27:0004</v>
      </c>
      <c r="E568" t="s">
        <v>2077</v>
      </c>
      <c r="F568" t="s">
        <v>2078</v>
      </c>
      <c r="H568">
        <v>60.737609999999997</v>
      </c>
      <c r="I568">
        <v>-117.28614</v>
      </c>
      <c r="J568" s="1" t="str">
        <f>HYPERLINK("http://geochem.nrcan.gc.ca/cdogs/content/kwd/kwd020000_e.htm", "Null")</f>
        <v>Null</v>
      </c>
      <c r="K568" s="1" t="str">
        <f t="shared" si="81"/>
        <v>HMC separation (ODM standard)</v>
      </c>
      <c r="L568">
        <v>9.1</v>
      </c>
      <c r="N568">
        <v>8.6</v>
      </c>
      <c r="O568">
        <v>0.9</v>
      </c>
      <c r="P568">
        <v>7.7</v>
      </c>
      <c r="Q568">
        <v>776.2</v>
      </c>
      <c r="R568">
        <v>375.8</v>
      </c>
      <c r="S568">
        <v>366.9</v>
      </c>
      <c r="T568">
        <v>8.9</v>
      </c>
      <c r="U568">
        <v>1</v>
      </c>
      <c r="V568">
        <v>7.9</v>
      </c>
      <c r="X568">
        <v>394.7</v>
      </c>
      <c r="Z568">
        <v>0.8</v>
      </c>
      <c r="AA568">
        <v>0.7</v>
      </c>
      <c r="AB568">
        <v>5</v>
      </c>
      <c r="AC568">
        <v>2.6</v>
      </c>
      <c r="AD568">
        <v>1.2</v>
      </c>
      <c r="AE568">
        <v>0.4</v>
      </c>
    </row>
    <row r="569" spans="1:31" x14ac:dyDescent="0.3">
      <c r="A569" t="s">
        <v>2079</v>
      </c>
      <c r="B569" t="s">
        <v>2080</v>
      </c>
      <c r="C569" s="1" t="str">
        <f t="shared" si="79"/>
        <v>27:0009</v>
      </c>
      <c r="D569" s="1" t="str">
        <f t="shared" si="80"/>
        <v>27:0004</v>
      </c>
      <c r="E569" t="s">
        <v>2081</v>
      </c>
      <c r="F569" t="s">
        <v>2082</v>
      </c>
      <c r="H569">
        <v>60.751939999999998</v>
      </c>
      <c r="I569">
        <v>-117.44651</v>
      </c>
      <c r="J569" s="1" t="str">
        <f>HYPERLINK("http://geochem.nrcan.gc.ca/cdogs/content/kwd/kwd020044_e.htm", "Till")</f>
        <v>Till</v>
      </c>
      <c r="K569" s="1" t="str">
        <f t="shared" si="81"/>
        <v>HMC separation (ODM standard)</v>
      </c>
      <c r="L569">
        <v>7.8</v>
      </c>
      <c r="N569">
        <v>7.3</v>
      </c>
      <c r="O569">
        <v>1</v>
      </c>
      <c r="P569">
        <v>6.3</v>
      </c>
      <c r="Q569">
        <v>555.9</v>
      </c>
      <c r="R569">
        <v>319.60000000000002</v>
      </c>
      <c r="S569">
        <v>316.60000000000002</v>
      </c>
      <c r="T569">
        <v>3</v>
      </c>
      <c r="U569">
        <v>0.5</v>
      </c>
      <c r="V569">
        <v>2.5</v>
      </c>
      <c r="X569">
        <v>234.3</v>
      </c>
      <c r="Z569">
        <v>0.3</v>
      </c>
      <c r="AA569">
        <v>0.3</v>
      </c>
      <c r="AB569">
        <v>1.7</v>
      </c>
      <c r="AC569">
        <v>0.8</v>
      </c>
      <c r="AD569">
        <v>0.5</v>
      </c>
      <c r="AE569">
        <v>0.1</v>
      </c>
    </row>
    <row r="570" spans="1:31" x14ac:dyDescent="0.3">
      <c r="A570" t="s">
        <v>2083</v>
      </c>
      <c r="B570" t="s">
        <v>2084</v>
      </c>
      <c r="C570" s="1" t="str">
        <f t="shared" si="79"/>
        <v>27:0009</v>
      </c>
      <c r="D570" s="1" t="str">
        <f t="shared" si="80"/>
        <v>27:0004</v>
      </c>
      <c r="E570" t="s">
        <v>2085</v>
      </c>
      <c r="F570" t="s">
        <v>2086</v>
      </c>
      <c r="H570">
        <v>60.949959999999997</v>
      </c>
      <c r="I570">
        <v>-117.49336</v>
      </c>
      <c r="J570" s="1" t="str">
        <f>HYPERLINK("http://geochem.nrcan.gc.ca/cdogs/content/kwd/kwd020024_e.htm", "Stream sediments")</f>
        <v>Stream sediments</v>
      </c>
      <c r="K570" s="1" t="str">
        <f t="shared" si="81"/>
        <v>HMC separation (ODM standard)</v>
      </c>
      <c r="L570">
        <v>6.8</v>
      </c>
      <c r="N570">
        <v>6.3</v>
      </c>
      <c r="O570">
        <v>0.1</v>
      </c>
      <c r="P570">
        <v>6.2</v>
      </c>
      <c r="Q570">
        <v>872.3</v>
      </c>
      <c r="R570">
        <v>59.9</v>
      </c>
      <c r="S570">
        <v>55.4</v>
      </c>
      <c r="T570">
        <v>4.5</v>
      </c>
      <c r="U570">
        <v>0.4</v>
      </c>
      <c r="V570">
        <v>4.0999999999999996</v>
      </c>
      <c r="X570">
        <v>799.2</v>
      </c>
      <c r="Z570">
        <v>1.5</v>
      </c>
      <c r="AA570">
        <v>0.8</v>
      </c>
      <c r="AB570">
        <v>12.4</v>
      </c>
      <c r="AC570">
        <v>10.5</v>
      </c>
      <c r="AD570">
        <v>0.4</v>
      </c>
      <c r="AE570">
        <v>-0.01</v>
      </c>
    </row>
    <row r="571" spans="1:31" hidden="1" x14ac:dyDescent="0.3">
      <c r="A571" t="s">
        <v>2087</v>
      </c>
      <c r="B571" t="s">
        <v>2088</v>
      </c>
      <c r="C571" s="1" t="str">
        <f t="shared" ref="C571:C582" si="82">HYPERLINK("http://geochem.nrcan.gc.ca/cdogs/content/bdl/bdl270014_e.htm", "27:0014")</f>
        <v>27:0014</v>
      </c>
      <c r="D571" s="1" t="str">
        <f t="shared" ref="D571:D582" si="83">HYPERLINK("http://geochem.nrcan.gc.ca/cdogs/content/svy/svy270009_e.htm", "27:0009")</f>
        <v>27:0009</v>
      </c>
      <c r="E571" t="s">
        <v>1727</v>
      </c>
      <c r="F571" t="s">
        <v>2089</v>
      </c>
      <c r="H571">
        <v>61.316482999999998</v>
      </c>
      <c r="I571">
        <v>-120.67488299999999</v>
      </c>
      <c r="J571" s="1" t="str">
        <f t="shared" ref="J571:J582" si="84">HYPERLINK("http://geochem.nrcan.gc.ca/cdogs/content/kwd/kwd020044_e.htm", "Till")</f>
        <v>Till</v>
      </c>
      <c r="K571" s="1" t="str">
        <f t="shared" si="81"/>
        <v>HMC separation (ODM standard)</v>
      </c>
      <c r="L571">
        <v>6.1</v>
      </c>
      <c r="N571">
        <v>5.6</v>
      </c>
      <c r="O571">
        <v>1.1000000000000001</v>
      </c>
      <c r="P571">
        <v>4.5</v>
      </c>
    </row>
    <row r="572" spans="1:31" hidden="1" x14ac:dyDescent="0.3">
      <c r="A572" t="s">
        <v>2090</v>
      </c>
      <c r="B572" t="s">
        <v>2091</v>
      </c>
      <c r="C572" s="1" t="str">
        <f t="shared" si="82"/>
        <v>27:0014</v>
      </c>
      <c r="D572" s="1" t="str">
        <f t="shared" si="83"/>
        <v>27:0009</v>
      </c>
      <c r="E572" t="s">
        <v>1731</v>
      </c>
      <c r="F572" t="s">
        <v>2092</v>
      </c>
      <c r="H572">
        <v>61.298867000000001</v>
      </c>
      <c r="I572">
        <v>-120.91255</v>
      </c>
      <c r="J572" s="1" t="str">
        <f t="shared" si="84"/>
        <v>Till</v>
      </c>
      <c r="K572" s="1" t="str">
        <f t="shared" si="81"/>
        <v>HMC separation (ODM standard)</v>
      </c>
      <c r="L572">
        <v>9.3000000000000007</v>
      </c>
      <c r="N572">
        <v>8.8000000000000007</v>
      </c>
      <c r="O572">
        <v>0.1</v>
      </c>
      <c r="P572">
        <v>8.6999999999999993</v>
      </c>
      <c r="Q572">
        <v>253.6</v>
      </c>
      <c r="R572">
        <v>163.4</v>
      </c>
      <c r="X572">
        <v>88</v>
      </c>
      <c r="Z572">
        <v>0.69</v>
      </c>
      <c r="AA572">
        <v>0.3</v>
      </c>
      <c r="AB572">
        <v>1.9</v>
      </c>
      <c r="AC572">
        <v>1</v>
      </c>
      <c r="AD572">
        <v>0.2</v>
      </c>
      <c r="AE572">
        <v>0.01</v>
      </c>
    </row>
    <row r="573" spans="1:31" hidden="1" x14ac:dyDescent="0.3">
      <c r="A573" t="s">
        <v>2093</v>
      </c>
      <c r="B573" t="s">
        <v>2094</v>
      </c>
      <c r="C573" s="1" t="str">
        <f t="shared" si="82"/>
        <v>27:0014</v>
      </c>
      <c r="D573" s="1" t="str">
        <f t="shared" si="83"/>
        <v>27:0009</v>
      </c>
      <c r="E573" t="s">
        <v>1735</v>
      </c>
      <c r="F573" t="s">
        <v>2095</v>
      </c>
      <c r="H573">
        <v>61.293083000000003</v>
      </c>
      <c r="I573">
        <v>-120.77896699999999</v>
      </c>
      <c r="J573" s="1" t="str">
        <f t="shared" si="84"/>
        <v>Till</v>
      </c>
      <c r="K573" s="1" t="str">
        <f t="shared" si="81"/>
        <v>HMC separation (ODM standard)</v>
      </c>
      <c r="L573">
        <v>7</v>
      </c>
      <c r="N573">
        <v>6.5</v>
      </c>
      <c r="O573">
        <v>0</v>
      </c>
      <c r="P573">
        <v>6.5</v>
      </c>
      <c r="Q573">
        <v>91.86</v>
      </c>
      <c r="R573">
        <v>84.2</v>
      </c>
      <c r="X573">
        <v>7.6</v>
      </c>
      <c r="Z573">
        <v>1.9E-2</v>
      </c>
      <c r="AA573">
        <v>-0.01</v>
      </c>
      <c r="AB573">
        <v>0.06</v>
      </c>
      <c r="AC573">
        <v>0.04</v>
      </c>
      <c r="AD573">
        <v>0</v>
      </c>
      <c r="AE573">
        <v>0</v>
      </c>
    </row>
    <row r="574" spans="1:31" hidden="1" x14ac:dyDescent="0.3">
      <c r="A574" t="s">
        <v>2096</v>
      </c>
      <c r="B574" t="s">
        <v>2097</v>
      </c>
      <c r="C574" s="1" t="str">
        <f t="shared" si="82"/>
        <v>27:0014</v>
      </c>
      <c r="D574" s="1" t="str">
        <f t="shared" si="83"/>
        <v>27:0009</v>
      </c>
      <c r="E574" t="s">
        <v>1739</v>
      </c>
      <c r="F574" t="s">
        <v>2098</v>
      </c>
      <c r="H574">
        <v>61.287832999999999</v>
      </c>
      <c r="I574">
        <v>-120.90258300000001</v>
      </c>
      <c r="J574" s="1" t="str">
        <f t="shared" si="84"/>
        <v>Till</v>
      </c>
      <c r="K574" s="1" t="str">
        <f t="shared" si="81"/>
        <v>HMC separation (ODM standard)</v>
      </c>
      <c r="L574">
        <v>10.7</v>
      </c>
      <c r="N574">
        <v>10.199999999999999</v>
      </c>
      <c r="O574">
        <v>1.3</v>
      </c>
      <c r="P574">
        <v>8.9</v>
      </c>
      <c r="Q574">
        <v>504.9</v>
      </c>
      <c r="R574">
        <v>388.6</v>
      </c>
      <c r="X574">
        <v>111.9</v>
      </c>
      <c r="Z574">
        <v>0.92</v>
      </c>
      <c r="AA574">
        <v>0.8</v>
      </c>
      <c r="AB574">
        <v>3.6</v>
      </c>
      <c r="AC574">
        <v>2</v>
      </c>
      <c r="AD574">
        <v>0.6</v>
      </c>
      <c r="AE574">
        <v>0.08</v>
      </c>
    </row>
    <row r="575" spans="1:31" hidden="1" x14ac:dyDescent="0.3">
      <c r="A575" t="s">
        <v>2099</v>
      </c>
      <c r="B575" t="s">
        <v>2100</v>
      </c>
      <c r="C575" s="1" t="str">
        <f t="shared" si="82"/>
        <v>27:0014</v>
      </c>
      <c r="D575" s="1" t="str">
        <f t="shared" si="83"/>
        <v>27:0009</v>
      </c>
      <c r="E575" t="s">
        <v>1743</v>
      </c>
      <c r="F575" t="s">
        <v>2101</v>
      </c>
      <c r="H575">
        <v>61.280217</v>
      </c>
      <c r="I575">
        <v>-120.878683</v>
      </c>
      <c r="J575" s="1" t="str">
        <f t="shared" si="84"/>
        <v>Till</v>
      </c>
      <c r="K575" s="1" t="str">
        <f t="shared" si="81"/>
        <v>HMC separation (ODM standard)</v>
      </c>
      <c r="L575">
        <v>6.8</v>
      </c>
      <c r="N575">
        <v>6.3</v>
      </c>
      <c r="O575">
        <v>0.6</v>
      </c>
      <c r="P575">
        <v>5.7</v>
      </c>
      <c r="Q575">
        <v>320</v>
      </c>
      <c r="R575">
        <v>250.2</v>
      </c>
      <c r="X575">
        <v>67.599999999999994</v>
      </c>
      <c r="Z575">
        <v>0.5</v>
      </c>
      <c r="AA575">
        <v>0.4</v>
      </c>
      <c r="AB575">
        <v>1.8</v>
      </c>
      <c r="AC575">
        <v>1.1000000000000001</v>
      </c>
      <c r="AD575">
        <v>0.2</v>
      </c>
      <c r="AE575">
        <v>-0.01</v>
      </c>
    </row>
    <row r="576" spans="1:31" hidden="1" x14ac:dyDescent="0.3">
      <c r="A576" t="s">
        <v>2102</v>
      </c>
      <c r="B576" t="s">
        <v>2103</v>
      </c>
      <c r="C576" s="1" t="str">
        <f t="shared" si="82"/>
        <v>27:0014</v>
      </c>
      <c r="D576" s="1" t="str">
        <f t="shared" si="83"/>
        <v>27:0009</v>
      </c>
      <c r="E576" t="s">
        <v>1747</v>
      </c>
      <c r="F576" t="s">
        <v>2104</v>
      </c>
      <c r="H576">
        <v>61.266382999999998</v>
      </c>
      <c r="I576">
        <v>-120.682433</v>
      </c>
      <c r="J576" s="1" t="str">
        <f t="shared" si="84"/>
        <v>Till</v>
      </c>
      <c r="K576" s="1" t="str">
        <f t="shared" si="81"/>
        <v>HMC separation (ODM standard)</v>
      </c>
      <c r="L576">
        <v>14.4</v>
      </c>
      <c r="N576">
        <v>13.9</v>
      </c>
      <c r="O576">
        <v>0.8</v>
      </c>
      <c r="P576">
        <v>13.1</v>
      </c>
      <c r="Q576">
        <v>475.5</v>
      </c>
      <c r="R576">
        <v>285.2</v>
      </c>
      <c r="X576">
        <v>188</v>
      </c>
      <c r="Z576">
        <v>0.76</v>
      </c>
      <c r="AA576">
        <v>0.6</v>
      </c>
      <c r="AB576">
        <v>1.7</v>
      </c>
      <c r="AC576">
        <v>0.7</v>
      </c>
      <c r="AD576">
        <v>0.04</v>
      </c>
      <c r="AE576">
        <v>0.2</v>
      </c>
    </row>
    <row r="577" spans="1:31" hidden="1" x14ac:dyDescent="0.3">
      <c r="A577" t="s">
        <v>2105</v>
      </c>
      <c r="B577" t="s">
        <v>2106</v>
      </c>
      <c r="C577" s="1" t="str">
        <f t="shared" si="82"/>
        <v>27:0014</v>
      </c>
      <c r="D577" s="1" t="str">
        <f t="shared" si="83"/>
        <v>27:0009</v>
      </c>
      <c r="E577" t="s">
        <v>1751</v>
      </c>
      <c r="F577" t="s">
        <v>2107</v>
      </c>
      <c r="H577">
        <v>61.263333000000003</v>
      </c>
      <c r="I577">
        <v>-120.9385</v>
      </c>
      <c r="J577" s="1" t="str">
        <f t="shared" si="84"/>
        <v>Till</v>
      </c>
      <c r="K577" s="1" t="str">
        <f t="shared" si="81"/>
        <v>HMC separation (ODM standard)</v>
      </c>
      <c r="L577">
        <v>10.7</v>
      </c>
      <c r="N577">
        <v>10.199999999999999</v>
      </c>
      <c r="O577">
        <v>0</v>
      </c>
      <c r="P577">
        <v>10.199999999999999</v>
      </c>
      <c r="Q577">
        <v>331.02</v>
      </c>
      <c r="R577">
        <v>246.5</v>
      </c>
      <c r="X577">
        <v>84.3</v>
      </c>
      <c r="Z577">
        <v>0.1</v>
      </c>
      <c r="AA577">
        <v>0.02</v>
      </c>
      <c r="AB577">
        <v>0.2</v>
      </c>
      <c r="AC577">
        <v>0.1</v>
      </c>
      <c r="AD577">
        <v>-0.01</v>
      </c>
      <c r="AE577">
        <v>0</v>
      </c>
    </row>
    <row r="578" spans="1:31" hidden="1" x14ac:dyDescent="0.3">
      <c r="A578" t="s">
        <v>2108</v>
      </c>
      <c r="B578" t="s">
        <v>2109</v>
      </c>
      <c r="C578" s="1" t="str">
        <f t="shared" si="82"/>
        <v>27:0014</v>
      </c>
      <c r="D578" s="1" t="str">
        <f t="shared" si="83"/>
        <v>27:0009</v>
      </c>
      <c r="E578" t="s">
        <v>1755</v>
      </c>
      <c r="F578" t="s">
        <v>2110</v>
      </c>
      <c r="H578">
        <v>61.2378</v>
      </c>
      <c r="I578">
        <v>-120.918767</v>
      </c>
      <c r="J578" s="1" t="str">
        <f t="shared" si="84"/>
        <v>Till</v>
      </c>
      <c r="K578" s="1" t="str">
        <f t="shared" si="81"/>
        <v>HMC separation (ODM standard)</v>
      </c>
      <c r="L578">
        <v>9</v>
      </c>
      <c r="N578">
        <v>8.5</v>
      </c>
      <c r="O578">
        <v>2.5</v>
      </c>
      <c r="P578">
        <v>6</v>
      </c>
      <c r="Q578">
        <v>423</v>
      </c>
      <c r="R578">
        <v>291.60000000000002</v>
      </c>
      <c r="X578">
        <v>117</v>
      </c>
      <c r="Z578">
        <v>2.5</v>
      </c>
      <c r="AA578">
        <v>5</v>
      </c>
      <c r="AB578">
        <v>9.4</v>
      </c>
      <c r="AC578">
        <v>5</v>
      </c>
      <c r="AD578">
        <v>1.7</v>
      </c>
      <c r="AE578">
        <v>0.2</v>
      </c>
    </row>
    <row r="579" spans="1:31" hidden="1" x14ac:dyDescent="0.3">
      <c r="A579" t="s">
        <v>2111</v>
      </c>
      <c r="B579" t="s">
        <v>2112</v>
      </c>
      <c r="C579" s="1" t="str">
        <f t="shared" si="82"/>
        <v>27:0014</v>
      </c>
      <c r="D579" s="1" t="str">
        <f t="shared" si="83"/>
        <v>27:0009</v>
      </c>
      <c r="E579" t="s">
        <v>1759</v>
      </c>
      <c r="F579" t="s">
        <v>2113</v>
      </c>
      <c r="H579">
        <v>61.256017</v>
      </c>
      <c r="I579">
        <v>-120.7002</v>
      </c>
      <c r="J579" s="1" t="str">
        <f t="shared" si="84"/>
        <v>Till</v>
      </c>
      <c r="K579" s="1" t="str">
        <f t="shared" si="81"/>
        <v>HMC separation (ODM standard)</v>
      </c>
      <c r="L579">
        <v>7.9</v>
      </c>
      <c r="N579">
        <v>7.4</v>
      </c>
      <c r="O579">
        <v>0.9</v>
      </c>
      <c r="P579">
        <v>6.5</v>
      </c>
      <c r="Q579">
        <v>338.4</v>
      </c>
      <c r="R579">
        <v>184</v>
      </c>
      <c r="X579">
        <v>151.6</v>
      </c>
      <c r="Z579">
        <v>0.54</v>
      </c>
      <c r="AA579">
        <v>0.5</v>
      </c>
      <c r="AB579">
        <v>2.2999999999999998</v>
      </c>
      <c r="AC579">
        <v>1.2</v>
      </c>
      <c r="AD579">
        <v>0.5</v>
      </c>
      <c r="AE579">
        <v>0.06</v>
      </c>
    </row>
    <row r="580" spans="1:31" hidden="1" x14ac:dyDescent="0.3">
      <c r="A580" t="s">
        <v>2114</v>
      </c>
      <c r="B580" t="s">
        <v>2115</v>
      </c>
      <c r="C580" s="1" t="str">
        <f t="shared" si="82"/>
        <v>27:0014</v>
      </c>
      <c r="D580" s="1" t="str">
        <f t="shared" si="83"/>
        <v>27:0009</v>
      </c>
      <c r="E580" t="s">
        <v>1763</v>
      </c>
      <c r="F580" t="s">
        <v>2116</v>
      </c>
      <c r="H580">
        <v>61.225183000000001</v>
      </c>
      <c r="I580">
        <v>-120.798175</v>
      </c>
      <c r="J580" s="1" t="str">
        <f t="shared" si="84"/>
        <v>Till</v>
      </c>
      <c r="K580" s="1" t="str">
        <f t="shared" si="81"/>
        <v>HMC separation (ODM standard)</v>
      </c>
      <c r="L580">
        <v>7.9</v>
      </c>
      <c r="N580">
        <v>7.4</v>
      </c>
      <c r="O580">
        <v>0</v>
      </c>
      <c r="P580">
        <v>7.4</v>
      </c>
      <c r="Q580">
        <v>230.46</v>
      </c>
      <c r="R580">
        <v>187.7</v>
      </c>
      <c r="X580">
        <v>42.7</v>
      </c>
      <c r="Z580">
        <v>0.01</v>
      </c>
      <c r="AA580">
        <v>0.02</v>
      </c>
      <c r="AB580">
        <v>0.04</v>
      </c>
      <c r="AC580">
        <v>0.03</v>
      </c>
      <c r="AD580">
        <v>-0.01</v>
      </c>
      <c r="AE580">
        <v>0</v>
      </c>
    </row>
    <row r="581" spans="1:31" hidden="1" x14ac:dyDescent="0.3">
      <c r="A581" t="s">
        <v>2117</v>
      </c>
      <c r="B581" t="s">
        <v>2118</v>
      </c>
      <c r="C581" s="1" t="str">
        <f t="shared" si="82"/>
        <v>27:0014</v>
      </c>
      <c r="D581" s="1" t="str">
        <f t="shared" si="83"/>
        <v>27:0009</v>
      </c>
      <c r="E581" t="s">
        <v>1767</v>
      </c>
      <c r="F581" t="s">
        <v>2119</v>
      </c>
      <c r="H581">
        <v>61.210517000000003</v>
      </c>
      <c r="I581">
        <v>-120.762917</v>
      </c>
      <c r="J581" s="1" t="str">
        <f t="shared" si="84"/>
        <v>Till</v>
      </c>
      <c r="K581" s="1" t="str">
        <f t="shared" si="81"/>
        <v>HMC separation (ODM standard)</v>
      </c>
      <c r="L581">
        <v>10</v>
      </c>
      <c r="N581">
        <v>9.5</v>
      </c>
      <c r="O581">
        <v>6.7</v>
      </c>
      <c r="P581">
        <v>2.8</v>
      </c>
      <c r="Q581">
        <v>262.10000000000002</v>
      </c>
      <c r="R581">
        <v>113.6</v>
      </c>
      <c r="X581">
        <v>144.69999999999999</v>
      </c>
      <c r="Z581">
        <v>0.36</v>
      </c>
      <c r="AA581">
        <v>1</v>
      </c>
      <c r="AB581">
        <v>2.8</v>
      </c>
      <c r="AC581">
        <v>1.7</v>
      </c>
      <c r="AD581">
        <v>0.7</v>
      </c>
      <c r="AE581">
        <v>0.04</v>
      </c>
    </row>
    <row r="582" spans="1:31" hidden="1" x14ac:dyDescent="0.3">
      <c r="A582" t="s">
        <v>2120</v>
      </c>
      <c r="B582" t="s">
        <v>2121</v>
      </c>
      <c r="C582" s="1" t="str">
        <f t="shared" si="82"/>
        <v>27:0014</v>
      </c>
      <c r="D582" s="1" t="str">
        <f t="shared" si="83"/>
        <v>27:0009</v>
      </c>
      <c r="E582" t="s">
        <v>1771</v>
      </c>
      <c r="F582" t="s">
        <v>2122</v>
      </c>
      <c r="H582">
        <v>61.197783000000001</v>
      </c>
      <c r="I582">
        <v>-120.882617</v>
      </c>
      <c r="J582" s="1" t="str">
        <f t="shared" si="84"/>
        <v>Till</v>
      </c>
      <c r="K582" s="1" t="str">
        <f t="shared" si="81"/>
        <v>HMC separation (ODM standard)</v>
      </c>
      <c r="L582">
        <v>12.6</v>
      </c>
      <c r="N582">
        <v>12.1</v>
      </c>
      <c r="O582">
        <v>7.9</v>
      </c>
      <c r="P582">
        <v>4.2</v>
      </c>
      <c r="Q582">
        <v>363.9</v>
      </c>
      <c r="R582">
        <v>88.7</v>
      </c>
      <c r="X582">
        <v>264.60000000000002</v>
      </c>
      <c r="Z582">
        <v>1.1000000000000001</v>
      </c>
      <c r="AA582">
        <v>2.1</v>
      </c>
      <c r="AB582">
        <v>8.5</v>
      </c>
      <c r="AC582">
        <v>3.8</v>
      </c>
      <c r="AD582">
        <v>3.3</v>
      </c>
      <c r="AE582">
        <v>0.3</v>
      </c>
    </row>
  </sheetData>
  <autoFilter ref="A1:K582">
    <filterColumn colId="0" hiddenButton="1"/>
    <filterColumn colId="1" hiddenButton="1"/>
    <filterColumn colId="3">
      <filters>
        <filter val="27:0004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svy270004_pkg_0305a.xlsx</vt:lpstr>
      <vt:lpstr>pkg_0305a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2024-11-22T08:13:23Z</dcterms:created>
  <dcterms:modified xsi:type="dcterms:W3CDTF">2024-11-22T23:45:39Z</dcterms:modified>
</cp:coreProperties>
</file>