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4_pkg_0225c.xlsx" sheetId="1" r:id="rId1"/>
  </sheets>
  <definedNames>
    <definedName name="_xlnm._FilterDatabase" localSheetId="0" hidden="1">svy270004_pkg_0225c.xlsx!$A$1:$K$1155</definedName>
    <definedName name="pkg_0225c">svy270004_pkg_0225c.xlsx!$A$1:$T$1155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K327" i="1"/>
  <c r="K328" i="1"/>
  <c r="K329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4" i="1"/>
  <c r="K505" i="1"/>
  <c r="K506" i="1"/>
  <c r="K507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7" i="1"/>
  <c r="K578" i="1"/>
  <c r="K579" i="1"/>
  <c r="K580" i="1"/>
  <c r="K581" i="1"/>
  <c r="K582" i="1"/>
  <c r="K583" i="1"/>
  <c r="K584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2" i="1"/>
  <c r="J323" i="1"/>
  <c r="J324" i="1"/>
  <c r="J325" i="1"/>
  <c r="J326" i="1"/>
  <c r="J327" i="1"/>
  <c r="J328" i="1"/>
  <c r="J329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6" i="1"/>
  <c r="J367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4" i="1"/>
  <c r="J505" i="1"/>
  <c r="J506" i="1"/>
  <c r="J507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7" i="1"/>
  <c r="J578" i="1"/>
  <c r="J579" i="1"/>
  <c r="J580" i="1"/>
  <c r="J581" i="1"/>
  <c r="J582" i="1"/>
  <c r="J583" i="1"/>
  <c r="J584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G321" i="1"/>
  <c r="G330" i="1"/>
  <c r="G365" i="1"/>
  <c r="G368" i="1"/>
  <c r="G439" i="1"/>
  <c r="G503" i="1"/>
  <c r="G508" i="1"/>
  <c r="G509" i="1"/>
  <c r="G510" i="1"/>
  <c r="G511" i="1"/>
  <c r="G512" i="1"/>
  <c r="G513" i="1"/>
  <c r="G514" i="1"/>
  <c r="G576" i="1"/>
  <c r="G585" i="1"/>
  <c r="G603" i="1"/>
  <c r="G604" i="1"/>
  <c r="G60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</calcChain>
</file>

<file path=xl/sharedStrings.xml><?xml version="1.0" encoding="utf-8"?>
<sst xmlns="http://schemas.openxmlformats.org/spreadsheetml/2006/main" count="15020" uniqueCount="5162">
  <si>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</si>
  <si>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</si>
  <si>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</si>
  <si>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</si>
  <si>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</si>
  <si>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</si>
  <si>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</si>
  <si>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</si>
  <si>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</si>
  <si>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</si>
  <si>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</si>
  <si>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VG_tot</t>
  </si>
  <si>
    <t>VG_reshaped</t>
  </si>
  <si>
    <t>VG_modif</t>
  </si>
  <si>
    <t>VG_pristin</t>
  </si>
  <si>
    <t>VG_HMC_Wt</t>
  </si>
  <si>
    <t>VG_tot_ppb</t>
  </si>
  <si>
    <t>VG_reshaped_ppb</t>
  </si>
  <si>
    <t>VG_modif_ppb</t>
  </si>
  <si>
    <t>VG_pristin_ppb</t>
  </si>
  <si>
    <t>94KKA2001</t>
  </si>
  <si>
    <t>21:0307:000001</t>
  </si>
  <si>
    <t>21:0012:000001</t>
  </si>
  <si>
    <t>21:0012:000001:0005:0002:00</t>
  </si>
  <si>
    <t>5</t>
  </si>
  <si>
    <t>0</t>
  </si>
  <si>
    <t>24.8</t>
  </si>
  <si>
    <t>25</t>
  </si>
  <si>
    <t>94KKA2007</t>
  </si>
  <si>
    <t>21:0307:000002</t>
  </si>
  <si>
    <t>21:0012:000007</t>
  </si>
  <si>
    <t>21:0012:000007:0005:0002:00</t>
  </si>
  <si>
    <t>3</t>
  </si>
  <si>
    <t>1</t>
  </si>
  <si>
    <t>2</t>
  </si>
  <si>
    <t>3.7</t>
  </si>
  <si>
    <t>181</t>
  </si>
  <si>
    <t>7</t>
  </si>
  <si>
    <t>175</t>
  </si>
  <si>
    <t>94KKA2025</t>
  </si>
  <si>
    <t>21:0307:000003</t>
  </si>
  <si>
    <t>21:0012:000025</t>
  </si>
  <si>
    <t>21:0012:000025:0005:0002:00</t>
  </si>
  <si>
    <t>1.1</t>
  </si>
  <si>
    <t>22</t>
  </si>
  <si>
    <t>94KKA2033</t>
  </si>
  <si>
    <t>21:0307:000004</t>
  </si>
  <si>
    <t>21:0012:000033</t>
  </si>
  <si>
    <t>21:0012:000033:0005:0002:00</t>
  </si>
  <si>
    <t>2.4</t>
  </si>
  <si>
    <t>94KKA2039</t>
  </si>
  <si>
    <t>21:0307:000005</t>
  </si>
  <si>
    <t>21:0012:000039</t>
  </si>
  <si>
    <t>21:0012:000039:0005:0002:00</t>
  </si>
  <si>
    <t>17.5</t>
  </si>
  <si>
    <t>94KKA2044</t>
  </si>
  <si>
    <t>21:0307:000006</t>
  </si>
  <si>
    <t>21:0012:000044</t>
  </si>
  <si>
    <t>21:0012:000044:0005:0002:00</t>
  </si>
  <si>
    <t>0.7</t>
  </si>
  <si>
    <t>94KKA2048</t>
  </si>
  <si>
    <t>21:0307:000007</t>
  </si>
  <si>
    <t>21:0012:000048</t>
  </si>
  <si>
    <t>21:0012:000048:0005:0002:00</t>
  </si>
  <si>
    <t>7.6</t>
  </si>
  <si>
    <t>94KKA2051</t>
  </si>
  <si>
    <t>21:0307:000008</t>
  </si>
  <si>
    <t>21:0012:000051</t>
  </si>
  <si>
    <t>21:0012:000051:0005:0002:00</t>
  </si>
  <si>
    <t>14.2</t>
  </si>
  <si>
    <t>94KKA2054</t>
  </si>
  <si>
    <t>21:0307:000009</t>
  </si>
  <si>
    <t>21:0012:000054</t>
  </si>
  <si>
    <t>21:0012:000054:0005:0002:00</t>
  </si>
  <si>
    <t>22.4</t>
  </si>
  <si>
    <t>94KKA2062</t>
  </si>
  <si>
    <t>21:0307:000010</t>
  </si>
  <si>
    <t>21:0012:000062</t>
  </si>
  <si>
    <t>21:0012:000062:0005:0002:00</t>
  </si>
  <si>
    <t>7.9</t>
  </si>
  <si>
    <t>94KKA2065</t>
  </si>
  <si>
    <t>21:0307:000011</t>
  </si>
  <si>
    <t>21:0012:000065</t>
  </si>
  <si>
    <t>21:0012:000065:0005:0002:00</t>
  </si>
  <si>
    <t>94KKA2069</t>
  </si>
  <si>
    <t>21:0307:000012</t>
  </si>
  <si>
    <t>21:0012:000069</t>
  </si>
  <si>
    <t>21:0012:000069:0005:0002:00</t>
  </si>
  <si>
    <t>5.2</t>
  </si>
  <si>
    <t>94KKA2074</t>
  </si>
  <si>
    <t>21:0307:000013</t>
  </si>
  <si>
    <t>21:0012:000074</t>
  </si>
  <si>
    <t>21:0012:000074:0005:0002:00</t>
  </si>
  <si>
    <t>8.3</t>
  </si>
  <si>
    <t>94KKA2077</t>
  </si>
  <si>
    <t>21:0307:000014</t>
  </si>
  <si>
    <t>21:0012:000077</t>
  </si>
  <si>
    <t>21:0012:000077:0005:0002:00</t>
  </si>
  <si>
    <t>10.9</t>
  </si>
  <si>
    <t>94KKA2085</t>
  </si>
  <si>
    <t>21:0307:000015</t>
  </si>
  <si>
    <t>21:0012:000085</t>
  </si>
  <si>
    <t>21:0012:000085:0005:0002:00</t>
  </si>
  <si>
    <t>9.2</t>
  </si>
  <si>
    <t>94KKA2088</t>
  </si>
  <si>
    <t>21:0307:000016</t>
  </si>
  <si>
    <t>21:0012:000088</t>
  </si>
  <si>
    <t>21:0012:000088:0005:0002:00</t>
  </si>
  <si>
    <t>18.7</t>
  </si>
  <si>
    <t>94KKA2093</t>
  </si>
  <si>
    <t>21:0307:000017</t>
  </si>
  <si>
    <t>21:0012:000093</t>
  </si>
  <si>
    <t>21:0012:000093:0005:0002:00</t>
  </si>
  <si>
    <t>4.9</t>
  </si>
  <si>
    <t>94KKA2096</t>
  </si>
  <si>
    <t>21:0307:000018</t>
  </si>
  <si>
    <t>21:0012:000096</t>
  </si>
  <si>
    <t>21:0012:000096:0005:0002:00</t>
  </si>
  <si>
    <t>23</t>
  </si>
  <si>
    <t>94KKA2102</t>
  </si>
  <si>
    <t>21:0307:000019</t>
  </si>
  <si>
    <t>21:0012:000102</t>
  </si>
  <si>
    <t>21:0012:000102:0005:0002:00</t>
  </si>
  <si>
    <t>2.3</t>
  </si>
  <si>
    <t>11</t>
  </si>
  <si>
    <t>94KKA2105</t>
  </si>
  <si>
    <t>21:0307:000020</t>
  </si>
  <si>
    <t>21:0012:000105</t>
  </si>
  <si>
    <t>21:0012:000105:0005:0002:00</t>
  </si>
  <si>
    <t>24</t>
  </si>
  <si>
    <t>13</t>
  </si>
  <si>
    <t>10</t>
  </si>
  <si>
    <t>94KKA2108</t>
  </si>
  <si>
    <t>21:0307:000021</t>
  </si>
  <si>
    <t>21:0012:000108</t>
  </si>
  <si>
    <t>21:0012:000108:0005:0002:00</t>
  </si>
  <si>
    <t>6</t>
  </si>
  <si>
    <t>12.8</t>
  </si>
  <si>
    <t>69</t>
  </si>
  <si>
    <t>94KKA2114</t>
  </si>
  <si>
    <t>21:0307:000022</t>
  </si>
  <si>
    <t>21:0012:000114</t>
  </si>
  <si>
    <t>21:0012:000114:0005:0002:00</t>
  </si>
  <si>
    <t>2.7</t>
  </si>
  <si>
    <t>94KKA2118</t>
  </si>
  <si>
    <t>21:0307:000023</t>
  </si>
  <si>
    <t>21:0012:000118</t>
  </si>
  <si>
    <t>21:0012:000118:0005:0002:00</t>
  </si>
  <si>
    <t>7.4</t>
  </si>
  <si>
    <t>37</t>
  </si>
  <si>
    <t>94KKA2123</t>
  </si>
  <si>
    <t>21:0307:000024</t>
  </si>
  <si>
    <t>21:0012:000123</t>
  </si>
  <si>
    <t>21:0012:000123:0005:0002:00</t>
  </si>
  <si>
    <t>94KKA2126</t>
  </si>
  <si>
    <t>21:0307:000025</t>
  </si>
  <si>
    <t>21:0012:000126</t>
  </si>
  <si>
    <t>21:0012:000126:0005:0002:00</t>
  </si>
  <si>
    <t>2.9</t>
  </si>
  <si>
    <t>17</t>
  </si>
  <si>
    <t>94KKA2131</t>
  </si>
  <si>
    <t>21:0307:000026</t>
  </si>
  <si>
    <t>21:0012:000131</t>
  </si>
  <si>
    <t>21:0012:000131:0005:0002:00</t>
  </si>
  <si>
    <t>94KKA2134</t>
  </si>
  <si>
    <t>21:0307:000027</t>
  </si>
  <si>
    <t>21:0012:000134</t>
  </si>
  <si>
    <t>21:0012:000134:0005:0002:00</t>
  </si>
  <si>
    <t>94KKA2137</t>
  </si>
  <si>
    <t>21:0307:000028</t>
  </si>
  <si>
    <t>21:0012:000137</t>
  </si>
  <si>
    <t>21:0012:000137:0005:0002:00</t>
  </si>
  <si>
    <t>128</t>
  </si>
  <si>
    <t>94KKA2140</t>
  </si>
  <si>
    <t>21:0307:000029</t>
  </si>
  <si>
    <t>21:0012:000140</t>
  </si>
  <si>
    <t>21:0012:000140:0005:0002:00</t>
  </si>
  <si>
    <t>8.1</t>
  </si>
  <si>
    <t>94KKA2144</t>
  </si>
  <si>
    <t>21:0307:000030</t>
  </si>
  <si>
    <t>21:0012:000144</t>
  </si>
  <si>
    <t>21:0012:000144:0005:0002:00</t>
  </si>
  <si>
    <t>8.8</t>
  </si>
  <si>
    <t>94KKA2151</t>
  </si>
  <si>
    <t>21:0307:000031</t>
  </si>
  <si>
    <t>21:0012:000151</t>
  </si>
  <si>
    <t>21:0012:000151:0005:0002:00</t>
  </si>
  <si>
    <t>10.5</t>
  </si>
  <si>
    <t>142</t>
  </si>
  <si>
    <t>132</t>
  </si>
  <si>
    <t>94KKA2155</t>
  </si>
  <si>
    <t>21:0307:000032</t>
  </si>
  <si>
    <t>21:0012:000155</t>
  </si>
  <si>
    <t>21:0012:000155:0005:0002:00</t>
  </si>
  <si>
    <t>4.4</t>
  </si>
  <si>
    <t>85</t>
  </si>
  <si>
    <t>94KKA2156</t>
  </si>
  <si>
    <t>21:0307:000033</t>
  </si>
  <si>
    <t>21:0012:000156</t>
  </si>
  <si>
    <t>21:0012:000156:0005:0002:00</t>
  </si>
  <si>
    <t>4</t>
  </si>
  <si>
    <t>94KKA2162</t>
  </si>
  <si>
    <t>21:0307:000034</t>
  </si>
  <si>
    <t>21:0012:000162</t>
  </si>
  <si>
    <t>21:0012:000162:0005:0002:00</t>
  </si>
  <si>
    <t>11.3</t>
  </si>
  <si>
    <t>94KKA2165</t>
  </si>
  <si>
    <t>21:0307:000035</t>
  </si>
  <si>
    <t>21:0012:000165</t>
  </si>
  <si>
    <t>21:0012:000165:0005:0002:00</t>
  </si>
  <si>
    <t>6.6</t>
  </si>
  <si>
    <t>94KKA2168</t>
  </si>
  <si>
    <t>21:0307:000036</t>
  </si>
  <si>
    <t>21:0012:000168</t>
  </si>
  <si>
    <t>21:0012:000168:0005:0002:00</t>
  </si>
  <si>
    <t>62</t>
  </si>
  <si>
    <t>94KKA2174</t>
  </si>
  <si>
    <t>21:0307:000037</t>
  </si>
  <si>
    <t>21:0012:000174</t>
  </si>
  <si>
    <t>21:0012:000174:0005:0002:00</t>
  </si>
  <si>
    <t>10.2</t>
  </si>
  <si>
    <t>39</t>
  </si>
  <si>
    <t>94KKA2175</t>
  </si>
  <si>
    <t>21:0307:000038</t>
  </si>
  <si>
    <t>21:0012:000175</t>
  </si>
  <si>
    <t>21:0012:000175:0005:0002:00</t>
  </si>
  <si>
    <t>4.1</t>
  </si>
  <si>
    <t>247</t>
  </si>
  <si>
    <t>94KKA2177</t>
  </si>
  <si>
    <t>21:0307:000039</t>
  </si>
  <si>
    <t>21:0012:000177</t>
  </si>
  <si>
    <t>21:0012:000177:0005:0002:00</t>
  </si>
  <si>
    <t>94KKA2181</t>
  </si>
  <si>
    <t>21:0307:000040</t>
  </si>
  <si>
    <t>21:0012:000181</t>
  </si>
  <si>
    <t>21:0012:000181:0005:0002:00</t>
  </si>
  <si>
    <t>13.6</t>
  </si>
  <si>
    <t>94KKA2186</t>
  </si>
  <si>
    <t>21:0307:000041</t>
  </si>
  <si>
    <t>21:0012:000186</t>
  </si>
  <si>
    <t>21:0012:000186:0005:0002:00</t>
  </si>
  <si>
    <t>16.9</t>
  </si>
  <si>
    <t>94KKA2190</t>
  </si>
  <si>
    <t>21:0307:000042</t>
  </si>
  <si>
    <t>21:0012:000190</t>
  </si>
  <si>
    <t>21:0012:000190:0005:0002:00</t>
  </si>
  <si>
    <t>8</t>
  </si>
  <si>
    <t>94KKA2194</t>
  </si>
  <si>
    <t>21:0307:000043</t>
  </si>
  <si>
    <t>21:0012:000194</t>
  </si>
  <si>
    <t>21:0012:000194:0005:0002:00</t>
  </si>
  <si>
    <t>15.7</t>
  </si>
  <si>
    <t>92DDA0057</t>
  </si>
  <si>
    <t>21:0309:000001</t>
  </si>
  <si>
    <t>21:0006:000007</t>
  </si>
  <si>
    <t>21:0006:000007:0005:0004:00</t>
  </si>
  <si>
    <t>45</t>
  </si>
  <si>
    <t>92DDA0058</t>
  </si>
  <si>
    <t>21:0309:000002</t>
  </si>
  <si>
    <t>21:0006:000008</t>
  </si>
  <si>
    <t>21:0006:000008:0005:0004:00</t>
  </si>
  <si>
    <t>26.9</t>
  </si>
  <si>
    <t>57</t>
  </si>
  <si>
    <t>92DDA0059</t>
  </si>
  <si>
    <t>21:0309:000003</t>
  </si>
  <si>
    <t>21:0006:000009</t>
  </si>
  <si>
    <t>21:0006:000009:0005:0004:00</t>
  </si>
  <si>
    <t>29.6</t>
  </si>
  <si>
    <t>48</t>
  </si>
  <si>
    <t>92DDA0060</t>
  </si>
  <si>
    <t>21:0309:000004</t>
  </si>
  <si>
    <t>21:0006:000010</t>
  </si>
  <si>
    <t>21:0006:000010:0005:0004:00</t>
  </si>
  <si>
    <t>14</t>
  </si>
  <si>
    <t>9</t>
  </si>
  <si>
    <t>32</t>
  </si>
  <si>
    <t>53</t>
  </si>
  <si>
    <t>28</t>
  </si>
  <si>
    <t>92DDA0061</t>
  </si>
  <si>
    <t>21:0309:000005</t>
  </si>
  <si>
    <t>21:0006:000011</t>
  </si>
  <si>
    <t>21:0006:000011:0005:0004:00</t>
  </si>
  <si>
    <t>16.8</t>
  </si>
  <si>
    <t>113</t>
  </si>
  <si>
    <t>65</t>
  </si>
  <si>
    <t>49</t>
  </si>
  <si>
    <t>92DDA0062</t>
  </si>
  <si>
    <t>21:0309:000006</t>
  </si>
  <si>
    <t>21:0006:000012</t>
  </si>
  <si>
    <t>21:0006:000012:0005:0004:00</t>
  </si>
  <si>
    <t>35.4</t>
  </si>
  <si>
    <t>35</t>
  </si>
  <si>
    <t>34</t>
  </si>
  <si>
    <t>92DDA0063</t>
  </si>
  <si>
    <t>21:0309:000007</t>
  </si>
  <si>
    <t>21:0006:000013</t>
  </si>
  <si>
    <t>21:0006:000013:0005:0004:00</t>
  </si>
  <si>
    <t>28.3</t>
  </si>
  <si>
    <t>237</t>
  </si>
  <si>
    <t>230</t>
  </si>
  <si>
    <t>92DDA0064</t>
  </si>
  <si>
    <t>21:0309:000008</t>
  </si>
  <si>
    <t>21:0006:000014</t>
  </si>
  <si>
    <t>21:0006:000014:0005:0004:00</t>
  </si>
  <si>
    <t>19.5</t>
  </si>
  <si>
    <t>33</t>
  </si>
  <si>
    <t>92DDA0065</t>
  </si>
  <si>
    <t>21:0309:000009</t>
  </si>
  <si>
    <t>21:0006:000015</t>
  </si>
  <si>
    <t>21:0006:000015:0005:0004:00</t>
  </si>
  <si>
    <t>30.9</t>
  </si>
  <si>
    <t>92DDA0066</t>
  </si>
  <si>
    <t>21:0309:000010</t>
  </si>
  <si>
    <t>21:0006:000016</t>
  </si>
  <si>
    <t>21:0006:000016:0005:0004:00</t>
  </si>
  <si>
    <t>50</t>
  </si>
  <si>
    <t>92DDA0067</t>
  </si>
  <si>
    <t>21:0309:000011</t>
  </si>
  <si>
    <t>21:0006:000017</t>
  </si>
  <si>
    <t>21:0006:000017:0005:0004:00</t>
  </si>
  <si>
    <t>40.1</t>
  </si>
  <si>
    <t>92DDA0068</t>
  </si>
  <si>
    <t>21:0309:000012</t>
  </si>
  <si>
    <t>21:0006:000018</t>
  </si>
  <si>
    <t>21:0006:000018:0005:0004:00</t>
  </si>
  <si>
    <t>41.2</t>
  </si>
  <si>
    <t>240</t>
  </si>
  <si>
    <t>92DDA0069</t>
  </si>
  <si>
    <t>21:0309:000013</t>
  </si>
  <si>
    <t>21:0006:000019</t>
  </si>
  <si>
    <t>21:0006:000019:0005:0004:00</t>
  </si>
  <si>
    <t>55.8</t>
  </si>
  <si>
    <t>12</t>
  </si>
  <si>
    <t>92DDA0070</t>
  </si>
  <si>
    <t>21:0309:000014</t>
  </si>
  <si>
    <t>21:0006:000020</t>
  </si>
  <si>
    <t>21:0006:000020:0005:0004:00</t>
  </si>
  <si>
    <t>52.8</t>
  </si>
  <si>
    <t>133</t>
  </si>
  <si>
    <t>92DDA0071</t>
  </si>
  <si>
    <t>21:0309:000015</t>
  </si>
  <si>
    <t>21:0006:000021</t>
  </si>
  <si>
    <t>21:0006:000021:0005:0004:00</t>
  </si>
  <si>
    <t>23.1</t>
  </si>
  <si>
    <t>92DDA0072</t>
  </si>
  <si>
    <t>21:0309:000016</t>
  </si>
  <si>
    <t>21:0006:000022</t>
  </si>
  <si>
    <t>21:0006:000022:0005:0004:00</t>
  </si>
  <si>
    <t>35.9</t>
  </si>
  <si>
    <t>92DDA0073</t>
  </si>
  <si>
    <t>21:0309:000017</t>
  </si>
  <si>
    <t>21:0006:000023</t>
  </si>
  <si>
    <t>21:0006:000023:0005:0004:00</t>
  </si>
  <si>
    <t>47.8</t>
  </si>
  <si>
    <t>92DDA0074</t>
  </si>
  <si>
    <t>21:0309:000018</t>
  </si>
  <si>
    <t>21:0006:000024</t>
  </si>
  <si>
    <t>21:0006:000024:0005:0004:00</t>
  </si>
  <si>
    <t>92DDA0075</t>
  </si>
  <si>
    <t>21:0309:000019</t>
  </si>
  <si>
    <t>21:0006:000025</t>
  </si>
  <si>
    <t>21:0006:000025:0005:0004:00</t>
  </si>
  <si>
    <t>61.1</t>
  </si>
  <si>
    <t>92DDA0081</t>
  </si>
  <si>
    <t>21:0309:000020</t>
  </si>
  <si>
    <t>21:0006:000026</t>
  </si>
  <si>
    <t>21:0006:000026:0005:0004:00</t>
  </si>
  <si>
    <t>37.8</t>
  </si>
  <si>
    <t>93BCW0011</t>
  </si>
  <si>
    <t>21:0309:000021</t>
  </si>
  <si>
    <t>21:0006:000031</t>
  </si>
  <si>
    <t>21:0006:000031:0005:0004:00</t>
  </si>
  <si>
    <t>38.6</t>
  </si>
  <si>
    <t>93BCW0126</t>
  </si>
  <si>
    <t>21:0309:000022</t>
  </si>
  <si>
    <t>21:0006:000117</t>
  </si>
  <si>
    <t>21:0006:000117:0005:0004:00</t>
  </si>
  <si>
    <t>15.2</t>
  </si>
  <si>
    <t>93BCW0017</t>
  </si>
  <si>
    <t>21:0309:000023</t>
  </si>
  <si>
    <t>21:0006:000037</t>
  </si>
  <si>
    <t>21:0006:000037:0005:0004:00</t>
  </si>
  <si>
    <t>22.9</t>
  </si>
  <si>
    <t>93BCW0021</t>
  </si>
  <si>
    <t>21:0309:000024</t>
  </si>
  <si>
    <t>21:0006:000040</t>
  </si>
  <si>
    <t>21:0006:000040:0005:0004:00</t>
  </si>
  <si>
    <t>24.1</t>
  </si>
  <si>
    <t>15</t>
  </si>
  <si>
    <t>93BCW0028</t>
  </si>
  <si>
    <t>21:0309:000025</t>
  </si>
  <si>
    <t>21:0006:000046</t>
  </si>
  <si>
    <t>21:0006:000046:0005:0004:00</t>
  </si>
  <si>
    <t>309</t>
  </si>
  <si>
    <t>93BCW0032</t>
  </si>
  <si>
    <t>21:0309:000026</t>
  </si>
  <si>
    <t>21:0006:000050</t>
  </si>
  <si>
    <t>21:0006:000050:0005:0004:00</t>
  </si>
  <si>
    <t>23.4</t>
  </si>
  <si>
    <t>93BCW0035</t>
  </si>
  <si>
    <t>21:0309:000027</t>
  </si>
  <si>
    <t>21:0006:000053</t>
  </si>
  <si>
    <t>21:0006:000053:0005:0004:00</t>
  </si>
  <si>
    <t>7.8</t>
  </si>
  <si>
    <t>93BCW0036</t>
  </si>
  <si>
    <t>21:0309:000028</t>
  </si>
  <si>
    <t>21:0006:000054</t>
  </si>
  <si>
    <t>21:0006:000054:0005:0004:00</t>
  </si>
  <si>
    <t>18.1</t>
  </si>
  <si>
    <t>636</t>
  </si>
  <si>
    <t>631</t>
  </si>
  <si>
    <t>93BCW0044</t>
  </si>
  <si>
    <t>21:0309:000029</t>
  </si>
  <si>
    <t>21:0006:000061</t>
  </si>
  <si>
    <t>21:0006:000061:0005:0004:00</t>
  </si>
  <si>
    <t>36.7</t>
  </si>
  <si>
    <t>93BCW0046</t>
  </si>
  <si>
    <t>21:0309:000030</t>
  </si>
  <si>
    <t>21:0006:000063</t>
  </si>
  <si>
    <t>21:0006:000063:0005:0004:00</t>
  </si>
  <si>
    <t>19.3</t>
  </si>
  <si>
    <t>21</t>
  </si>
  <si>
    <t>93BCW0051</t>
  </si>
  <si>
    <t>21:0309:000031</t>
  </si>
  <si>
    <t>21:0006:000068</t>
  </si>
  <si>
    <t>21:0006:000068:0005:0004:00</t>
  </si>
  <si>
    <t>21.3</t>
  </si>
  <si>
    <t>93BCW0057</t>
  </si>
  <si>
    <t>21:0309:000032</t>
  </si>
  <si>
    <t>21:0006:000073</t>
  </si>
  <si>
    <t>21:0006:000073:0005:0004:00</t>
  </si>
  <si>
    <t>25.7</t>
  </si>
  <si>
    <t>93BCW0063</t>
  </si>
  <si>
    <t>21:0309:000033</t>
  </si>
  <si>
    <t>21:0006:000077</t>
  </si>
  <si>
    <t>21:0006:000077:0005:0004:00</t>
  </si>
  <si>
    <t>30.3</t>
  </si>
  <si>
    <t>93BCW0067</t>
  </si>
  <si>
    <t>21:0309:000034</t>
  </si>
  <si>
    <t>21:0006:000081</t>
  </si>
  <si>
    <t>21:0006:000081:0005:0004:00</t>
  </si>
  <si>
    <t>27.9</t>
  </si>
  <si>
    <t>93BCW0071</t>
  </si>
  <si>
    <t>21:0309:000035</t>
  </si>
  <si>
    <t>21:0006:000085</t>
  </si>
  <si>
    <t>21:0006:000085:0005:0004:00</t>
  </si>
  <si>
    <t>19.2</t>
  </si>
  <si>
    <t>93BCW0076</t>
  </si>
  <si>
    <t>21:0309:000036</t>
  </si>
  <si>
    <t>21:0006:000090</t>
  </si>
  <si>
    <t>21:0006:000090:0005:0004:00</t>
  </si>
  <si>
    <t>27.7</t>
  </si>
  <si>
    <t>93BCW0079</t>
  </si>
  <si>
    <t>21:0309:000037</t>
  </si>
  <si>
    <t>21:0006:000093</t>
  </si>
  <si>
    <t>21:0006:000093:0005:0004:00</t>
  </si>
  <si>
    <t>11.9</t>
  </si>
  <si>
    <t>93BCW0081</t>
  </si>
  <si>
    <t>21:0309:000038</t>
  </si>
  <si>
    <t>21:0006:000095</t>
  </si>
  <si>
    <t>21:0006:000095:0005:0004:00</t>
  </si>
  <si>
    <t>12.4</t>
  </si>
  <si>
    <t>41</t>
  </si>
  <si>
    <t>30</t>
  </si>
  <si>
    <t>93BCW0082</t>
  </si>
  <si>
    <t>21:0309:000039</t>
  </si>
  <si>
    <t>21:0006:000096</t>
  </si>
  <si>
    <t>21:0006:000096:0005:0004:00</t>
  </si>
  <si>
    <t>93BCW0088</t>
  </si>
  <si>
    <t>21:0309:000040</t>
  </si>
  <si>
    <t>21:0006:000102</t>
  </si>
  <si>
    <t>21:0006:000102:0005:0004:00</t>
  </si>
  <si>
    <t>10.6</t>
  </si>
  <si>
    <t>93BCW0091</t>
  </si>
  <si>
    <t>21:0309:000041</t>
  </si>
  <si>
    <t>21:0006:000105</t>
  </si>
  <si>
    <t>21:0006:000105:0005:0004:00</t>
  </si>
  <si>
    <t>13.2</t>
  </si>
  <si>
    <t>127</t>
  </si>
  <si>
    <t>121</t>
  </si>
  <si>
    <t>93BCW0092</t>
  </si>
  <si>
    <t>21:0309:000042</t>
  </si>
  <si>
    <t>21:0006:000106</t>
  </si>
  <si>
    <t>21:0006:000106:0005:0004:00</t>
  </si>
  <si>
    <t>31.3</t>
  </si>
  <si>
    <t>93BCW0093</t>
  </si>
  <si>
    <t>21:0309:000043</t>
  </si>
  <si>
    <t>21:0006:000107</t>
  </si>
  <si>
    <t>21:0006:000107:0005:0004:00</t>
  </si>
  <si>
    <t>19</t>
  </si>
  <si>
    <t>43</t>
  </si>
  <si>
    <t>42</t>
  </si>
  <si>
    <t>93BCW0099</t>
  </si>
  <si>
    <t>21:0309:000044</t>
  </si>
  <si>
    <t>21:0006:000113</t>
  </si>
  <si>
    <t>21:0006:000113:0005:0004:00</t>
  </si>
  <si>
    <t>27</t>
  </si>
  <si>
    <t>93DU0503</t>
  </si>
  <si>
    <t>21:0309:000045</t>
  </si>
  <si>
    <t>21:0006:000124</t>
  </si>
  <si>
    <t>21:0006:000124:0005:0004:00</t>
  </si>
  <si>
    <t>93DU0505</t>
  </si>
  <si>
    <t>21:0309:000046</t>
  </si>
  <si>
    <t>21:0006:000126</t>
  </si>
  <si>
    <t>21:0006:000126:0005:0004:00</t>
  </si>
  <si>
    <t>29.4</t>
  </si>
  <si>
    <t>340</t>
  </si>
  <si>
    <t>93DU0509</t>
  </si>
  <si>
    <t>21:0309:000047</t>
  </si>
  <si>
    <t>21:0006:000130</t>
  </si>
  <si>
    <t>21:0006:000130:0005:0004:00</t>
  </si>
  <si>
    <t>28.8</t>
  </si>
  <si>
    <t>93DU0512</t>
  </si>
  <si>
    <t>21:0309:000048</t>
  </si>
  <si>
    <t>21:0006:000133</t>
  </si>
  <si>
    <t>21:0006:000133:0005:0004:00</t>
  </si>
  <si>
    <t>13.8</t>
  </si>
  <si>
    <t>93DU0513</t>
  </si>
  <si>
    <t>21:0309:000049</t>
  </si>
  <si>
    <t>21:0006:000134</t>
  </si>
  <si>
    <t>21:0006:000134:0005:0004:00</t>
  </si>
  <si>
    <t>26.4</t>
  </si>
  <si>
    <t>93DU0515</t>
  </si>
  <si>
    <t>21:0309:000050</t>
  </si>
  <si>
    <t>21:0006:000136</t>
  </si>
  <si>
    <t>21:0006:000136:0005:0004:00</t>
  </si>
  <si>
    <t>24.5</t>
  </si>
  <si>
    <t>144</t>
  </si>
  <si>
    <t>93DU0519</t>
  </si>
  <si>
    <t>21:0309:000051</t>
  </si>
  <si>
    <t>21:0006:000140</t>
  </si>
  <si>
    <t>21:0006:000140:0005:0004:00</t>
  </si>
  <si>
    <t>109</t>
  </si>
  <si>
    <t>93DU0523</t>
  </si>
  <si>
    <t>21:0309:000052</t>
  </si>
  <si>
    <t>21:0006:000144</t>
  </si>
  <si>
    <t>21:0006:000144:0005:0004:00</t>
  </si>
  <si>
    <t>93DU0525</t>
  </si>
  <si>
    <t>21:0309:000053</t>
  </si>
  <si>
    <t>21:0006:000146</t>
  </si>
  <si>
    <t>21:0006:000146:0005:0004:00</t>
  </si>
  <si>
    <t>81</t>
  </si>
  <si>
    <t>93DU0526</t>
  </si>
  <si>
    <t>21:0309:000054</t>
  </si>
  <si>
    <t>21:0006:000147</t>
  </si>
  <si>
    <t>21:0006:000147:0005:0004:00</t>
  </si>
  <si>
    <t>43.4</t>
  </si>
  <si>
    <t>93DU0529</t>
  </si>
  <si>
    <t>21:0309:000055</t>
  </si>
  <si>
    <t>21:0006:000150</t>
  </si>
  <si>
    <t>21:0006:000150:0005:0004:00</t>
  </si>
  <si>
    <t>19.6</t>
  </si>
  <si>
    <t>218</t>
  </si>
  <si>
    <t>93DU0530</t>
  </si>
  <si>
    <t>21:0309:000056</t>
  </si>
  <si>
    <t>21:0006:000151</t>
  </si>
  <si>
    <t>21:0006:000151:0005:0004:00</t>
  </si>
  <si>
    <t>157</t>
  </si>
  <si>
    <t>145</t>
  </si>
  <si>
    <t>93DU0533</t>
  </si>
  <si>
    <t>21:0309:000057</t>
  </si>
  <si>
    <t>21:0006:000154</t>
  </si>
  <si>
    <t>21:0006:000154:0005:0004:00</t>
  </si>
  <si>
    <t>11.2</t>
  </si>
  <si>
    <t>93DU0538</t>
  </si>
  <si>
    <t>21:0309:000058</t>
  </si>
  <si>
    <t>21:0006:000157</t>
  </si>
  <si>
    <t>21:0006:000157:0005:0004:00</t>
  </si>
  <si>
    <t>25.5</t>
  </si>
  <si>
    <t>93DU0541</t>
  </si>
  <si>
    <t>21:0309:000059</t>
  </si>
  <si>
    <t>21:0006:000160</t>
  </si>
  <si>
    <t>21:0006:000160:0005:0004:00</t>
  </si>
  <si>
    <t>17.8</t>
  </si>
  <si>
    <t>93DU0545</t>
  </si>
  <si>
    <t>21:0309:000060</t>
  </si>
  <si>
    <t>21:0006:000163</t>
  </si>
  <si>
    <t>21:0006:000163:0005:0004:00</t>
  </si>
  <si>
    <t>23.8</t>
  </si>
  <si>
    <t>93DU0547</t>
  </si>
  <si>
    <t>21:0309:000061</t>
  </si>
  <si>
    <t>21:0006:000165</t>
  </si>
  <si>
    <t>21:0006:000165:0005:0004:00</t>
  </si>
  <si>
    <t>23.7</t>
  </si>
  <si>
    <t>93DU0558</t>
  </si>
  <si>
    <t>21:0309:000062</t>
  </si>
  <si>
    <t>21:0006:000174</t>
  </si>
  <si>
    <t>21:0006:000174:0005:0004:00</t>
  </si>
  <si>
    <t>38.9</t>
  </si>
  <si>
    <t>93DU0561</t>
  </si>
  <si>
    <t>21:0309:000063</t>
  </si>
  <si>
    <t>21:0006:000177</t>
  </si>
  <si>
    <t>21:0006:000177:0005:0004:00</t>
  </si>
  <si>
    <t>34.5</t>
  </si>
  <si>
    <t>93DU0565</t>
  </si>
  <si>
    <t>21:0309:000064</t>
  </si>
  <si>
    <t>21:0006:000181</t>
  </si>
  <si>
    <t>21:0006:000181:0005:0004:00</t>
  </si>
  <si>
    <t>93DU0570</t>
  </si>
  <si>
    <t>21:0309:000065</t>
  </si>
  <si>
    <t>21:0006:000186</t>
  </si>
  <si>
    <t>21:0006:000186:0005:0004:00</t>
  </si>
  <si>
    <t>21.5</t>
  </si>
  <si>
    <t>93DU0571</t>
  </si>
  <si>
    <t>21:0309:000066</t>
  </si>
  <si>
    <t>21:0006:000187</t>
  </si>
  <si>
    <t>21:0006:000187:0005:0004:00</t>
  </si>
  <si>
    <t>27.4</t>
  </si>
  <si>
    <t>93DU0573</t>
  </si>
  <si>
    <t>21:0309:000067</t>
  </si>
  <si>
    <t>21:0006:000189</t>
  </si>
  <si>
    <t>21:0006:000189:0005:0004:00</t>
  </si>
  <si>
    <t>24.4</t>
  </si>
  <si>
    <t>170</t>
  </si>
  <si>
    <t>167</t>
  </si>
  <si>
    <t>93DU0574</t>
  </si>
  <si>
    <t>21:0309:000068</t>
  </si>
  <si>
    <t>21:0006:000190</t>
  </si>
  <si>
    <t>21:0006:000190:0005:0004:00</t>
  </si>
  <si>
    <t>20.1</t>
  </si>
  <si>
    <t>93DU0575</t>
  </si>
  <si>
    <t>21:0309:000069</t>
  </si>
  <si>
    <t>21:0006:000191</t>
  </si>
  <si>
    <t>21:0006:000191:0005:0004:00</t>
  </si>
  <si>
    <t>93DU0576</t>
  </si>
  <si>
    <t>21:0309:000070</t>
  </si>
  <si>
    <t>21:0006:000192</t>
  </si>
  <si>
    <t>21:0006:000192:0005:0004:00</t>
  </si>
  <si>
    <t>25.3</t>
  </si>
  <si>
    <t>93DU0580</t>
  </si>
  <si>
    <t>21:0309:000071</t>
  </si>
  <si>
    <t>21:0006:000196</t>
  </si>
  <si>
    <t>21:0006:000196:0005:0004:00</t>
  </si>
  <si>
    <t>93DU0583</t>
  </si>
  <si>
    <t>21:0309:000072</t>
  </si>
  <si>
    <t>21:0006:000198</t>
  </si>
  <si>
    <t>21:0006:000198:0005:0004:00</t>
  </si>
  <si>
    <t>30.1</t>
  </si>
  <si>
    <t>60</t>
  </si>
  <si>
    <t>93DU0585</t>
  </si>
  <si>
    <t>21:0309:000073</t>
  </si>
  <si>
    <t>21:0006:000199</t>
  </si>
  <si>
    <t>21:0006:000199:0005:0004:00</t>
  </si>
  <si>
    <t>93DU0610</t>
  </si>
  <si>
    <t>21:0309:000074</t>
  </si>
  <si>
    <t>21:0006:000204</t>
  </si>
  <si>
    <t>21:0006:000204:0005:0004:00</t>
  </si>
  <si>
    <t>41.3</t>
  </si>
  <si>
    <t>93DU0611</t>
  </si>
  <si>
    <t>21:0309:000075</t>
  </si>
  <si>
    <t>21:0006:000205</t>
  </si>
  <si>
    <t>21:0006:000205:0005:0004:00</t>
  </si>
  <si>
    <t>25.9</t>
  </si>
  <si>
    <t>40</t>
  </si>
  <si>
    <t>93DU0613</t>
  </si>
  <si>
    <t>21:0309:000076</t>
  </si>
  <si>
    <t>21:0006:000206</t>
  </si>
  <si>
    <t>21:0006:000206:0005:0004:00</t>
  </si>
  <si>
    <t>26.5</t>
  </si>
  <si>
    <t>93DU0622</t>
  </si>
  <si>
    <t>21:0309:000077</t>
  </si>
  <si>
    <t>21:0006:000208</t>
  </si>
  <si>
    <t>21:0006:000208:0005:0004:00</t>
  </si>
  <si>
    <t>40.5</t>
  </si>
  <si>
    <t>93DU0625</t>
  </si>
  <si>
    <t>21:0309:000078</t>
  </si>
  <si>
    <t>21:0006:000210</t>
  </si>
  <si>
    <t>21:0006:000210:0005:0004:00</t>
  </si>
  <si>
    <t>40.2</t>
  </si>
  <si>
    <t>93DU0697</t>
  </si>
  <si>
    <t>21:0309:000079</t>
  </si>
  <si>
    <t>21:0006:000211</t>
  </si>
  <si>
    <t>21:0006:000211:0005:0004:00</t>
  </si>
  <si>
    <t>35.5</t>
  </si>
  <si>
    <t>16</t>
  </si>
  <si>
    <t>94DU2507</t>
  </si>
  <si>
    <t>21:0313:000001</t>
  </si>
  <si>
    <t>21:0013:000009</t>
  </si>
  <si>
    <t>21:0013:000009:0005:0002:00</t>
  </si>
  <si>
    <t>11.5</t>
  </si>
  <si>
    <t>47</t>
  </si>
  <si>
    <t>94DU2512</t>
  </si>
  <si>
    <t>21:0313:000002</t>
  </si>
  <si>
    <t>21:0013:000014</t>
  </si>
  <si>
    <t>21:0013:000014:0005:0002:00</t>
  </si>
  <si>
    <t>214</t>
  </si>
  <si>
    <t>66</t>
  </si>
  <si>
    <t>94DU2519</t>
  </si>
  <si>
    <t>21:0313:000003</t>
  </si>
  <si>
    <t>21:0013:000021</t>
  </si>
  <si>
    <t>21:0013:000021:0005:0002:00</t>
  </si>
  <si>
    <t>5.5</t>
  </si>
  <si>
    <t>94DU2526</t>
  </si>
  <si>
    <t>21:0313:000004</t>
  </si>
  <si>
    <t>21:0013:000028</t>
  </si>
  <si>
    <t>21:0013:000028:0005:0002:00</t>
  </si>
  <si>
    <t>94DU2529</t>
  </si>
  <si>
    <t>21:0313:000005</t>
  </si>
  <si>
    <t>21:0013:000031</t>
  </si>
  <si>
    <t>21:0013:000031:0005:0002:00</t>
  </si>
  <si>
    <t>6.4</t>
  </si>
  <si>
    <t>20</t>
  </si>
  <si>
    <t>94DU2531</t>
  </si>
  <si>
    <t>21:0313:000006</t>
  </si>
  <si>
    <t>21:0013:000033</t>
  </si>
  <si>
    <t>21:0013:000033:0005:0002:00</t>
  </si>
  <si>
    <t>9.3</t>
  </si>
  <si>
    <t>94DU2533</t>
  </si>
  <si>
    <t>21:0313:000007</t>
  </si>
  <si>
    <t>21:0013:000035</t>
  </si>
  <si>
    <t>21:0013:000035:0005:0002:00</t>
  </si>
  <si>
    <t>162</t>
  </si>
  <si>
    <t>94DU2536</t>
  </si>
  <si>
    <t>21:0313:000008</t>
  </si>
  <si>
    <t>21:0013:000038</t>
  </si>
  <si>
    <t>21:0013:000038:0005:0002:00</t>
  </si>
  <si>
    <t>12.1</t>
  </si>
  <si>
    <t>94DU2540</t>
  </si>
  <si>
    <t>21:0313:000009</t>
  </si>
  <si>
    <t>21:0013:000042</t>
  </si>
  <si>
    <t>21:0013:000042:0005:0002:00</t>
  </si>
  <si>
    <t>8.7</t>
  </si>
  <si>
    <t>31</t>
  </si>
  <si>
    <t>94DU2548</t>
  </si>
  <si>
    <t>21:0313:000010</t>
  </si>
  <si>
    <t>21:0013:000050</t>
  </si>
  <si>
    <t>21:0013:000050:0005:0002:00</t>
  </si>
  <si>
    <t>6.1</t>
  </si>
  <si>
    <t>94DU2551</t>
  </si>
  <si>
    <t>21:0313:000011</t>
  </si>
  <si>
    <t>21:0013:000053</t>
  </si>
  <si>
    <t>21:0013:000053:0005:0002:00</t>
  </si>
  <si>
    <t>10.3</t>
  </si>
  <si>
    <t>94DU2554</t>
  </si>
  <si>
    <t>21:0313:000012</t>
  </si>
  <si>
    <t>21:0013:000056</t>
  </si>
  <si>
    <t>21:0013:000056:0005:0002:00</t>
  </si>
  <si>
    <t>76</t>
  </si>
  <si>
    <t>94DU2561</t>
  </si>
  <si>
    <t>21:0313:000013</t>
  </si>
  <si>
    <t>21:0013:000063</t>
  </si>
  <si>
    <t>21:0013:000063:0005:0002:00</t>
  </si>
  <si>
    <t>12.2</t>
  </si>
  <si>
    <t>159</t>
  </si>
  <si>
    <t>105</t>
  </si>
  <si>
    <t>94DU2563</t>
  </si>
  <si>
    <t>21:0313:000014</t>
  </si>
  <si>
    <t>21:0013:000065</t>
  </si>
  <si>
    <t>21:0013:000065:0005:0002:00</t>
  </si>
  <si>
    <t>94DU2566</t>
  </si>
  <si>
    <t>21:0313:000015</t>
  </si>
  <si>
    <t>21:0013:000068</t>
  </si>
  <si>
    <t>21:0013:000068:0005:0002:00</t>
  </si>
  <si>
    <t>12.7</t>
  </si>
  <si>
    <t>94DU2577</t>
  </si>
  <si>
    <t>21:0313:000016</t>
  </si>
  <si>
    <t>21:0013:000079</t>
  </si>
  <si>
    <t>21:0013:000079:0005:0002:00</t>
  </si>
  <si>
    <t>14.6</t>
  </si>
  <si>
    <t>194</t>
  </si>
  <si>
    <t>94DU2583</t>
  </si>
  <si>
    <t>21:0313:000017</t>
  </si>
  <si>
    <t>21:0013:000085</t>
  </si>
  <si>
    <t>21:0013:000085:0005:0002:00</t>
  </si>
  <si>
    <t>9.4</t>
  </si>
  <si>
    <t>94DU2588</t>
  </si>
  <si>
    <t>21:0313:000018</t>
  </si>
  <si>
    <t>21:0013:000090</t>
  </si>
  <si>
    <t>21:0013:000090:0005:0002:00</t>
  </si>
  <si>
    <t>38</t>
  </si>
  <si>
    <t>94DU2595</t>
  </si>
  <si>
    <t>21:0313:000019</t>
  </si>
  <si>
    <t>21:0013:000097</t>
  </si>
  <si>
    <t>21:0013:000097:0005:0002:00</t>
  </si>
  <si>
    <t>94DU2608</t>
  </si>
  <si>
    <t>21:0313:000020</t>
  </si>
  <si>
    <t>21:0013:000110</t>
  </si>
  <si>
    <t>21:0013:000110:0005:0002:00</t>
  </si>
  <si>
    <t>9.8</t>
  </si>
  <si>
    <t>94DU2611</t>
  </si>
  <si>
    <t>21:0313:000021</t>
  </si>
  <si>
    <t>21:0013:000113</t>
  </si>
  <si>
    <t>21:0013:000113:0005:0002:00</t>
  </si>
  <si>
    <t>15.5</t>
  </si>
  <si>
    <t>36</t>
  </si>
  <si>
    <t>94DU2614</t>
  </si>
  <si>
    <t>21:0313:000022</t>
  </si>
  <si>
    <t>21:0013:000116</t>
  </si>
  <si>
    <t>21:0013:000116:0005:0002:00</t>
  </si>
  <si>
    <t>94DU2617</t>
  </si>
  <si>
    <t>21:0313:000023</t>
  </si>
  <si>
    <t>21:0013:000119</t>
  </si>
  <si>
    <t>21:0013:000119:0005:0002:00</t>
  </si>
  <si>
    <t>14.1</t>
  </si>
  <si>
    <t>70</t>
  </si>
  <si>
    <t>67</t>
  </si>
  <si>
    <t>94DU2621</t>
  </si>
  <si>
    <t>21:0313:000024</t>
  </si>
  <si>
    <t>21:0013:000123</t>
  </si>
  <si>
    <t>21:0013:000123:0005:0002:00</t>
  </si>
  <si>
    <t>6.7</t>
  </si>
  <si>
    <t>94DU2627</t>
  </si>
  <si>
    <t>21:0313:000025</t>
  </si>
  <si>
    <t>21:0013:000129</t>
  </si>
  <si>
    <t>21:0013:000129:0005:0002:00</t>
  </si>
  <si>
    <t>2.6</t>
  </si>
  <si>
    <t>94DU2630</t>
  </si>
  <si>
    <t>21:0313:000026</t>
  </si>
  <si>
    <t>21:0013:000132</t>
  </si>
  <si>
    <t>21:0013:000132:0005:0002:00</t>
  </si>
  <si>
    <t>5.4</t>
  </si>
  <si>
    <t>94DU2631</t>
  </si>
  <si>
    <t>21:0313:000027</t>
  </si>
  <si>
    <t>21:0013:000133</t>
  </si>
  <si>
    <t>21:0013:000133:0005:0002:00</t>
  </si>
  <si>
    <t>84</t>
  </si>
  <si>
    <t>94DU2633</t>
  </si>
  <si>
    <t>21:0313:000028</t>
  </si>
  <si>
    <t>21:0013:000135</t>
  </si>
  <si>
    <t>21:0013:000135:0005:0002:00</t>
  </si>
  <si>
    <t>10.8</t>
  </si>
  <si>
    <t>94DU2640</t>
  </si>
  <si>
    <t>21:0313:000029</t>
  </si>
  <si>
    <t>21:0013:000142</t>
  </si>
  <si>
    <t>21:0013:000142:0005:0002:00</t>
  </si>
  <si>
    <t>94DU2644</t>
  </si>
  <si>
    <t>21:0313:000030</t>
  </si>
  <si>
    <t>21:0013:000146</t>
  </si>
  <si>
    <t>21:0013:000146:0005:0002:00</t>
  </si>
  <si>
    <t>26.2</t>
  </si>
  <si>
    <t>138</t>
  </si>
  <si>
    <t>131</t>
  </si>
  <si>
    <t>94DU2647</t>
  </si>
  <si>
    <t>21:0313:000031</t>
  </si>
  <si>
    <t>21:0013:000149</t>
  </si>
  <si>
    <t>21:0013:000149:0005:0002:00</t>
  </si>
  <si>
    <t>94DU2652</t>
  </si>
  <si>
    <t>21:0313:000032</t>
  </si>
  <si>
    <t>21:0013:000154</t>
  </si>
  <si>
    <t>21:0013:000154:0005:0002:00</t>
  </si>
  <si>
    <t>11.1</t>
  </si>
  <si>
    <t>94DU2655</t>
  </si>
  <si>
    <t>21:0313:000033</t>
  </si>
  <si>
    <t>21:0013:000157</t>
  </si>
  <si>
    <t>21:0013:000157:0005:0002:00</t>
  </si>
  <si>
    <t>94DU2657</t>
  </si>
  <si>
    <t>21:0313:000034</t>
  </si>
  <si>
    <t>21:0013:000159</t>
  </si>
  <si>
    <t>21:0013:000159:0005:0002:00</t>
  </si>
  <si>
    <t>20.2</t>
  </si>
  <si>
    <t>94DU2665</t>
  </si>
  <si>
    <t>21:0313:000035</t>
  </si>
  <si>
    <t>21:0013:000167</t>
  </si>
  <si>
    <t>21:0013:000167:0005:0002:00</t>
  </si>
  <si>
    <t>8.6</t>
  </si>
  <si>
    <t>94DU2668</t>
  </si>
  <si>
    <t>21:0313:000036</t>
  </si>
  <si>
    <t>21:0013:000170</t>
  </si>
  <si>
    <t>21:0013:000170:0005:0002:00</t>
  </si>
  <si>
    <t>16.4</t>
  </si>
  <si>
    <t>94DU2673</t>
  </si>
  <si>
    <t>21:0313:000037</t>
  </si>
  <si>
    <t>21:0013:000175</t>
  </si>
  <si>
    <t>21:0013:000175:0005:0002:00</t>
  </si>
  <si>
    <t>3.8</t>
  </si>
  <si>
    <t>94DU2677</t>
  </si>
  <si>
    <t>21:0313:000038</t>
  </si>
  <si>
    <t>21:0013:000179</t>
  </si>
  <si>
    <t>21:0013:000179:0005:0002:00</t>
  </si>
  <si>
    <t>15.6</t>
  </si>
  <si>
    <t>94DU2681</t>
  </si>
  <si>
    <t>21:0313:000039</t>
  </si>
  <si>
    <t>21:0013:000183</t>
  </si>
  <si>
    <t>21:0013:000183:0005:0002:00</t>
  </si>
  <si>
    <t>23.2</t>
  </si>
  <si>
    <t>94DU2683</t>
  </si>
  <si>
    <t>21:0313:000040</t>
  </si>
  <si>
    <t>21:0013:000185</t>
  </si>
  <si>
    <t>21:0013:000185:0005:0002:00</t>
  </si>
  <si>
    <t>94DU2687</t>
  </si>
  <si>
    <t>21:0313:000041</t>
  </si>
  <si>
    <t>21:0013:000189</t>
  </si>
  <si>
    <t>21:0013:000189:0005:0002:00</t>
  </si>
  <si>
    <t>7.7</t>
  </si>
  <si>
    <t>94DU2692</t>
  </si>
  <si>
    <t>21:0313:000042</t>
  </si>
  <si>
    <t>21:0013:000194</t>
  </si>
  <si>
    <t>21:0013:000194:0005:0002:00</t>
  </si>
  <si>
    <t>313</t>
  </si>
  <si>
    <t>150</t>
  </si>
  <si>
    <t>111</t>
  </si>
  <si>
    <t>94DU2696</t>
  </si>
  <si>
    <t>21:0313:000043</t>
  </si>
  <si>
    <t>21:0013:000198</t>
  </si>
  <si>
    <t>21:0013:000198:0005:0002:00</t>
  </si>
  <si>
    <t>10.7</t>
  </si>
  <si>
    <t>94DU2699</t>
  </si>
  <si>
    <t>21:0313:000044</t>
  </si>
  <si>
    <t>21:0013:000201</t>
  </si>
  <si>
    <t>21:0013:000201:0005:0002:00</t>
  </si>
  <si>
    <t>18</t>
  </si>
  <si>
    <t>94DU2701</t>
  </si>
  <si>
    <t>21:0313:000045</t>
  </si>
  <si>
    <t>21:0013:000203</t>
  </si>
  <si>
    <t>21:0013:000203:0005:0002:00</t>
  </si>
  <si>
    <t>94DU2706</t>
  </si>
  <si>
    <t>21:0313:000046</t>
  </si>
  <si>
    <t>21:0013:000208</t>
  </si>
  <si>
    <t>21:0013:000208:0005:0002:00</t>
  </si>
  <si>
    <t>94DU2711</t>
  </si>
  <si>
    <t>21:0313:000047</t>
  </si>
  <si>
    <t>21:0013:000213</t>
  </si>
  <si>
    <t>21:0013:000213:0005:0002:00</t>
  </si>
  <si>
    <t>94BCW2752</t>
  </si>
  <si>
    <t>21:0319:000001</t>
  </si>
  <si>
    <t>21:0041:000003</t>
  </si>
  <si>
    <t>21:0041:000003:0005:0002:00</t>
  </si>
  <si>
    <t>28.7</t>
  </si>
  <si>
    <t>missing</t>
  </si>
  <si>
    <t>94BCW2759</t>
  </si>
  <si>
    <t>21:0319:000002</t>
  </si>
  <si>
    <t>21:0041:000010</t>
  </si>
  <si>
    <t>21:0041:000010:0005:0002:00</t>
  </si>
  <si>
    <t>36.1</t>
  </si>
  <si>
    <t>94BCW2762</t>
  </si>
  <si>
    <t>21:0319:000003</t>
  </si>
  <si>
    <t>21:0041:000013</t>
  </si>
  <si>
    <t>21:0041:000013:0005:0002:00</t>
  </si>
  <si>
    <t>33.1</t>
  </si>
  <si>
    <t>94BCW2765</t>
  </si>
  <si>
    <t>21:0319:000004</t>
  </si>
  <si>
    <t>21:0041:000016</t>
  </si>
  <si>
    <t>21:0041:000016:0005:0002:00</t>
  </si>
  <si>
    <t>15.8</t>
  </si>
  <si>
    <t>94BCW2769</t>
  </si>
  <si>
    <t>21:0319:000005</t>
  </si>
  <si>
    <t>21:0041:000020</t>
  </si>
  <si>
    <t>21:0041:000020:0005:0002:00</t>
  </si>
  <si>
    <t>13.3</t>
  </si>
  <si>
    <t>94BCW2772</t>
  </si>
  <si>
    <t>21:0319:000006</t>
  </si>
  <si>
    <t>21:0041:000023</t>
  </si>
  <si>
    <t>21:0041:000023:0005:0002:00</t>
  </si>
  <si>
    <t>16.6</t>
  </si>
  <si>
    <t>94BCW2776</t>
  </si>
  <si>
    <t>21:0319:000007</t>
  </si>
  <si>
    <t>21:0041:000027</t>
  </si>
  <si>
    <t>21:0041:000027:0005:0002:00</t>
  </si>
  <si>
    <t>18.6</t>
  </si>
  <si>
    <t>103</t>
  </si>
  <si>
    <t>94BCW2779</t>
  </si>
  <si>
    <t>21:0319:000008</t>
  </si>
  <si>
    <t>21:0041:000030</t>
  </si>
  <si>
    <t>21:0041:000030:0005:0002:00</t>
  </si>
  <si>
    <t>14.3</t>
  </si>
  <si>
    <t>94BCW2785</t>
  </si>
  <si>
    <t>21:0319:000009</t>
  </si>
  <si>
    <t>21:0041:000036</t>
  </si>
  <si>
    <t>21:0041:000036:0005:0002:00</t>
  </si>
  <si>
    <t>94BCW2790</t>
  </si>
  <si>
    <t>21:0319:000010</t>
  </si>
  <si>
    <t>21:0041:000041</t>
  </si>
  <si>
    <t>21:0041:000041:0005:0002:00</t>
  </si>
  <si>
    <t>22.5</t>
  </si>
  <si>
    <t>94BCW2797</t>
  </si>
  <si>
    <t>21:0319:000011</t>
  </si>
  <si>
    <t>21:0041:000048</t>
  </si>
  <si>
    <t>21:0041:000048:0005:0002:00</t>
  </si>
  <si>
    <t>94BCW2799</t>
  </si>
  <si>
    <t>21:0319:000012</t>
  </si>
  <si>
    <t>21:0041:000050</t>
  </si>
  <si>
    <t>21:0041:000050:0005:0002:00</t>
  </si>
  <si>
    <t>27.5</t>
  </si>
  <si>
    <t>94BCW2803</t>
  </si>
  <si>
    <t>21:0319:000013</t>
  </si>
  <si>
    <t>21:0041:000055</t>
  </si>
  <si>
    <t>21:0041:000055:0005:0002:00</t>
  </si>
  <si>
    <t>94BCW2807</t>
  </si>
  <si>
    <t>21:0319:000014</t>
  </si>
  <si>
    <t>21:0041:000059</t>
  </si>
  <si>
    <t>21:0041:000059:0005:0002:00</t>
  </si>
  <si>
    <t>94BCW2811b</t>
  </si>
  <si>
    <t>21:0319:000015</t>
  </si>
  <si>
    <t>21:0041:000065</t>
  </si>
  <si>
    <t>21:0041:000065:0005:0002:00</t>
  </si>
  <si>
    <t>11.7</t>
  </si>
  <si>
    <t>94BCW2814</t>
  </si>
  <si>
    <t>21:0319:000016</t>
  </si>
  <si>
    <t>21:0041:000068</t>
  </si>
  <si>
    <t>21:0041:000068:0005:0002:00</t>
  </si>
  <si>
    <t>271</t>
  </si>
  <si>
    <t>94BCW2817</t>
  </si>
  <si>
    <t>21:0319:000017</t>
  </si>
  <si>
    <t>21:0041:000073</t>
  </si>
  <si>
    <t>21:0041:000073:0005:0002:00</t>
  </si>
  <si>
    <t>78</t>
  </si>
  <si>
    <t>94BCW2820</t>
  </si>
  <si>
    <t>21:0319:000018</t>
  </si>
  <si>
    <t>21:0041:000077</t>
  </si>
  <si>
    <t>21:0041:000077:0005:0002:00</t>
  </si>
  <si>
    <t>29.1</t>
  </si>
  <si>
    <t>94BCW2823</t>
  </si>
  <si>
    <t>21:0319:000019</t>
  </si>
  <si>
    <t>21:0041:000080</t>
  </si>
  <si>
    <t>21:0041:000080:0005:0002:00</t>
  </si>
  <si>
    <t>9.1</t>
  </si>
  <si>
    <t>94BCW2831</t>
  </si>
  <si>
    <t>21:0319:000020</t>
  </si>
  <si>
    <t>21:0041:000089</t>
  </si>
  <si>
    <t>21:0041:000089:0005:0002:00</t>
  </si>
  <si>
    <t>244</t>
  </si>
  <si>
    <t>94BCW2836</t>
  </si>
  <si>
    <t>21:0319:000021</t>
  </si>
  <si>
    <t>21:0041:000095</t>
  </si>
  <si>
    <t>21:0041:000095:0005:0002:00</t>
  </si>
  <si>
    <t>94BCW2841b</t>
  </si>
  <si>
    <t>21:0319:000022</t>
  </si>
  <si>
    <t>21:0041:000102</t>
  </si>
  <si>
    <t>21:0041:000102:0005:0002:00</t>
  </si>
  <si>
    <t>4.7</t>
  </si>
  <si>
    <t>99</t>
  </si>
  <si>
    <t>94BCW2849</t>
  </si>
  <si>
    <t>21:0319:000023</t>
  </si>
  <si>
    <t>21:0041:000112</t>
  </si>
  <si>
    <t>21:0041:000112:0005:0002:00</t>
  </si>
  <si>
    <t>94BCW2855b</t>
  </si>
  <si>
    <t>21:0319:000024</t>
  </si>
  <si>
    <t>21:0041:000120</t>
  </si>
  <si>
    <t>21:0041:000120:0005:0002:00</t>
  </si>
  <si>
    <t>94BCW2863</t>
  </si>
  <si>
    <t>21:0319:000025</t>
  </si>
  <si>
    <t>21:0041:000128</t>
  </si>
  <si>
    <t>21:0041:000128:0005:0002:00</t>
  </si>
  <si>
    <t>94BCW2870</t>
  </si>
  <si>
    <t>21:0319:000026</t>
  </si>
  <si>
    <t>21:0041:000135</t>
  </si>
  <si>
    <t>21:0041:000135:0005:0002:00</t>
  </si>
  <si>
    <t>94BCW2878</t>
  </si>
  <si>
    <t>21:0319:000027</t>
  </si>
  <si>
    <t>21:0041:000142</t>
  </si>
  <si>
    <t>21:0041:000142:0005:0002:00</t>
  </si>
  <si>
    <t>559</t>
  </si>
  <si>
    <t>92DDA0076</t>
  </si>
  <si>
    <t>21:0983:000001</t>
  </si>
  <si>
    <t>21:0001:000001</t>
  </si>
  <si>
    <t>21:0001:000001:0005:0004:00</t>
  </si>
  <si>
    <t>63.2</t>
  </si>
  <si>
    <t>92DDA0077</t>
  </si>
  <si>
    <t>21:0983:000002</t>
  </si>
  <si>
    <t>21:0001:000002</t>
  </si>
  <si>
    <t>21:0001:000002:0005:0004:00</t>
  </si>
  <si>
    <t>64.3</t>
  </si>
  <si>
    <t>95</t>
  </si>
  <si>
    <t>29</t>
  </si>
  <si>
    <t>92DDA0078</t>
  </si>
  <si>
    <t>21:0983:000003</t>
  </si>
  <si>
    <t>21:0001:000003</t>
  </si>
  <si>
    <t>21:0001:000003:0005:0004:00</t>
  </si>
  <si>
    <t>92DDA0079</t>
  </si>
  <si>
    <t>21:0983:000004</t>
  </si>
  <si>
    <t>21:0001:000004</t>
  </si>
  <si>
    <t>21:0001:000004:0005:0004:00</t>
  </si>
  <si>
    <t>75.3</t>
  </si>
  <si>
    <t>92DDA0080</t>
  </si>
  <si>
    <t>21:0983:000005</t>
  </si>
  <si>
    <t>21:0001:000005</t>
  </si>
  <si>
    <t>21:0001:000005:0005:0004:00</t>
  </si>
  <si>
    <t>52.7</t>
  </si>
  <si>
    <t>93BCW0102</t>
  </si>
  <si>
    <t>21:0983:000006</t>
  </si>
  <si>
    <t>21:0001:000007</t>
  </si>
  <si>
    <t>21:0001:000007:0005:0004:00</t>
  </si>
  <si>
    <t>93BCW0104</t>
  </si>
  <si>
    <t>21:0983:000007</t>
  </si>
  <si>
    <t>21:0001:000009</t>
  </si>
  <si>
    <t>21:0001:000009:0005:0004:00</t>
  </si>
  <si>
    <t>34.7</t>
  </si>
  <si>
    <t>93BCW0106</t>
  </si>
  <si>
    <t>21:0983:000008</t>
  </si>
  <si>
    <t>21:0001:000011</t>
  </si>
  <si>
    <t>21:0001:000011:0005:0004:00</t>
  </si>
  <si>
    <t>35.2</t>
  </si>
  <si>
    <t>93BCW0110</t>
  </si>
  <si>
    <t>21:0983:000009</t>
  </si>
  <si>
    <t>21:0001:000015</t>
  </si>
  <si>
    <t>21:0001:000015:0005:0004:00</t>
  </si>
  <si>
    <t>13.9</t>
  </si>
  <si>
    <t>93BCW0117</t>
  </si>
  <si>
    <t>21:0983:000010</t>
  </si>
  <si>
    <t>21:0001:000020</t>
  </si>
  <si>
    <t>21:0001:000020:0005:0004:00</t>
  </si>
  <si>
    <t>93BCW0120</t>
  </si>
  <si>
    <t>21:0983:000011</t>
  </si>
  <si>
    <t>21:0001:000022</t>
  </si>
  <si>
    <t>21:0001:000022:0005:0004:00</t>
  </si>
  <si>
    <t>18.2</t>
  </si>
  <si>
    <t>118</t>
  </si>
  <si>
    <t>117</t>
  </si>
  <si>
    <t>93BCW0131</t>
  </si>
  <si>
    <t>21:0983:000012</t>
  </si>
  <si>
    <t>21:0001:000025</t>
  </si>
  <si>
    <t>21:0001:000025:0005:0004:00</t>
  </si>
  <si>
    <t>19.14</t>
  </si>
  <si>
    <t>93BCW0133</t>
  </si>
  <si>
    <t>21:0983:000013</t>
  </si>
  <si>
    <t>21:0001:000027</t>
  </si>
  <si>
    <t>21:0001:000027:0005:0004:00</t>
  </si>
  <si>
    <t>28.9</t>
  </si>
  <si>
    <t>93BCW0135</t>
  </si>
  <si>
    <t>21:0983:000014</t>
  </si>
  <si>
    <t>21:0001:000029</t>
  </si>
  <si>
    <t>21:0001:000029:0005:0004:00</t>
  </si>
  <si>
    <t>93BCW0140</t>
  </si>
  <si>
    <t>21:0983:000015</t>
  </si>
  <si>
    <t>21:0001:000034</t>
  </si>
  <si>
    <t>21:0001:000034:0005:0004:00</t>
  </si>
  <si>
    <t>93BCW0145</t>
  </si>
  <si>
    <t>21:0983:000016</t>
  </si>
  <si>
    <t>21:0001:000039</t>
  </si>
  <si>
    <t>21:0001:000039:0005:0004:00</t>
  </si>
  <si>
    <t>93BCW0152</t>
  </si>
  <si>
    <t>21:0983:000017</t>
  </si>
  <si>
    <t>21:0001:000045</t>
  </si>
  <si>
    <t>21:0001:000045:0005:0004:00</t>
  </si>
  <si>
    <t>93BCW0153</t>
  </si>
  <si>
    <t>21:0983:000018</t>
  </si>
  <si>
    <t>21:0001:000046</t>
  </si>
  <si>
    <t>21:0001:000046:0005:0004:00</t>
  </si>
  <si>
    <t>135</t>
  </si>
  <si>
    <t>73</t>
  </si>
  <si>
    <t>93BCW0156</t>
  </si>
  <si>
    <t>21:0983:000019</t>
  </si>
  <si>
    <t>21:0001:000049</t>
  </si>
  <si>
    <t>21:0001:000049:0005:0004:00</t>
  </si>
  <si>
    <t>22.6</t>
  </si>
  <si>
    <t>93BCW0161</t>
  </si>
  <si>
    <t>21:0983:000020</t>
  </si>
  <si>
    <t>21:0001:000054</t>
  </si>
  <si>
    <t>21:0001:000054:0005:0004:00</t>
  </si>
  <si>
    <t>31.5</t>
  </si>
  <si>
    <t>93BCW0174</t>
  </si>
  <si>
    <t>21:0983:000021</t>
  </si>
  <si>
    <t>21:0001:000067</t>
  </si>
  <si>
    <t>21:0001:000067:0005:0004:00</t>
  </si>
  <si>
    <t>19.1</t>
  </si>
  <si>
    <t>93BCW0176</t>
  </si>
  <si>
    <t>21:0983:000022</t>
  </si>
  <si>
    <t>21:0001:000069</t>
  </si>
  <si>
    <t>21:0001:000069:0005:0004:00</t>
  </si>
  <si>
    <t>93BCW0181</t>
  </si>
  <si>
    <t>21:0983:000023</t>
  </si>
  <si>
    <t>21:0001:000074</t>
  </si>
  <si>
    <t>21:0001:000074:0005:0004:00</t>
  </si>
  <si>
    <t>93BCW0193</t>
  </si>
  <si>
    <t>21:0983:000024</t>
  </si>
  <si>
    <t>21:0001:000086</t>
  </si>
  <si>
    <t>21:0001:000086:0005:0004:00</t>
  </si>
  <si>
    <t>34.8</t>
  </si>
  <si>
    <t>56</t>
  </si>
  <si>
    <t>93BCW0194</t>
  </si>
  <si>
    <t>21:0983:000025</t>
  </si>
  <si>
    <t>21:0001:000087</t>
  </si>
  <si>
    <t>21:0001:000087:0005:0004:00</t>
  </si>
  <si>
    <t>93BCW0195</t>
  </si>
  <si>
    <t>21:0983:000026</t>
  </si>
  <si>
    <t>21:0001:000088</t>
  </si>
  <si>
    <t>21:0001:000088:0005:0004:00</t>
  </si>
  <si>
    <t>93BCW0203</t>
  </si>
  <si>
    <t>21:0983:000027</t>
  </si>
  <si>
    <t>21:0001:000095</t>
  </si>
  <si>
    <t>21:0001:000095:0005:0004:00</t>
  </si>
  <si>
    <t>21.4</t>
  </si>
  <si>
    <t>93BCW0109</t>
  </si>
  <si>
    <t>21:0983:000028</t>
  </si>
  <si>
    <t>21:0001:000014</t>
  </si>
  <si>
    <t>21:0001:000014:0005:0004:00</t>
  </si>
  <si>
    <t>93DU0591</t>
  </si>
  <si>
    <t>21:0983:000029</t>
  </si>
  <si>
    <t>21:0001:000097</t>
  </si>
  <si>
    <t>21:0001:000097:0005:0004:00</t>
  </si>
  <si>
    <t>45.2</t>
  </si>
  <si>
    <t>87</t>
  </si>
  <si>
    <t>93DU0604</t>
  </si>
  <si>
    <t>21:0983:000030</t>
  </si>
  <si>
    <t>21:0001:000109</t>
  </si>
  <si>
    <t>21:0001:000109:0005:0004:00</t>
  </si>
  <si>
    <t>16.2</t>
  </si>
  <si>
    <t>77</t>
  </si>
  <si>
    <t>93DU0607</t>
  </si>
  <si>
    <t>21:0983:000031</t>
  </si>
  <si>
    <t>21:0001:000112</t>
  </si>
  <si>
    <t>21:0001:000112:0005:0004:00</t>
  </si>
  <si>
    <t>28.5</t>
  </si>
  <si>
    <t>93DU0628</t>
  </si>
  <si>
    <t>21:0983:000032</t>
  </si>
  <si>
    <t>21:0001:000121</t>
  </si>
  <si>
    <t>21:0001:000121:0005:0004:00</t>
  </si>
  <si>
    <t>50.3</t>
  </si>
  <si>
    <t>93DU0630</t>
  </si>
  <si>
    <t>21:0983:000033</t>
  </si>
  <si>
    <t>21:0001:000123</t>
  </si>
  <si>
    <t>21:0001:000123:0005:0004:00</t>
  </si>
  <si>
    <t>47.1</t>
  </si>
  <si>
    <t>93DU0633</t>
  </si>
  <si>
    <t>21:0983:000034</t>
  </si>
  <si>
    <t>21:0001:000126</t>
  </si>
  <si>
    <t>21:0001:000126:0005:0004:00</t>
  </si>
  <si>
    <t>65.4</t>
  </si>
  <si>
    <t>93DU0634</t>
  </si>
  <si>
    <t>21:0983:000035</t>
  </si>
  <si>
    <t>21:0001:000127</t>
  </si>
  <si>
    <t>21:0001:000127:0005:0004:00</t>
  </si>
  <si>
    <t>46.7</t>
  </si>
  <si>
    <t>93DU0639</t>
  </si>
  <si>
    <t>21:0983:000036</t>
  </si>
  <si>
    <t>21:0001:000132</t>
  </si>
  <si>
    <t>21:0001:000132:0005:0004:00</t>
  </si>
  <si>
    <t>38.7</t>
  </si>
  <si>
    <t>93DU0641</t>
  </si>
  <si>
    <t>21:0983:000037</t>
  </si>
  <si>
    <t>21:0001:000134</t>
  </si>
  <si>
    <t>21:0001:000134:0005:0004:00</t>
  </si>
  <si>
    <t>60.4</t>
  </si>
  <si>
    <t>93DU0642</t>
  </si>
  <si>
    <t>21:0983:000038</t>
  </si>
  <si>
    <t>21:0001:000135</t>
  </si>
  <si>
    <t>21:0001:000135:0005:0004:00</t>
  </si>
  <si>
    <t>55.6</t>
  </si>
  <si>
    <t>54</t>
  </si>
  <si>
    <t>46</t>
  </si>
  <si>
    <t>93DU0646</t>
  </si>
  <si>
    <t>21:0983:000039</t>
  </si>
  <si>
    <t>21:0001:000139</t>
  </si>
  <si>
    <t>21:0001:000139:0005:0004:00</t>
  </si>
  <si>
    <t>87.6</t>
  </si>
  <si>
    <t>93DU0649</t>
  </si>
  <si>
    <t>21:0983:000040</t>
  </si>
  <si>
    <t>21:0001:000142</t>
  </si>
  <si>
    <t>21:0001:000142:0005:0004:00</t>
  </si>
  <si>
    <t>62.4</t>
  </si>
  <si>
    <t>93DU0652</t>
  </si>
  <si>
    <t>21:0983:000041</t>
  </si>
  <si>
    <t>21:0001:000145</t>
  </si>
  <si>
    <t>21:0001:000145:0005:0004:00</t>
  </si>
  <si>
    <t>20.3</t>
  </si>
  <si>
    <t>160</t>
  </si>
  <si>
    <t>107</t>
  </si>
  <si>
    <t>93DU0654</t>
  </si>
  <si>
    <t>21:0983:000042</t>
  </si>
  <si>
    <t>21:0001:000147</t>
  </si>
  <si>
    <t>21:0001:000147:0005:0004:00</t>
  </si>
  <si>
    <t>55.3</t>
  </si>
  <si>
    <t>93DU0657</t>
  </si>
  <si>
    <t>21:0983:000043</t>
  </si>
  <si>
    <t>21:0001:000150</t>
  </si>
  <si>
    <t>21:0001:000150:0005:0004:00</t>
  </si>
  <si>
    <t>35.8</t>
  </si>
  <si>
    <t>93DU0658</t>
  </si>
  <si>
    <t>21:0983:000044</t>
  </si>
  <si>
    <t>21:0001:000151</t>
  </si>
  <si>
    <t>21:0001:000151:0005:0004:00</t>
  </si>
  <si>
    <t>93DU0661</t>
  </si>
  <si>
    <t>21:0983:000045</t>
  </si>
  <si>
    <t>21:0001:000154</t>
  </si>
  <si>
    <t>21:0001:000154:0005:0004:00</t>
  </si>
  <si>
    <t>21.1</t>
  </si>
  <si>
    <t>93DU0664</t>
  </si>
  <si>
    <t>21:0983:000046</t>
  </si>
  <si>
    <t>21:0001:000157</t>
  </si>
  <si>
    <t>21:0001:000157:0005:0004:00</t>
  </si>
  <si>
    <t>29.9</t>
  </si>
  <si>
    <t>93DU0666</t>
  </si>
  <si>
    <t>21:0983:000047</t>
  </si>
  <si>
    <t>21:0001:000159</t>
  </si>
  <si>
    <t>21:0001:000159:0005:0004:00</t>
  </si>
  <si>
    <t>36.3</t>
  </si>
  <si>
    <t>108</t>
  </si>
  <si>
    <t>93DU0671</t>
  </si>
  <si>
    <t>21:0983:000048</t>
  </si>
  <si>
    <t>21:0001:000164</t>
  </si>
  <si>
    <t>21:0001:000164:0005:0004:00</t>
  </si>
  <si>
    <t>48.6</t>
  </si>
  <si>
    <t>93DU0672</t>
  </si>
  <si>
    <t>21:0983:000049</t>
  </si>
  <si>
    <t>21:0001:000165</t>
  </si>
  <si>
    <t>21:0001:000165:0005:0004:00</t>
  </si>
  <si>
    <t>26.3</t>
  </si>
  <si>
    <t>93DU0675</t>
  </si>
  <si>
    <t>21:0983:000050</t>
  </si>
  <si>
    <t>21:0001:000168</t>
  </si>
  <si>
    <t>21:0001:000168:0005:0004:00</t>
  </si>
  <si>
    <t>33.3</t>
  </si>
  <si>
    <t>93DU0677</t>
  </si>
  <si>
    <t>21:0983:000051</t>
  </si>
  <si>
    <t>21:0001:000170</t>
  </si>
  <si>
    <t>21:0001:000170:0005:0004:00</t>
  </si>
  <si>
    <t>46.1</t>
  </si>
  <si>
    <t>93DU0679</t>
  </si>
  <si>
    <t>21:0983:000052</t>
  </si>
  <si>
    <t>21:0001:000172</t>
  </si>
  <si>
    <t>21:0001:000172:0005:0004:00</t>
  </si>
  <si>
    <t>33.2</t>
  </si>
  <si>
    <t>93DU0680</t>
  </si>
  <si>
    <t>21:0983:000053</t>
  </si>
  <si>
    <t>21:0001:000173</t>
  </si>
  <si>
    <t>21:0001:000173:0005:0004:00</t>
  </si>
  <si>
    <t>19.7</t>
  </si>
  <si>
    <t>93DU0682</t>
  </si>
  <si>
    <t>21:0983:000054</t>
  </si>
  <si>
    <t>21:0001:000175</t>
  </si>
  <si>
    <t>21:0001:000175:0005:0004:00</t>
  </si>
  <si>
    <t>23.3</t>
  </si>
  <si>
    <t>93DU0684</t>
  </si>
  <si>
    <t>21:0983:000055</t>
  </si>
  <si>
    <t>21:0001:000177</t>
  </si>
  <si>
    <t>21:0001:000177:0005:0004:00</t>
  </si>
  <si>
    <t>32.3</t>
  </si>
  <si>
    <t>93DU0689</t>
  </si>
  <si>
    <t>21:0983:000056</t>
  </si>
  <si>
    <t>21:0001:000182</t>
  </si>
  <si>
    <t>21:0001:000182:0005:0004:00</t>
  </si>
  <si>
    <t>19.9</t>
  </si>
  <si>
    <t>93DU0692</t>
  </si>
  <si>
    <t>21:0983:000057</t>
  </si>
  <si>
    <t>21:0001:000185</t>
  </si>
  <si>
    <t>21:0001:000185:0005:0004:00</t>
  </si>
  <si>
    <t>93DU0693</t>
  </si>
  <si>
    <t>21:0983:000058</t>
  </si>
  <si>
    <t>21:0001:000186</t>
  </si>
  <si>
    <t>21:0001:000186:0005:0004:00</t>
  </si>
  <si>
    <t>38.3</t>
  </si>
  <si>
    <t>93DU0699</t>
  </si>
  <si>
    <t>21:0983:000059</t>
  </si>
  <si>
    <t>21:0001:000190</t>
  </si>
  <si>
    <t>21:0001:000190:0005:0004:00</t>
  </si>
  <si>
    <t>50.6</t>
  </si>
  <si>
    <t>93DU0700</t>
  </si>
  <si>
    <t>21:0983:000060</t>
  </si>
  <si>
    <t>21:0001:000191</t>
  </si>
  <si>
    <t>21:0001:000191:0005:0004:00</t>
  </si>
  <si>
    <t>93DU0705</t>
  </si>
  <si>
    <t>21:0983:000061</t>
  </si>
  <si>
    <t>21:0001:000196</t>
  </si>
  <si>
    <t>21:0001:000196:0005:0004:00</t>
  </si>
  <si>
    <t>93KKA1003</t>
  </si>
  <si>
    <t>21:0985:000001</t>
  </si>
  <si>
    <t>21:0007:000004</t>
  </si>
  <si>
    <t>21:0007:000004:0005:0004:00</t>
  </si>
  <si>
    <t>42.9</t>
  </si>
  <si>
    <t>93KKA1005</t>
  </si>
  <si>
    <t>21:0985:000002</t>
  </si>
  <si>
    <t>21:0007:000006</t>
  </si>
  <si>
    <t>21:0007:000006:0005:0004:00</t>
  </si>
  <si>
    <t>93KKA1008</t>
  </si>
  <si>
    <t>21:0985:000003</t>
  </si>
  <si>
    <t>21:0007:000009</t>
  </si>
  <si>
    <t>21:0007:000009:0005:0004:00</t>
  </si>
  <si>
    <t>93KKA1010</t>
  </si>
  <si>
    <t>21:0985:000004</t>
  </si>
  <si>
    <t>21:0007:000011</t>
  </si>
  <si>
    <t>21:0007:000011:0005:0004:00</t>
  </si>
  <si>
    <t>93KKA1013</t>
  </si>
  <si>
    <t>21:0985:000005</t>
  </si>
  <si>
    <t>21:0007:000014</t>
  </si>
  <si>
    <t>21:0007:000014:0005:0004:00</t>
  </si>
  <si>
    <t>26</t>
  </si>
  <si>
    <t>93KKA1016</t>
  </si>
  <si>
    <t>21:0985:000006</t>
  </si>
  <si>
    <t>21:0007:000017</t>
  </si>
  <si>
    <t>21:0007:000017:0005:0004:00</t>
  </si>
  <si>
    <t>30.2</t>
  </si>
  <si>
    <t>93KKA1018</t>
  </si>
  <si>
    <t>21:0985:000007</t>
  </si>
  <si>
    <t>21:0007:000019</t>
  </si>
  <si>
    <t>21:0007:000019:0005:0004:00</t>
  </si>
  <si>
    <t>20.4</t>
  </si>
  <si>
    <t>93KKA1019</t>
  </si>
  <si>
    <t>21:0985:000008</t>
  </si>
  <si>
    <t>21:0007:000020</t>
  </si>
  <si>
    <t>21:0007:000020:0005:0004:00</t>
  </si>
  <si>
    <t>39.9</t>
  </si>
  <si>
    <t>93KKA1023</t>
  </si>
  <si>
    <t>21:0985:000009</t>
  </si>
  <si>
    <t>21:0007:000024</t>
  </si>
  <si>
    <t>21:0007:000024:0005:0004:00</t>
  </si>
  <si>
    <t>37.5</t>
  </si>
  <si>
    <t>93KKA1025</t>
  </si>
  <si>
    <t>21:0985:000010</t>
  </si>
  <si>
    <t>21:0007:000026</t>
  </si>
  <si>
    <t>21:0007:000026:0005:0004:00</t>
  </si>
  <si>
    <t>17.1</t>
  </si>
  <si>
    <t>93KKA1026</t>
  </si>
  <si>
    <t>21:0985:000011</t>
  </si>
  <si>
    <t>21:0007:000027</t>
  </si>
  <si>
    <t>21:0007:000027:0005:0004:00</t>
  </si>
  <si>
    <t>93KKA1028</t>
  </si>
  <si>
    <t>21:0985:000012</t>
  </si>
  <si>
    <t>21:0007:000029</t>
  </si>
  <si>
    <t>21:0007:000029:0005:0004:00</t>
  </si>
  <si>
    <t>22.3</t>
  </si>
  <si>
    <t>55</t>
  </si>
  <si>
    <t>93KKA1031</t>
  </si>
  <si>
    <t>21:0985:000013</t>
  </si>
  <si>
    <t>21:0007:000032</t>
  </si>
  <si>
    <t>21:0007:000032:0005:0004:00</t>
  </si>
  <si>
    <t>93KKA1034</t>
  </si>
  <si>
    <t>21:0985:000014</t>
  </si>
  <si>
    <t>21:0007:000035</t>
  </si>
  <si>
    <t>21:0007:000035:0005:0004:00</t>
  </si>
  <si>
    <t>93KKA1036</t>
  </si>
  <si>
    <t>21:0985:000015</t>
  </si>
  <si>
    <t>21:0007:000037</t>
  </si>
  <si>
    <t>21:0007:000037:0005:0004:00</t>
  </si>
  <si>
    <t>96</t>
  </si>
  <si>
    <t>93KKA1038</t>
  </si>
  <si>
    <t>21:0985:000016</t>
  </si>
  <si>
    <t>21:0007:000039</t>
  </si>
  <si>
    <t>21:0007:000039:0005:0004:00</t>
  </si>
  <si>
    <t>23.6</t>
  </si>
  <si>
    <t>93KKA1044</t>
  </si>
  <si>
    <t>21:0985:000017</t>
  </si>
  <si>
    <t>21:0007:000045</t>
  </si>
  <si>
    <t>21:0007:000045:0005:0004:00</t>
  </si>
  <si>
    <t>93KKA1046</t>
  </si>
  <si>
    <t>21:0985:000018</t>
  </si>
  <si>
    <t>21:0007:000047</t>
  </si>
  <si>
    <t>21:0007:000047:0005:0004:00</t>
  </si>
  <si>
    <t>39.8</t>
  </si>
  <si>
    <t>93KKA1049</t>
  </si>
  <si>
    <t>21:0985:000019</t>
  </si>
  <si>
    <t>21:0007:000050</t>
  </si>
  <si>
    <t>21:0007:000050:0005:0004:00</t>
  </si>
  <si>
    <t>25.1</t>
  </si>
  <si>
    <t>93KKA1050</t>
  </si>
  <si>
    <t>21:0985:000020</t>
  </si>
  <si>
    <t>21:0007:000051</t>
  </si>
  <si>
    <t>21:0007:000051:0005:0004:00</t>
  </si>
  <si>
    <t>93KKA1054</t>
  </si>
  <si>
    <t>21:0985:000021</t>
  </si>
  <si>
    <t>21:0007:000055</t>
  </si>
  <si>
    <t>21:0007:000055:0005:0004:00</t>
  </si>
  <si>
    <t>93KKA1057</t>
  </si>
  <si>
    <t>21:0985:000022</t>
  </si>
  <si>
    <t>21:0007:000058</t>
  </si>
  <si>
    <t>21:0007:000058:0005:0004:00</t>
  </si>
  <si>
    <t>59</t>
  </si>
  <si>
    <t>93KKA1059</t>
  </si>
  <si>
    <t>21:0985:000023</t>
  </si>
  <si>
    <t>21:0007:000060</t>
  </si>
  <si>
    <t>21:0007:000060:0005:0004:00</t>
  </si>
  <si>
    <t>93KKA1063</t>
  </si>
  <si>
    <t>21:0985:000024</t>
  </si>
  <si>
    <t>21:0007:000064</t>
  </si>
  <si>
    <t>21:0007:000064:0005:0004:00</t>
  </si>
  <si>
    <t>93KKA1064</t>
  </si>
  <si>
    <t>21:0985:000025</t>
  </si>
  <si>
    <t>21:0007:000065</t>
  </si>
  <si>
    <t>21:0007:000065:0005:0004:00</t>
  </si>
  <si>
    <t>51.7</t>
  </si>
  <si>
    <t>93KKA1066</t>
  </si>
  <si>
    <t>21:0985:000026</t>
  </si>
  <si>
    <t>21:0007:000067</t>
  </si>
  <si>
    <t>21:0007:000067:0005:0004:00</t>
  </si>
  <si>
    <t>37.2</t>
  </si>
  <si>
    <t>93KKA1069</t>
  </si>
  <si>
    <t>21:0985:000027</t>
  </si>
  <si>
    <t>21:0007:000070</t>
  </si>
  <si>
    <t>21:0007:000070:0005:0004:00</t>
  </si>
  <si>
    <t>47.4</t>
  </si>
  <si>
    <t>93KKA1071</t>
  </si>
  <si>
    <t>21:0985:000028</t>
  </si>
  <si>
    <t>21:0007:000072</t>
  </si>
  <si>
    <t>21:0007:000072:0005:0004:00</t>
  </si>
  <si>
    <t>46.2</t>
  </si>
  <si>
    <t>93KKA1072</t>
  </si>
  <si>
    <t>21:0985:000029</t>
  </si>
  <si>
    <t>21:0007:000073</t>
  </si>
  <si>
    <t>21:0007:000073:0005:0004:00</t>
  </si>
  <si>
    <t>93KKA1075</t>
  </si>
  <si>
    <t>21:0985:000030</t>
  </si>
  <si>
    <t>21:0007:000076</t>
  </si>
  <si>
    <t>21:0007:000076:0005:0004:00</t>
  </si>
  <si>
    <t>46.9</t>
  </si>
  <si>
    <t>93KKA1078</t>
  </si>
  <si>
    <t>21:0985:000031</t>
  </si>
  <si>
    <t>21:0007:000079</t>
  </si>
  <si>
    <t>21:0007:000079:0005:0004:00</t>
  </si>
  <si>
    <t>37.3</t>
  </si>
  <si>
    <t>93KKA1080</t>
  </si>
  <si>
    <t>21:0985:000032</t>
  </si>
  <si>
    <t>21:0007:000081</t>
  </si>
  <si>
    <t>21:0007:000081:0005:0004:00</t>
  </si>
  <si>
    <t>93KKA1083</t>
  </si>
  <si>
    <t>21:0985:000033</t>
  </si>
  <si>
    <t>21:0007:000084</t>
  </si>
  <si>
    <t>21:0007:000084:0005:0004:00</t>
  </si>
  <si>
    <t>93KKA1085</t>
  </si>
  <si>
    <t>21:0985:000034</t>
  </si>
  <si>
    <t>21:0007:000086</t>
  </si>
  <si>
    <t>21:0007:000086:0005:0004:00</t>
  </si>
  <si>
    <t>93KKA1087</t>
  </si>
  <si>
    <t>21:0985:000035</t>
  </si>
  <si>
    <t>21:0007:000088</t>
  </si>
  <si>
    <t>21:0007:000088:0005:0004:00</t>
  </si>
  <si>
    <t>52.2</t>
  </si>
  <si>
    <t>93KKA1090</t>
  </si>
  <si>
    <t>21:0985:000036</t>
  </si>
  <si>
    <t>21:0007:000091</t>
  </si>
  <si>
    <t>21:0007:000091:0005:0004:00</t>
  </si>
  <si>
    <t>93KKA1092</t>
  </si>
  <si>
    <t>21:0985:000037</t>
  </si>
  <si>
    <t>21:0007:000093</t>
  </si>
  <si>
    <t>21:0007:000093:0005:0004:00</t>
  </si>
  <si>
    <t>40.6</t>
  </si>
  <si>
    <t>93KKA1095</t>
  </si>
  <si>
    <t>21:0985:000038</t>
  </si>
  <si>
    <t>21:0007:000096</t>
  </si>
  <si>
    <t>21:0007:000096:0005:0004:00</t>
  </si>
  <si>
    <t>93KKA1098</t>
  </si>
  <si>
    <t>21:0985:000039</t>
  </si>
  <si>
    <t>21:0007:000099</t>
  </si>
  <si>
    <t>21:0007:000099:0005:0004:00</t>
  </si>
  <si>
    <t>93KKA1101</t>
  </si>
  <si>
    <t>21:0985:000040</t>
  </si>
  <si>
    <t>21:0007:000102</t>
  </si>
  <si>
    <t>21:0007:000102:0005:0004:00</t>
  </si>
  <si>
    <t>31.2</t>
  </si>
  <si>
    <t>93KKA1104</t>
  </si>
  <si>
    <t>21:0985:000041</t>
  </si>
  <si>
    <t>21:0007:000105</t>
  </si>
  <si>
    <t>21:0007:000105:0005:0004:00</t>
  </si>
  <si>
    <t>93KKA1106</t>
  </si>
  <si>
    <t>21:0985:000042</t>
  </si>
  <si>
    <t>21:0007:000107</t>
  </si>
  <si>
    <t>21:0007:000107:0005:0004:00</t>
  </si>
  <si>
    <t>49.3</t>
  </si>
  <si>
    <t>93KKA1108</t>
  </si>
  <si>
    <t>21:0985:000043</t>
  </si>
  <si>
    <t>21:0007:000109</t>
  </si>
  <si>
    <t>21:0007:000109:0005:0004:00</t>
  </si>
  <si>
    <t>27.1</t>
  </si>
  <si>
    <t>93KKA1110</t>
  </si>
  <si>
    <t>21:0985:000044</t>
  </si>
  <si>
    <t>21:0007:000111</t>
  </si>
  <si>
    <t>21:0007:000111:0005:0004:00</t>
  </si>
  <si>
    <t>93KKA1113</t>
  </si>
  <si>
    <t>21:0985:000045</t>
  </si>
  <si>
    <t>21:0007:000114</t>
  </si>
  <si>
    <t>21:0007:000114:0005:0004:00</t>
  </si>
  <si>
    <t>93KKA1117</t>
  </si>
  <si>
    <t>21:0985:000046</t>
  </si>
  <si>
    <t>21:0007:000118</t>
  </si>
  <si>
    <t>21:0007:000118:0005:0004:00</t>
  </si>
  <si>
    <t>95.2</t>
  </si>
  <si>
    <t>93KKA1119</t>
  </si>
  <si>
    <t>21:0985:000047</t>
  </si>
  <si>
    <t>21:0007:000120</t>
  </si>
  <si>
    <t>21:0007:000120:0005:0004:00</t>
  </si>
  <si>
    <t>13.5</t>
  </si>
  <si>
    <t>93KKA1121</t>
  </si>
  <si>
    <t>21:0985:000048</t>
  </si>
  <si>
    <t>21:0007:000122</t>
  </si>
  <si>
    <t>21:0007:000122:0005:0004:00</t>
  </si>
  <si>
    <t>93KKA1122</t>
  </si>
  <si>
    <t>21:0985:000049</t>
  </si>
  <si>
    <t>21:0007:000123</t>
  </si>
  <si>
    <t>21:0007:000123:0005:0004:00</t>
  </si>
  <si>
    <t>69.2</t>
  </si>
  <si>
    <t>14-PTA-B001(HMC)</t>
  </si>
  <si>
    <t>21:1112:000001</t>
  </si>
  <si>
    <t>21:0421:000001</t>
  </si>
  <si>
    <t>21:0421:000001:0003:0002:00</t>
  </si>
  <si>
    <t>42.8</t>
  </si>
  <si>
    <t>14-PTA-B002(HMC)</t>
  </si>
  <si>
    <t>21:1112:000002</t>
  </si>
  <si>
    <t>21:0421:000002</t>
  </si>
  <si>
    <t>21:0421:000002:0003:0002:00</t>
  </si>
  <si>
    <t>14-PTA-B004(HMC)</t>
  </si>
  <si>
    <t>21:1112:000003</t>
  </si>
  <si>
    <t>21:0421:000003</t>
  </si>
  <si>
    <t>21:0421:000003:0003:0002:00</t>
  </si>
  <si>
    <t>14-PTA-B005(HMC)</t>
  </si>
  <si>
    <t>21:1112:000004</t>
  </si>
  <si>
    <t>21:0421:000004</t>
  </si>
  <si>
    <t>21:0421:000004:0003:0002:00</t>
  </si>
  <si>
    <t>41.6</t>
  </si>
  <si>
    <t>14-PTA-B006(HMC)</t>
  </si>
  <si>
    <t>21:1112:000005</t>
  </si>
  <si>
    <t>21:0421:000005</t>
  </si>
  <si>
    <t>21:0421:000005:0003:0002:00</t>
  </si>
  <si>
    <t>29.2</t>
  </si>
  <si>
    <t>14-PTA-B012(HMC)</t>
  </si>
  <si>
    <t>21:1112:000006</t>
  </si>
  <si>
    <t>21:0421:000006</t>
  </si>
  <si>
    <t>21:0421:000006:0003:0002:00</t>
  </si>
  <si>
    <t>36.4</t>
  </si>
  <si>
    <t>&lt;1</t>
  </si>
  <si>
    <t>14-PTA-B020(HMC)</t>
  </si>
  <si>
    <t>21:1112:000007</t>
  </si>
  <si>
    <t>21:0421:000007</t>
  </si>
  <si>
    <t>21:0421:000007:0003:0002:00</t>
  </si>
  <si>
    <t>14-PTA-B021(HMC)</t>
  </si>
  <si>
    <t>21:1112:000008</t>
  </si>
  <si>
    <t>21:0421:000008</t>
  </si>
  <si>
    <t>21:0421:000008:0003:0002:00</t>
  </si>
  <si>
    <t>14-PTA-B024(HMC)</t>
  </si>
  <si>
    <t>21:1112:000009</t>
  </si>
  <si>
    <t>21:0421:000009</t>
  </si>
  <si>
    <t>21:0421:000009:0003:0002:00</t>
  </si>
  <si>
    <t>30.8</t>
  </si>
  <si>
    <t>14-PTA-B026(HMC)</t>
  </si>
  <si>
    <t>21:1112:000010</t>
  </si>
  <si>
    <t>21:0421:000010</t>
  </si>
  <si>
    <t>21:0421:000010:0003:0002:00</t>
  </si>
  <si>
    <t>14-PTA-B030(HMC)</t>
  </si>
  <si>
    <t>21:1112:000011</t>
  </si>
  <si>
    <t>21:0421:000011</t>
  </si>
  <si>
    <t>21:0421:000011:0003:0002:00</t>
  </si>
  <si>
    <t>48.4</t>
  </si>
  <si>
    <t>14-PTA-B031(HMC)</t>
  </si>
  <si>
    <t>21:1112:000012</t>
  </si>
  <si>
    <t>21:0421:000012</t>
  </si>
  <si>
    <t>21:0421:000012:0003:0002:00</t>
  </si>
  <si>
    <t>49.6</t>
  </si>
  <si>
    <t>14-PTA-B032(HMC)</t>
  </si>
  <si>
    <t>21:1112:000013</t>
  </si>
  <si>
    <t>21:0421:000013</t>
  </si>
  <si>
    <t>21:0421:000013:0003:0002:00</t>
  </si>
  <si>
    <t>34.4</t>
  </si>
  <si>
    <t>14-PTA-R001</t>
  </si>
  <si>
    <t>21:1112:000014</t>
  </si>
  <si>
    <t>Control Reference</t>
  </si>
  <si>
    <t>Unspecified</t>
  </si>
  <si>
    <t>14-PTA-R002(HMC)</t>
  </si>
  <si>
    <t>21:1112:000015</t>
  </si>
  <si>
    <t>21:0421:000014</t>
  </si>
  <si>
    <t>21:0421:000014:0003:0002:00</t>
  </si>
  <si>
    <t>54.4</t>
  </si>
  <si>
    <t>14-PTA-R003(HMC)</t>
  </si>
  <si>
    <t>21:1112:000016</t>
  </si>
  <si>
    <t>21:0421:000015</t>
  </si>
  <si>
    <t>21:0421:000015:0003:0002:00</t>
  </si>
  <si>
    <t>42.4</t>
  </si>
  <si>
    <t>14-PTA-R004(HMC)</t>
  </si>
  <si>
    <t>21:1112:000017</t>
  </si>
  <si>
    <t>21:0421:000016</t>
  </si>
  <si>
    <t>21:0421:000016:0003:0002:00</t>
  </si>
  <si>
    <t>14-PTA-R005(HMC)</t>
  </si>
  <si>
    <t>21:1112:000018</t>
  </si>
  <si>
    <t>21:0421:000017</t>
  </si>
  <si>
    <t>21:0421:000017:0003:0002:00</t>
  </si>
  <si>
    <t>45.6</t>
  </si>
  <si>
    <t>14-PTA-R006(HMC)</t>
  </si>
  <si>
    <t>21:1112:000019</t>
  </si>
  <si>
    <t>21:0421:000018</t>
  </si>
  <si>
    <t>21:0421:000018:0003:0002:00</t>
  </si>
  <si>
    <t>14-PTA-R008(HMC)</t>
  </si>
  <si>
    <t>21:1112:000020</t>
  </si>
  <si>
    <t>21:0421:000019</t>
  </si>
  <si>
    <t>21:0421:000019:0003:0002:00</t>
  </si>
  <si>
    <t>43.6</t>
  </si>
  <si>
    <t>14-PTA-R010(HMC)</t>
  </si>
  <si>
    <t>21:1112:000021</t>
  </si>
  <si>
    <t>21:0421:000020</t>
  </si>
  <si>
    <t>21:0421:000020:0003:0002:00</t>
  </si>
  <si>
    <t>14-PTA-R011(HMC)</t>
  </si>
  <si>
    <t>21:1112:000022</t>
  </si>
  <si>
    <t>21:0421:000021</t>
  </si>
  <si>
    <t>21:0421:000021:0003:0002:00</t>
  </si>
  <si>
    <t>39.2</t>
  </si>
  <si>
    <t>14-PTA-R012</t>
  </si>
  <si>
    <t>21:1112:000023</t>
  </si>
  <si>
    <t>14-PTA-R014(HMC)</t>
  </si>
  <si>
    <t>21:1112:000024</t>
  </si>
  <si>
    <t>21:0421:000022</t>
  </si>
  <si>
    <t>21:0421:000022:0003:0002:00</t>
  </si>
  <si>
    <t>38.8</t>
  </si>
  <si>
    <t>14-PTA-R015(HMC)</t>
  </si>
  <si>
    <t>21:1112:000025</t>
  </si>
  <si>
    <t>21:0421:000023</t>
  </si>
  <si>
    <t>21:0421:000023:0003:0002:00</t>
  </si>
  <si>
    <t>46.4</t>
  </si>
  <si>
    <t>14-PTA-R018(HMC)</t>
  </si>
  <si>
    <t>21:1112:000026</t>
  </si>
  <si>
    <t>21:0421:000024</t>
  </si>
  <si>
    <t>21:0421:000024:0003:0002:00</t>
  </si>
  <si>
    <t>14-PTA-R020(HMC)</t>
  </si>
  <si>
    <t>21:1112:000027</t>
  </si>
  <si>
    <t>21:0421:000025</t>
  </si>
  <si>
    <t>21:0421:000025:0003:0002:00</t>
  </si>
  <si>
    <t>14-PTA-R023(HMC)</t>
  </si>
  <si>
    <t>21:1112:000028</t>
  </si>
  <si>
    <t>21:0421:000026</t>
  </si>
  <si>
    <t>21:0421:000026:0003:0002:00</t>
  </si>
  <si>
    <t>48.8</t>
  </si>
  <si>
    <t>14-PTA-R024(HMC)</t>
  </si>
  <si>
    <t>21:1112:000029</t>
  </si>
  <si>
    <t>21:0421:000027</t>
  </si>
  <si>
    <t>21:0421:000027:0003:0002:00</t>
  </si>
  <si>
    <t>14-PTA-R029(HMC)</t>
  </si>
  <si>
    <t>21:1112:000030</t>
  </si>
  <si>
    <t>21:0421:000028</t>
  </si>
  <si>
    <t>21:0421:000028:0003:0002:00</t>
  </si>
  <si>
    <t>36.8</t>
  </si>
  <si>
    <t>14-PTA-R031(HMC)</t>
  </si>
  <si>
    <t>21:1112:000031</t>
  </si>
  <si>
    <t>21:0421:000029</t>
  </si>
  <si>
    <t>21:0421:000029:0003:0002:00</t>
  </si>
  <si>
    <t>14-PTA-R033(HMC)</t>
  </si>
  <si>
    <t>21:1112:000032</t>
  </si>
  <si>
    <t>21:0421:000030</t>
  </si>
  <si>
    <t>21:0421:000030:0003:0002:00</t>
  </si>
  <si>
    <t>14-PTA-R036(HMC)</t>
  </si>
  <si>
    <t>21:1112:000033</t>
  </si>
  <si>
    <t>21:0421:000031</t>
  </si>
  <si>
    <t>21:0421:000031:0003:0002:00</t>
  </si>
  <si>
    <t>32.8</t>
  </si>
  <si>
    <t>14-PTA-R037(HMC)</t>
  </si>
  <si>
    <t>21:1112:000034</t>
  </si>
  <si>
    <t>21:0421:000032</t>
  </si>
  <si>
    <t>21:0421:000032:0003:0002:00</t>
  </si>
  <si>
    <t>14-PTA-R039(HMC)</t>
  </si>
  <si>
    <t>21:1112:000035</t>
  </si>
  <si>
    <t>21:0421:000033</t>
  </si>
  <si>
    <t>21:0421:000033:0003:0002:00</t>
  </si>
  <si>
    <t>14-PTA-R040(HMC)</t>
  </si>
  <si>
    <t>21:1112:000036</t>
  </si>
  <si>
    <t>21:0421:000034</t>
  </si>
  <si>
    <t>21:0421:000034:0003:0002:00</t>
  </si>
  <si>
    <t>14-PTA-R043(HMC)</t>
  </si>
  <si>
    <t>21:1112:000037</t>
  </si>
  <si>
    <t>21:0421:000035</t>
  </si>
  <si>
    <t>21:0421:000035:0003:0002:00</t>
  </si>
  <si>
    <t>14-PTA-R046(HMC)</t>
  </si>
  <si>
    <t>21:1112:000038</t>
  </si>
  <si>
    <t>21:0421:000036</t>
  </si>
  <si>
    <t>21:0421:000036:0003:0002:00</t>
  </si>
  <si>
    <t>38.4</t>
  </si>
  <si>
    <t>14-PTA-R055(HMC)</t>
  </si>
  <si>
    <t>21:1112:000039</t>
  </si>
  <si>
    <t>21:0421:000037</t>
  </si>
  <si>
    <t>21:0421:000037:0003:0002:00</t>
  </si>
  <si>
    <t>14-MPB-003(HMC)</t>
  </si>
  <si>
    <t>21:1113:000001</t>
  </si>
  <si>
    <t>22:0012:000001</t>
  </si>
  <si>
    <t>22:0012:000001:0003:0002:00</t>
  </si>
  <si>
    <t>72.6</t>
  </si>
  <si>
    <t>826</t>
  </si>
  <si>
    <t>14-MPB-004(HMC)</t>
  </si>
  <si>
    <t>21:1113:000002</t>
  </si>
  <si>
    <t>22:0012:000002</t>
  </si>
  <si>
    <t>22:0012:000002:0003:0002:00</t>
  </si>
  <si>
    <t>62.7</t>
  </si>
  <si>
    <t>14-MPB-007(HMC)</t>
  </si>
  <si>
    <t>21:1113:000003</t>
  </si>
  <si>
    <t>22:0012:000003</t>
  </si>
  <si>
    <t>22:0012:000003:0003:0002:00</t>
  </si>
  <si>
    <t>14-MPB-008(HMC)</t>
  </si>
  <si>
    <t>21:1113:000004</t>
  </si>
  <si>
    <t>22:0012:000004</t>
  </si>
  <si>
    <t>22:0012:000004:0003:0002:00</t>
  </si>
  <si>
    <t>117.3</t>
  </si>
  <si>
    <t>14-MPB-010(HMC)</t>
  </si>
  <si>
    <t>21:1113:000005</t>
  </si>
  <si>
    <t>22:0012:000005</t>
  </si>
  <si>
    <t>22:0012:000005:0003:0002:00</t>
  </si>
  <si>
    <t>154.4</t>
  </si>
  <si>
    <t>14-MPB-012(HMC)</t>
  </si>
  <si>
    <t>21:1113:000006</t>
  </si>
  <si>
    <t>22:0012:000006</t>
  </si>
  <si>
    <t>22:0012:000006:0003:0002:00</t>
  </si>
  <si>
    <t>73.3</t>
  </si>
  <si>
    <t>14-MPB-013(HMC)</t>
  </si>
  <si>
    <t>21:1113:000007</t>
  </si>
  <si>
    <t>22:0012:000007</t>
  </si>
  <si>
    <t>22:0012:000007:0003:0002:00</t>
  </si>
  <si>
    <t>85.8</t>
  </si>
  <si>
    <t>14-MPB-014(HMC)</t>
  </si>
  <si>
    <t>21:1113:000008</t>
  </si>
  <si>
    <t>22:0012:000008</t>
  </si>
  <si>
    <t>22:0012:000008:0003:0002:00</t>
  </si>
  <si>
    <t>78.8</t>
  </si>
  <si>
    <t>14-MPB-015(HMC)</t>
  </si>
  <si>
    <t>21:1113:000009</t>
  </si>
  <si>
    <t>22:0012:000009</t>
  </si>
  <si>
    <t>22:0012:000009:0003:0002:00</t>
  </si>
  <si>
    <t>87.2</t>
  </si>
  <si>
    <t>14-MPB-016(HMC)</t>
  </si>
  <si>
    <t>21:1113:000010</t>
  </si>
  <si>
    <t>22:0012:000010</t>
  </si>
  <si>
    <t>22:0012:000010:0003:0002:00</t>
  </si>
  <si>
    <t>85.1</t>
  </si>
  <si>
    <t>14-MPB-017(HMC)</t>
  </si>
  <si>
    <t>21:1113:000011</t>
  </si>
  <si>
    <t>22:0012:000011</t>
  </si>
  <si>
    <t>22:0012:000011:0003:0002:00</t>
  </si>
  <si>
    <t>93.8</t>
  </si>
  <si>
    <t>14-MPB-018(HMC)</t>
  </si>
  <si>
    <t>21:1113:000012</t>
  </si>
  <si>
    <t>22:0012:000012</t>
  </si>
  <si>
    <t>22:0012:000012:0003:0002:00</t>
  </si>
  <si>
    <t>83.5</t>
  </si>
  <si>
    <t>14-MPB-019(HMC)</t>
  </si>
  <si>
    <t>21:1113:000013</t>
  </si>
  <si>
    <t>22:0012:000013</t>
  </si>
  <si>
    <t>22:0012:000013:0003:0002:00</t>
  </si>
  <si>
    <t>70.5</t>
  </si>
  <si>
    <t>14-MPB-020(HMC)</t>
  </si>
  <si>
    <t>21:1113:000014</t>
  </si>
  <si>
    <t>22:0012:000014</t>
  </si>
  <si>
    <t>22:0012:000014:0003:0002:00</t>
  </si>
  <si>
    <t>66.9</t>
  </si>
  <si>
    <t>14-MPB-021(HMC)</t>
  </si>
  <si>
    <t>21:1113:000015</t>
  </si>
  <si>
    <t>22:0012:000015</t>
  </si>
  <si>
    <t>22:0012:000015:0003:0002:00</t>
  </si>
  <si>
    <t>91.9</t>
  </si>
  <si>
    <t>14-MPB-022(HMC)</t>
  </si>
  <si>
    <t>21:1113:000016</t>
  </si>
  <si>
    <t>22:0012:000016</t>
  </si>
  <si>
    <t>22:0012:000016:0003:0002:00</t>
  </si>
  <si>
    <t>14-MPB-024(HMC)</t>
  </si>
  <si>
    <t>21:1113:000017</t>
  </si>
  <si>
    <t>22:0012:000017</t>
  </si>
  <si>
    <t>22:0012:000017:0003:0002:00</t>
  </si>
  <si>
    <t>14-MPB-027(HMC)</t>
  </si>
  <si>
    <t>21:1113:000018</t>
  </si>
  <si>
    <t>22:0012:000018</t>
  </si>
  <si>
    <t>22:0012:000018:0003:0002:00</t>
  </si>
  <si>
    <t>14-PTA-B043</t>
  </si>
  <si>
    <t>21:1113:000019</t>
  </si>
  <si>
    <t>69.9</t>
  </si>
  <si>
    <t>15Ni-449-1</t>
  </si>
  <si>
    <t>21:1141:000001</t>
  </si>
  <si>
    <t>15Ni-451-1</t>
  </si>
  <si>
    <t>21:1141:000002</t>
  </si>
  <si>
    <t>15-PTA-001</t>
  </si>
  <si>
    <t>21:1141:000003</t>
  </si>
  <si>
    <t>2015-PTA-002(HMC)</t>
  </si>
  <si>
    <t>21:1141:000004</t>
  </si>
  <si>
    <t>21:0421:000044</t>
  </si>
  <si>
    <t>21:0421:000044:0003:0002:00</t>
  </si>
  <si>
    <t>2015-PTA-003(HMC)</t>
  </si>
  <si>
    <t>21:1141:000005</t>
  </si>
  <si>
    <t>21:0421:000045</t>
  </si>
  <si>
    <t>21:0421:000045:0003:0002:00</t>
  </si>
  <si>
    <t>2015-PTA-004(HMC)</t>
  </si>
  <si>
    <t>21:1141:000006</t>
  </si>
  <si>
    <t>21:0421:000046</t>
  </si>
  <si>
    <t>21:0421:000046:0003:0002:00</t>
  </si>
  <si>
    <t>2015-PTA-005(HMC)</t>
  </si>
  <si>
    <t>21:1141:000007</t>
  </si>
  <si>
    <t>21:0421:000047</t>
  </si>
  <si>
    <t>21:0421:000047:0003:0002:00</t>
  </si>
  <si>
    <t>2015-PTA-007(HMC)</t>
  </si>
  <si>
    <t>21:1141:000008</t>
  </si>
  <si>
    <t>21:0421:000048</t>
  </si>
  <si>
    <t>21:0421:000048:0003:0002:00</t>
  </si>
  <si>
    <t>2015-PTA-008(HMC)</t>
  </si>
  <si>
    <t>21:1141:000009</t>
  </si>
  <si>
    <t>21:0421:000049</t>
  </si>
  <si>
    <t>21:0421:000049:0003:0002:00</t>
  </si>
  <si>
    <t>2015-PTA-010(HMC)</t>
  </si>
  <si>
    <t>21:1141:000010</t>
  </si>
  <si>
    <t>21:0421:000050</t>
  </si>
  <si>
    <t>21:0421:000050:0003:0002:00</t>
  </si>
  <si>
    <t>2015-PTA-011(HMC)</t>
  </si>
  <si>
    <t>21:1141:000011</t>
  </si>
  <si>
    <t>21:0421:000051</t>
  </si>
  <si>
    <t>21:0421:000051:0003:0002:00</t>
  </si>
  <si>
    <t>40.8</t>
  </si>
  <si>
    <t>2015-PTA-012(HMC)</t>
  </si>
  <si>
    <t>21:1141:000012</t>
  </si>
  <si>
    <t>21:0421:000052</t>
  </si>
  <si>
    <t>21:0421:000052:0003:0002:00</t>
  </si>
  <si>
    <t>2015-PTA-013(HMC)</t>
  </si>
  <si>
    <t>21:1141:000013</t>
  </si>
  <si>
    <t>21:0421:000053</t>
  </si>
  <si>
    <t>21:0421:000053:0003:0002:00</t>
  </si>
  <si>
    <t>37.6</t>
  </si>
  <si>
    <t>2015-PTA-014(HMC)</t>
  </si>
  <si>
    <t>21:1141:000014</t>
  </si>
  <si>
    <t>21:0421:000054</t>
  </si>
  <si>
    <t>21:0421:000054:0003:0002:00</t>
  </si>
  <si>
    <t>2015-PTA-015(HMC)</t>
  </si>
  <si>
    <t>21:1141:000015</t>
  </si>
  <si>
    <t>21:0421:000055</t>
  </si>
  <si>
    <t>21:0421:000055:0003:0002:00</t>
  </si>
  <si>
    <t>27.6</t>
  </si>
  <si>
    <t>2015-PTA-016(HMC)</t>
  </si>
  <si>
    <t>21:1141:000016</t>
  </si>
  <si>
    <t>21:0421:000056</t>
  </si>
  <si>
    <t>21:0421:000056:0003:0002:00</t>
  </si>
  <si>
    <t>27.2</t>
  </si>
  <si>
    <t>2015-PTA-017(HMC)</t>
  </si>
  <si>
    <t>21:1141:000017</t>
  </si>
  <si>
    <t>21:0421:000057</t>
  </si>
  <si>
    <t>21:0421:000057:0003:0002:00</t>
  </si>
  <si>
    <t>2015-PTA-018(HMC)</t>
  </si>
  <si>
    <t>21:1141:000018</t>
  </si>
  <si>
    <t>21:0421:000058</t>
  </si>
  <si>
    <t>21:0421:000058:0003:0002:00</t>
  </si>
  <si>
    <t>32.4</t>
  </si>
  <si>
    <t>2015-PTA-019(HMC)</t>
  </si>
  <si>
    <t>21:1141:000019</t>
  </si>
  <si>
    <t>21:0421:000059</t>
  </si>
  <si>
    <t>21:0421:000059:0003:0002:00</t>
  </si>
  <si>
    <t>2015-PTA-020(HMC)</t>
  </si>
  <si>
    <t>21:1141:000020</t>
  </si>
  <si>
    <t>21:0421:000060</t>
  </si>
  <si>
    <t>21:0421:000060:0003:0002:00</t>
  </si>
  <si>
    <t>2015-PTA-022(HMC)</t>
  </si>
  <si>
    <t>21:1141:000021</t>
  </si>
  <si>
    <t>21:0421:000061</t>
  </si>
  <si>
    <t>21:0421:000061:0003:0002:00</t>
  </si>
  <si>
    <t>2015-PTA-024(HMC)</t>
  </si>
  <si>
    <t>21:1141:000022</t>
  </si>
  <si>
    <t>21:0421:000062</t>
  </si>
  <si>
    <t>21:0421:000062:0003:0002:00</t>
  </si>
  <si>
    <t>2015-PTA-025(HMC)</t>
  </si>
  <si>
    <t>21:1141:000023</t>
  </si>
  <si>
    <t>21:0421:000063</t>
  </si>
  <si>
    <t>21:0421:000063:0003:0002:00</t>
  </si>
  <si>
    <t>2015-PTA-027(HMC)</t>
  </si>
  <si>
    <t>21:1141:000024</t>
  </si>
  <si>
    <t>21:0421:000064</t>
  </si>
  <si>
    <t>21:0421:000064:0003:0002:00</t>
  </si>
  <si>
    <t>2015-PTA-028(HMC)</t>
  </si>
  <si>
    <t>21:1141:000025</t>
  </si>
  <si>
    <t>21:0421:000065</t>
  </si>
  <si>
    <t>21:0421:000065:0003:0002:00</t>
  </si>
  <si>
    <t>2015-PTA-029(HMC)</t>
  </si>
  <si>
    <t>21:1141:000026</t>
  </si>
  <si>
    <t>21:0421:000066</t>
  </si>
  <si>
    <t>21:0421:000066:0003:0002:00</t>
  </si>
  <si>
    <t>2015-PTA-034(HMC)</t>
  </si>
  <si>
    <t>21:1141:000027</t>
  </si>
  <si>
    <t>21:0421:000067</t>
  </si>
  <si>
    <t>21:0421:000067:0003:0002:00</t>
  </si>
  <si>
    <t>2015-PTA-036(HMC)</t>
  </si>
  <si>
    <t>21:1141:000028</t>
  </si>
  <si>
    <t>21:0421:000068</t>
  </si>
  <si>
    <t>21:0421:000068:0003:0002:00</t>
  </si>
  <si>
    <t>2015-PTA-037(HMC)</t>
  </si>
  <si>
    <t>21:1141:000029</t>
  </si>
  <si>
    <t>21:0421:000069</t>
  </si>
  <si>
    <t>21:0421:000069:0003:0002:00</t>
  </si>
  <si>
    <t>2015-PTA-039(HMC)</t>
  </si>
  <si>
    <t>21:1141:000030</t>
  </si>
  <si>
    <t>21:0421:000070</t>
  </si>
  <si>
    <t>21:0421:000070:0003:0002:00</t>
  </si>
  <si>
    <t>2015-PTA-042(HMC)</t>
  </si>
  <si>
    <t>21:1141:000031</t>
  </si>
  <si>
    <t>21:0421:000071</t>
  </si>
  <si>
    <t>21:0421:000071:0003:0002:00</t>
  </si>
  <si>
    <t>2015-PTA-043(HMC)</t>
  </si>
  <si>
    <t>21:1141:000032</t>
  </si>
  <si>
    <t>21:0421:000072</t>
  </si>
  <si>
    <t>21:0421:000072:0003:0002:00</t>
  </si>
  <si>
    <t>2015-PTA-044(HMC)</t>
  </si>
  <si>
    <t>21:1141:000033</t>
  </si>
  <si>
    <t>21:0421:000073</t>
  </si>
  <si>
    <t>21:0421:000073:0003:0002:00</t>
  </si>
  <si>
    <t>35.6</t>
  </si>
  <si>
    <t>2015-PTA-045(HMC)</t>
  </si>
  <si>
    <t>21:1141:000034</t>
  </si>
  <si>
    <t>21:0421:000074</t>
  </si>
  <si>
    <t>21:0421:000074:0003:0002:00</t>
  </si>
  <si>
    <t>2015-PTA-046(HMC)</t>
  </si>
  <si>
    <t>21:1141:000035</t>
  </si>
  <si>
    <t>21:0421:000075</t>
  </si>
  <si>
    <t>21:0421:000075:0003:0002:00</t>
  </si>
  <si>
    <t>2015-PTA-047(HMC)</t>
  </si>
  <si>
    <t>21:1141:000036</t>
  </si>
  <si>
    <t>21:0421:000076</t>
  </si>
  <si>
    <t>21:0421:000076:0003:0002:00</t>
  </si>
  <si>
    <t>2015-PTA-048(HMC)</t>
  </si>
  <si>
    <t>21:1141:000037</t>
  </si>
  <si>
    <t>21:0421:000077</t>
  </si>
  <si>
    <t>21:0421:000077:0003:0002:00</t>
  </si>
  <si>
    <t>33.6</t>
  </si>
  <si>
    <t>2015-PTA-049(HMC)</t>
  </si>
  <si>
    <t>21:1141:000038</t>
  </si>
  <si>
    <t>21:0421:000078</t>
  </si>
  <si>
    <t>21:0421:000078:0003:0002:00</t>
  </si>
  <si>
    <t>2015-PTA-050(HMC)</t>
  </si>
  <si>
    <t>21:1141:000039</t>
  </si>
  <si>
    <t>21:0421:000079</t>
  </si>
  <si>
    <t>21:0421:000079:0003:0002:00</t>
  </si>
  <si>
    <t>44</t>
  </si>
  <si>
    <t>2015-PTA-051(HMC)</t>
  </si>
  <si>
    <t>21:1141:000040</t>
  </si>
  <si>
    <t>21:0421:000080</t>
  </si>
  <si>
    <t>21:0421:000080:0003:0002:00</t>
  </si>
  <si>
    <t>2015-PTA-052(HMC)</t>
  </si>
  <si>
    <t>21:1141:000041</t>
  </si>
  <si>
    <t>21:0421:000081</t>
  </si>
  <si>
    <t>21:0421:000081:0003:0002:00</t>
  </si>
  <si>
    <t>2015-PTA-053(HMC)</t>
  </si>
  <si>
    <t>21:1141:000042</t>
  </si>
  <si>
    <t>21:0421:000082</t>
  </si>
  <si>
    <t>21:0421:000082:0003:0002:00</t>
  </si>
  <si>
    <t>2015-PTA-054(HMC)</t>
  </si>
  <si>
    <t>21:1141:000043</t>
  </si>
  <si>
    <t>21:0421:000083</t>
  </si>
  <si>
    <t>21:0421:000083:0003:0002:00</t>
  </si>
  <si>
    <t>2015-PTA-055(HMC)</t>
  </si>
  <si>
    <t>21:1141:000044</t>
  </si>
  <si>
    <t>21:0421:000084</t>
  </si>
  <si>
    <t>21:0421:000084:0003:0002:00</t>
  </si>
  <si>
    <t>2015-PTA-056(HMC)</t>
  </si>
  <si>
    <t>21:1141:000045</t>
  </si>
  <si>
    <t>21:0421:000085</t>
  </si>
  <si>
    <t>21:0421:000085:0003:0002:00</t>
  </si>
  <si>
    <t>26.8</t>
  </si>
  <si>
    <t>2015-PTA-057(HMC)</t>
  </si>
  <si>
    <t>21:1141:000046</t>
  </si>
  <si>
    <t>21:0421:000086</t>
  </si>
  <si>
    <t>21:0421:000086:0003:0002:00</t>
  </si>
  <si>
    <t>2015-PTA-061(HMC)</t>
  </si>
  <si>
    <t>21:1141:000047</t>
  </si>
  <si>
    <t>21:0421:000087</t>
  </si>
  <si>
    <t>21:0421:000087:0003:0002:00</t>
  </si>
  <si>
    <t>2015-PTA-062(HMC)</t>
  </si>
  <si>
    <t>21:1141:000048</t>
  </si>
  <si>
    <t>21:0421:000088</t>
  </si>
  <si>
    <t>21:0421:000088:0003:0002:00</t>
  </si>
  <si>
    <t>2015-PTA-063(HMC)</t>
  </si>
  <si>
    <t>21:1141:000049</t>
  </si>
  <si>
    <t>21:0421:000089</t>
  </si>
  <si>
    <t>21:0421:000089:0003:0002:00</t>
  </si>
  <si>
    <t>2015-PTA-064(HMC)</t>
  </si>
  <si>
    <t>21:1141:000050</t>
  </si>
  <si>
    <t>21:0421:000090</t>
  </si>
  <si>
    <t>21:0421:000090:0003:0002:00</t>
  </si>
  <si>
    <t>28.4</t>
  </si>
  <si>
    <t>2015-PTA-066(HMC)</t>
  </si>
  <si>
    <t>21:1141:000051</t>
  </si>
  <si>
    <t>21:0421:000091</t>
  </si>
  <si>
    <t>21:0421:000091:0003:0002:00</t>
  </si>
  <si>
    <t>2015-PTA-067(HMC)</t>
  </si>
  <si>
    <t>21:1141:000052</t>
  </si>
  <si>
    <t>21:0421:000092</t>
  </si>
  <si>
    <t>21:0421:000092:0003:0002:00</t>
  </si>
  <si>
    <t>2015-PTA-069(HMC)</t>
  </si>
  <si>
    <t>21:1141:000053</t>
  </si>
  <si>
    <t>21:0421:000093</t>
  </si>
  <si>
    <t>21:0421:000093:0003:0002:00</t>
  </si>
  <si>
    <t>2015-PTA-070(HMC)</t>
  </si>
  <si>
    <t>21:1141:000054</t>
  </si>
  <si>
    <t>21:0421:000094</t>
  </si>
  <si>
    <t>21:0421:000094:0003:0002:00</t>
  </si>
  <si>
    <t>2015-PTA-071(HMC)</t>
  </si>
  <si>
    <t>21:1141:000055</t>
  </si>
  <si>
    <t>21:0421:000095</t>
  </si>
  <si>
    <t>21:0421:000095:0003:0002:00</t>
  </si>
  <si>
    <t>39.6</t>
  </si>
  <si>
    <t>2015-PTA-072(HMC)</t>
  </si>
  <si>
    <t>21:1141:000056</t>
  </si>
  <si>
    <t>21:0421:000096</t>
  </si>
  <si>
    <t>21:0421:000096:0003:0002:00</t>
  </si>
  <si>
    <t>2015-PTA-073(HMC)</t>
  </si>
  <si>
    <t>21:1141:000057</t>
  </si>
  <si>
    <t>21:0421:000097</t>
  </si>
  <si>
    <t>21:0421:000097:0003:0002:00</t>
  </si>
  <si>
    <t>2015-PTA-076(HMC)</t>
  </si>
  <si>
    <t>21:1141:000058</t>
  </si>
  <si>
    <t>21:0421:000098</t>
  </si>
  <si>
    <t>21:0421:000098:0003:0002:00</t>
  </si>
  <si>
    <t>2015-PTA-079(HMC)</t>
  </si>
  <si>
    <t>21:1141:000059</t>
  </si>
  <si>
    <t>21:0421:000099</t>
  </si>
  <si>
    <t>21:0421:000099:0003:0002:00</t>
  </si>
  <si>
    <t>2015-PTA-080(HMC)</t>
  </si>
  <si>
    <t>21:1141:000060</t>
  </si>
  <si>
    <t>21:0421:000100</t>
  </si>
  <si>
    <t>21:0421:000100:0003:0002:00</t>
  </si>
  <si>
    <t>2015-PTA-081(HMC)</t>
  </si>
  <si>
    <t>21:1141:000061</t>
  </si>
  <si>
    <t>21:0421:000101</t>
  </si>
  <si>
    <t>21:0421:000101:0003:0002:00</t>
  </si>
  <si>
    <t>2015-PTA-084(HMC)</t>
  </si>
  <si>
    <t>21:1141:000062</t>
  </si>
  <si>
    <t>21:0421:000103</t>
  </si>
  <si>
    <t>21:0421:000103:0003:0002:00</t>
  </si>
  <si>
    <t>2015-PTA-085(HMC)</t>
  </si>
  <si>
    <t>21:1141:000063</t>
  </si>
  <si>
    <t>21:0421:000104</t>
  </si>
  <si>
    <t>21:0421:000104:0003:0002:00</t>
  </si>
  <si>
    <t>2015-PTA-086(HMC)</t>
  </si>
  <si>
    <t>21:1141:000064</t>
  </si>
  <si>
    <t>21:0421:000105</t>
  </si>
  <si>
    <t>21:0421:000105:0003:0002:00</t>
  </si>
  <si>
    <t>2015-PTA-087(HMC)</t>
  </si>
  <si>
    <t>21:1141:000065</t>
  </si>
  <si>
    <t>21:0421:000106</t>
  </si>
  <si>
    <t>21:0421:000106:0003:0002:00</t>
  </si>
  <si>
    <t>2015-PTA-088(HMC)</t>
  </si>
  <si>
    <t>21:1141:000066</t>
  </si>
  <si>
    <t>21:0421:000107</t>
  </si>
  <si>
    <t>21:0421:000107:0003:0002:00</t>
  </si>
  <si>
    <t>2015-PTA-089(HMC)</t>
  </si>
  <si>
    <t>21:1141:000067</t>
  </si>
  <si>
    <t>21:0421:000108</t>
  </si>
  <si>
    <t>21:0421:000108:0003:0002:00</t>
  </si>
  <si>
    <t>2015-PTA-094(HMC)</t>
  </si>
  <si>
    <t>21:1141:000068</t>
  </si>
  <si>
    <t>21:0421:000112</t>
  </si>
  <si>
    <t>21:0421:000112:0003:0002:00</t>
  </si>
  <si>
    <t>2015-PTA-095(HMC)</t>
  </si>
  <si>
    <t>21:1141:000069</t>
  </si>
  <si>
    <t>21:0421:000113</t>
  </si>
  <si>
    <t>21:0421:000113:0003:0002:00</t>
  </si>
  <si>
    <t>22.8</t>
  </si>
  <si>
    <t>2015-PTA-096(HMC)</t>
  </si>
  <si>
    <t>21:1141:000070</t>
  </si>
  <si>
    <t>21:0421:000114</t>
  </si>
  <si>
    <t>21:0421:000114:0003:0002:00</t>
  </si>
  <si>
    <t>2015-PTA-097(HMC)</t>
  </si>
  <si>
    <t>21:1141:000071</t>
  </si>
  <si>
    <t>21:0421:000115</t>
  </si>
  <si>
    <t>21:0421:000115:0003:0002:00</t>
  </si>
  <si>
    <t>2015-PTA-098(HMC)</t>
  </si>
  <si>
    <t>21:1141:000072</t>
  </si>
  <si>
    <t>21:0421:000116</t>
  </si>
  <si>
    <t>21:0421:000116:0003:0002:00</t>
  </si>
  <si>
    <t>2015-PTA-099(HMC)</t>
  </si>
  <si>
    <t>21:1141:000073</t>
  </si>
  <si>
    <t>21:0421:000117</t>
  </si>
  <si>
    <t>21:0421:000117:0003:0002:00</t>
  </si>
  <si>
    <t>25.6</t>
  </si>
  <si>
    <t>15-PTA-100</t>
  </si>
  <si>
    <t>21:1141:000074</t>
  </si>
  <si>
    <t>58</t>
  </si>
  <si>
    <t>2015-PTA-101(HMC)</t>
  </si>
  <si>
    <t>21:1141:000075</t>
  </si>
  <si>
    <t>21:0421:000118</t>
  </si>
  <si>
    <t>21:0421:000118:0003:0002:00</t>
  </si>
  <si>
    <t>2015-PTA-102(HMC)</t>
  </si>
  <si>
    <t>21:1141:000076</t>
  </si>
  <si>
    <t>21:0421:000119</t>
  </si>
  <si>
    <t>21:0421:000119:0003:0002:00</t>
  </si>
  <si>
    <t>2015-PTA-103(HMC)</t>
  </si>
  <si>
    <t>21:1141:000077</t>
  </si>
  <si>
    <t>21:0421:000120</t>
  </si>
  <si>
    <t>21:0421:000120:0003:0002:00</t>
  </si>
  <si>
    <t>2015-PTA-104(HMC)</t>
  </si>
  <si>
    <t>21:1141:000078</t>
  </si>
  <si>
    <t>21:0421:000121</t>
  </si>
  <si>
    <t>21:0421:000121:0003:0002:00</t>
  </si>
  <si>
    <t>43.2</t>
  </si>
  <si>
    <t>2015-PTA-105(HMC)</t>
  </si>
  <si>
    <t>21:1141:000079</t>
  </si>
  <si>
    <t>21:0421:000122</t>
  </si>
  <si>
    <t>21:0421:000122:0003:0002:00</t>
  </si>
  <si>
    <t>433</t>
  </si>
  <si>
    <t>2015-PTA-106(HMC)</t>
  </si>
  <si>
    <t>21:1141:000080</t>
  </si>
  <si>
    <t>21:0421:000123</t>
  </si>
  <si>
    <t>21:0421:000123:0003:0002:00</t>
  </si>
  <si>
    <t>31.6</t>
  </si>
  <si>
    <t>2015-PTA-107(HMC)</t>
  </si>
  <si>
    <t>21:1141:000081</t>
  </si>
  <si>
    <t>21:0421:000124</t>
  </si>
  <si>
    <t>21:0421:000124:0003:0002:00</t>
  </si>
  <si>
    <t>2015-PTA-108(HMC)</t>
  </si>
  <si>
    <t>21:1141:000082</t>
  </si>
  <si>
    <t>21:0421:000125</t>
  </si>
  <si>
    <t>21:0421:000125:0003:0002:00</t>
  </si>
  <si>
    <t>2015-PTA-109(HMC)</t>
  </si>
  <si>
    <t>21:1141:000083</t>
  </si>
  <si>
    <t>21:0421:000126</t>
  </si>
  <si>
    <t>21:0421:000126:0003:0002:00</t>
  </si>
  <si>
    <t>30.4</t>
  </si>
  <si>
    <t>2015-PTA-110(HMC)</t>
  </si>
  <si>
    <t>21:1141:000084</t>
  </si>
  <si>
    <t>21:0421:000127</t>
  </si>
  <si>
    <t>21:0421:000127:0003:0002:00</t>
  </si>
  <si>
    <t>2015-PTA-111(HMC)</t>
  </si>
  <si>
    <t>21:1141:000085</t>
  </si>
  <si>
    <t>21:0421:000128</t>
  </si>
  <si>
    <t>21:0421:000128:0003:0002:00</t>
  </si>
  <si>
    <t>2015-PTA-112(HMC)</t>
  </si>
  <si>
    <t>21:1141:000086</t>
  </si>
  <si>
    <t>21:0421:000129</t>
  </si>
  <si>
    <t>21:0421:000129:0003:0002:00</t>
  </si>
  <si>
    <t>2015-PTA-114(HMC)</t>
  </si>
  <si>
    <t>21:1141:000087</t>
  </si>
  <si>
    <t>21:0421:000131</t>
  </si>
  <si>
    <t>21:0421:000131:0003:0002:00</t>
  </si>
  <si>
    <t>2015-PTA-115(HMC)</t>
  </si>
  <si>
    <t>21:1141:000088</t>
  </si>
  <si>
    <t>21:0421:000132</t>
  </si>
  <si>
    <t>21:0421:000132:0003:0002:00</t>
  </si>
  <si>
    <t>2015-PTA-116(HMC)</t>
  </si>
  <si>
    <t>21:1141:000089</t>
  </si>
  <si>
    <t>21:0421:000133</t>
  </si>
  <si>
    <t>21:0421:000133:0003:0002:00</t>
  </si>
  <si>
    <t>2015-PTA-117(HMC)</t>
  </si>
  <si>
    <t>21:1141:000090</t>
  </si>
  <si>
    <t>21:0421:000134</t>
  </si>
  <si>
    <t>21:0421:000134:0003:0002:00</t>
  </si>
  <si>
    <t>2015-PTA-118(HMC)</t>
  </si>
  <si>
    <t>21:1141:000091</t>
  </si>
  <si>
    <t>21:0421:000135</t>
  </si>
  <si>
    <t>21:0421:000135:0003:0002:00</t>
  </si>
  <si>
    <t>2015-PTA-119(HMC)</t>
  </si>
  <si>
    <t>21:1141:000092</t>
  </si>
  <si>
    <t>21:0421:000136</t>
  </si>
  <si>
    <t>21:0421:000136:0003:0002:00</t>
  </si>
  <si>
    <t>2015-PTA-120(HMC)</t>
  </si>
  <si>
    <t>21:1141:000093</t>
  </si>
  <si>
    <t>21:0421:000137</t>
  </si>
  <si>
    <t>21:0421:000137:0003:0002:00</t>
  </si>
  <si>
    <t>2015-PTA-121(HMC)</t>
  </si>
  <si>
    <t>21:1141:000094</t>
  </si>
  <si>
    <t>21:0421:000138</t>
  </si>
  <si>
    <t>21:0421:000138:0003:0002:00</t>
  </si>
  <si>
    <t>2015-PTA-122(HMC)</t>
  </si>
  <si>
    <t>21:1141:000095</t>
  </si>
  <si>
    <t>21:0421:000139</t>
  </si>
  <si>
    <t>21:0421:000139:0003:0002:00</t>
  </si>
  <si>
    <t>2015-PTA-124(HMC)</t>
  </si>
  <si>
    <t>21:1141:000096</t>
  </si>
  <si>
    <t>21:0421:000141</t>
  </si>
  <si>
    <t>21:0421:000141:0003:0002:00</t>
  </si>
  <si>
    <t>2015-PTA-125(HMC)</t>
  </si>
  <si>
    <t>21:1141:000097</t>
  </si>
  <si>
    <t>21:0421:000142</t>
  </si>
  <si>
    <t>21:0421:000142:0003:0002:00</t>
  </si>
  <si>
    <t>2015-PTA-126(HMC)</t>
  </si>
  <si>
    <t>21:1141:000098</t>
  </si>
  <si>
    <t>21:0421:000143</t>
  </si>
  <si>
    <t>21:0421:000143:0003:0002:00</t>
  </si>
  <si>
    <t>2015-PTA-127(HMC)</t>
  </si>
  <si>
    <t>21:1141:000099</t>
  </si>
  <si>
    <t>21:0421:000144</t>
  </si>
  <si>
    <t>21:0421:000144:0003:0002:00</t>
  </si>
  <si>
    <t>2015-PTA-128(HMC)</t>
  </si>
  <si>
    <t>21:1141:000100</t>
  </si>
  <si>
    <t>21:0421:000145</t>
  </si>
  <si>
    <t>21:0421:000145:0003:0002:00</t>
  </si>
  <si>
    <t>2015-PTA-133(HMC)</t>
  </si>
  <si>
    <t>21:1141:000101</t>
  </si>
  <si>
    <t>21:0421:000149</t>
  </si>
  <si>
    <t>21:0421:000149:0003:0002:00</t>
  </si>
  <si>
    <t>2015-PTA-135(HMC)</t>
  </si>
  <si>
    <t>21:1141:000102</t>
  </si>
  <si>
    <t>21:0421:000151</t>
  </si>
  <si>
    <t>21:0421:000151:0003:0002:00</t>
  </si>
  <si>
    <t>2015-PTA-137(HMC)</t>
  </si>
  <si>
    <t>21:1141:000103</t>
  </si>
  <si>
    <t>21:0421:000152</t>
  </si>
  <si>
    <t>21:0421:000152:0003:0002:00</t>
  </si>
  <si>
    <t>2015-PTA-139(HMC)</t>
  </si>
  <si>
    <t>21:1141:000104</t>
  </si>
  <si>
    <t>21:0421:000153</t>
  </si>
  <si>
    <t>21:0421:000153:0003:0002:00</t>
  </si>
  <si>
    <t>2015-PTA-140(HMC)</t>
  </si>
  <si>
    <t>21:1141:000105</t>
  </si>
  <si>
    <t>21:0421:000154</t>
  </si>
  <si>
    <t>21:0421:000154:0003:0002:00</t>
  </si>
  <si>
    <t>2015-PTA-141(HMC)</t>
  </si>
  <si>
    <t>21:1141:000106</t>
  </si>
  <si>
    <t>21:0421:000155</t>
  </si>
  <si>
    <t>21:0421:000155:0003:0002:00</t>
  </si>
  <si>
    <t>2015-PTA-142(HMC)</t>
  </si>
  <si>
    <t>21:1141:000107</t>
  </si>
  <si>
    <t>21:0421:000156</t>
  </si>
  <si>
    <t>21:0421:000156:0003:0002:00</t>
  </si>
  <si>
    <t>21.2</t>
  </si>
  <si>
    <t>2015-PTA-144(HMC)</t>
  </si>
  <si>
    <t>21:1141:000108</t>
  </si>
  <si>
    <t>21:0421:000157</t>
  </si>
  <si>
    <t>21:0421:000157:0003:0002:00</t>
  </si>
  <si>
    <t>2015-PTA-145(HMC)</t>
  </si>
  <si>
    <t>21:1141:000109</t>
  </si>
  <si>
    <t>21:0421:000158</t>
  </si>
  <si>
    <t>21:0421:000158:0003:0002:00</t>
  </si>
  <si>
    <t>2015-PTA-146(HMC)</t>
  </si>
  <si>
    <t>21:1141:000110</t>
  </si>
  <si>
    <t>21:0421:000159</t>
  </si>
  <si>
    <t>21:0421:000159:0003:0002:00</t>
  </si>
  <si>
    <t>2015-PTA-148(HMC)</t>
  </si>
  <si>
    <t>21:1141:000111</t>
  </si>
  <si>
    <t>21:0421:000160</t>
  </si>
  <si>
    <t>21:0421:000160:0003:0002:00</t>
  </si>
  <si>
    <t>2015-PTA-155(HMC)</t>
  </si>
  <si>
    <t>21:1141:000112</t>
  </si>
  <si>
    <t>21:0421:000161</t>
  </si>
  <si>
    <t>21:0421:000161:0003:0002:00</t>
  </si>
  <si>
    <t>2015-PTA-156(HMC)</t>
  </si>
  <si>
    <t>21:1141:000113</t>
  </si>
  <si>
    <t>21:0421:000162</t>
  </si>
  <si>
    <t>21:0421:000162:0003:0002:00</t>
  </si>
  <si>
    <t>2015-PTA-157(HMC)</t>
  </si>
  <si>
    <t>21:1141:000114</t>
  </si>
  <si>
    <t>21:0421:000163</t>
  </si>
  <si>
    <t>21:0421:000163:0003:0002:00</t>
  </si>
  <si>
    <t>17.2</t>
  </si>
  <si>
    <t>2015-PTA-158(HMC)</t>
  </si>
  <si>
    <t>21:1141:000115</t>
  </si>
  <si>
    <t>21:0421:000164</t>
  </si>
  <si>
    <t>21:0421:000164:0003:0002:00</t>
  </si>
  <si>
    <t>2015-PTA-162(HMC)</t>
  </si>
  <si>
    <t>21:1141:000116</t>
  </si>
  <si>
    <t>21:0421:000165</t>
  </si>
  <si>
    <t>21:0421:000165:0003:0002:00</t>
  </si>
  <si>
    <t>2015-PTA-166(HMC)</t>
  </si>
  <si>
    <t>21:1141:000117</t>
  </si>
  <si>
    <t>21:0421:000166</t>
  </si>
  <si>
    <t>21:0421:000166:0003:0002:00</t>
  </si>
  <si>
    <t>2015-PTA-167(HMC)</t>
  </si>
  <si>
    <t>21:1141:000118</t>
  </si>
  <si>
    <t>21:0421:000167</t>
  </si>
  <si>
    <t>21:0421:000167:0003:0002:00</t>
  </si>
  <si>
    <t>2015-PTA-168(HMC)</t>
  </si>
  <si>
    <t>21:1141:000119</t>
  </si>
  <si>
    <t>21:0421:000168</t>
  </si>
  <si>
    <t>21:0421:000168:0003:0002:00</t>
  </si>
  <si>
    <t>2015-PTA-169(HMC)</t>
  </si>
  <si>
    <t>21:1141:000120</t>
  </si>
  <si>
    <t>21:0421:000169</t>
  </si>
  <si>
    <t>21:0421:000169:0003:0002:00</t>
  </si>
  <si>
    <t>2015-PTA-171(HMC)</t>
  </si>
  <si>
    <t>21:1141:000121</t>
  </si>
  <si>
    <t>21:0421:000170</t>
  </si>
  <si>
    <t>21:0421:000170:0003:0002:00</t>
  </si>
  <si>
    <t>2015-PTA-172(HMC)</t>
  </si>
  <si>
    <t>21:1141:000122</t>
  </si>
  <si>
    <t>21:0421:000171</t>
  </si>
  <si>
    <t>21:0421:000171:0003:0002:00</t>
  </si>
  <si>
    <t>2015-PTA-176(HMC)</t>
  </si>
  <si>
    <t>21:1141:000123</t>
  </si>
  <si>
    <t>21:0421:000172</t>
  </si>
  <si>
    <t>21:0421:000172:0003:0002:00</t>
  </si>
  <si>
    <t>2015-PTA-177(HMC)</t>
  </si>
  <si>
    <t>21:1141:000124</t>
  </si>
  <si>
    <t>21:0421:000173</t>
  </si>
  <si>
    <t>21:0421:000173:0003:0002:00</t>
  </si>
  <si>
    <t>2015-PTA-179(HMC)</t>
  </si>
  <si>
    <t>21:1141:000125</t>
  </si>
  <si>
    <t>21:0421:000174</t>
  </si>
  <si>
    <t>21:0421:000174:0003:0002:00</t>
  </si>
  <si>
    <t>2015-PTA-180(HMC)</t>
  </si>
  <si>
    <t>21:1141:000126</t>
  </si>
  <si>
    <t>21:0421:000175</t>
  </si>
  <si>
    <t>21:0421:000175:0003:0002:00</t>
  </si>
  <si>
    <t>2015-PTA-181(HMC)</t>
  </si>
  <si>
    <t>21:1141:000127</t>
  </si>
  <si>
    <t>21:0421:000176</t>
  </si>
  <si>
    <t>21:0421:000176:0003:0002:00</t>
  </si>
  <si>
    <t>44.4</t>
  </si>
  <si>
    <t>2015-PTA-182(HMC)</t>
  </si>
  <si>
    <t>21:1141:000128</t>
  </si>
  <si>
    <t>21:0421:000177</t>
  </si>
  <si>
    <t>21:0421:000177:0003:0002:00</t>
  </si>
  <si>
    <t>2015-PTA-183(HMC)</t>
  </si>
  <si>
    <t>21:1141:000129</t>
  </si>
  <si>
    <t>21:0421:000178</t>
  </si>
  <si>
    <t>21:0421:000178:0003:0002:00</t>
  </si>
  <si>
    <t>2015-PTA-184(HMC)</t>
  </si>
  <si>
    <t>21:1141:000130</t>
  </si>
  <si>
    <t>21:0421:000179</t>
  </si>
  <si>
    <t>21:0421:000179:0003:0002:00</t>
  </si>
  <si>
    <t>2015-PTA-185(HMC)</t>
  </si>
  <si>
    <t>21:1141:000131</t>
  </si>
  <si>
    <t>21:0421:000180</t>
  </si>
  <si>
    <t>21:0421:000180:0003:0002:00</t>
  </si>
  <si>
    <t>2015-PTA-186(HMC)</t>
  </si>
  <si>
    <t>21:1141:000132</t>
  </si>
  <si>
    <t>21:0421:000181</t>
  </si>
  <si>
    <t>21:0421:000181:0003:0002:00</t>
  </si>
  <si>
    <t>2015-PTA-189(HMC)</t>
  </si>
  <si>
    <t>21:1141:000133</t>
  </si>
  <si>
    <t>21:0421:000182</t>
  </si>
  <si>
    <t>21:0421:000182:0003:0002:00</t>
  </si>
  <si>
    <t>2015-PTA-190(HMC)</t>
  </si>
  <si>
    <t>21:1141:000134</t>
  </si>
  <si>
    <t>21:0421:000183</t>
  </si>
  <si>
    <t>21:0421:000183:0003:0002:00</t>
  </si>
  <si>
    <t>2015-PTA-191(HMC)</t>
  </si>
  <si>
    <t>21:1141:000135</t>
  </si>
  <si>
    <t>21:0421:000184</t>
  </si>
  <si>
    <t>21:0421:000184:0003:0002:00</t>
  </si>
  <si>
    <t>2015-PTA-192(HMC)</t>
  </si>
  <si>
    <t>21:1141:000136</t>
  </si>
  <si>
    <t>21:0421:000185</t>
  </si>
  <si>
    <t>21:0421:000185:0003:0002:00</t>
  </si>
  <si>
    <t>2015-PTA-193(HMC)</t>
  </si>
  <si>
    <t>21:1141:000137</t>
  </si>
  <si>
    <t>21:0421:000186</t>
  </si>
  <si>
    <t>21:0421:000186:0003:0002:00</t>
  </si>
  <si>
    <t>15-PTA-200</t>
  </si>
  <si>
    <t>21:1141:000138</t>
  </si>
  <si>
    <t>2015-PTA-204(HMC)</t>
  </si>
  <si>
    <t>21:1141:000139</t>
  </si>
  <si>
    <t>21:0421:000187</t>
  </si>
  <si>
    <t>21:0421:000187:0003:0002:00</t>
  </si>
  <si>
    <t>2015-PTA-205(HMC)</t>
  </si>
  <si>
    <t>21:1141:000140</t>
  </si>
  <si>
    <t>21:0421:000188</t>
  </si>
  <si>
    <t>21:0421:000188:0003:0002:00</t>
  </si>
  <si>
    <t>2015-PTA-206(HMC)</t>
  </si>
  <si>
    <t>21:1141:000141</t>
  </si>
  <si>
    <t>21:0421:000189</t>
  </si>
  <si>
    <t>21:0421:000189:0003:0002:00</t>
  </si>
  <si>
    <t>2015-PTA-207(HMC)</t>
  </si>
  <si>
    <t>21:1141:000142</t>
  </si>
  <si>
    <t>21:0421:000190</t>
  </si>
  <si>
    <t>21:0421:000190:0003:0002:00</t>
  </si>
  <si>
    <t>15-PTA-208</t>
  </si>
  <si>
    <t>21:1141:000143</t>
  </si>
  <si>
    <t>57.2</t>
  </si>
  <si>
    <t>15-PTA-209</t>
  </si>
  <si>
    <t>21:1141:000144</t>
  </si>
  <si>
    <t>15-PTA-210</t>
  </si>
  <si>
    <t>21:1141:000145</t>
  </si>
  <si>
    <t>15-PTA-211</t>
  </si>
  <si>
    <t>21:1141:000146</t>
  </si>
  <si>
    <t>15-PTA-212</t>
  </si>
  <si>
    <t>21:1141:000147</t>
  </si>
  <si>
    <t>15-PTA-213</t>
  </si>
  <si>
    <t>21:1141:000148</t>
  </si>
  <si>
    <t>16-PTA-001</t>
  </si>
  <si>
    <t>21:1146:000001</t>
  </si>
  <si>
    <t>54.8</t>
  </si>
  <si>
    <t>16-PTA-002(HMC)</t>
  </si>
  <si>
    <t>21:1146:000002</t>
  </si>
  <si>
    <t>21:0421:000191</t>
  </si>
  <si>
    <t>21:0421:000191:0003:0002:00</t>
  </si>
  <si>
    <t>16-PTA-003(HMC)</t>
  </si>
  <si>
    <t>21:1146:000003</t>
  </si>
  <si>
    <t>21:0421:000192</t>
  </si>
  <si>
    <t>21:0421:000192:0003:0002:00</t>
  </si>
  <si>
    <t>16-PTA-004(HMC)</t>
  </si>
  <si>
    <t>21:1146:000004</t>
  </si>
  <si>
    <t>21:0421:000192:0004:0002:00</t>
  </si>
  <si>
    <t>16-PTA-005(HMC)</t>
  </si>
  <si>
    <t>21:1146:000005</t>
  </si>
  <si>
    <t>21:0421:000193</t>
  </si>
  <si>
    <t>21:0421:000193:0003:0002:00</t>
  </si>
  <si>
    <t>16-PTA-009(HMC)</t>
  </si>
  <si>
    <t>21:1146:000006</t>
  </si>
  <si>
    <t>21:0421:000194</t>
  </si>
  <si>
    <t>21:0421:000194:0003:0002:00</t>
  </si>
  <si>
    <t>16-PTA-010(HMC)</t>
  </si>
  <si>
    <t>21:1146:000007</t>
  </si>
  <si>
    <t>21:0421:000195</t>
  </si>
  <si>
    <t>21:0421:000195:0003:0002:00</t>
  </si>
  <si>
    <t>52.4</t>
  </si>
  <si>
    <t>16-PTA-011(HMC)</t>
  </si>
  <si>
    <t>21:1146:000008</t>
  </si>
  <si>
    <t>21:0421:000196</t>
  </si>
  <si>
    <t>21:0421:000196:0003:0002:00</t>
  </si>
  <si>
    <t>16-PTA-012(HMC)</t>
  </si>
  <si>
    <t>21:1146:000009</t>
  </si>
  <si>
    <t>21:0421:000197</t>
  </si>
  <si>
    <t>21:0421:000197:0003:0002:00</t>
  </si>
  <si>
    <t>16-PTA-013(HMC)</t>
  </si>
  <si>
    <t>21:1146:000010</t>
  </si>
  <si>
    <t>21:0421:000198</t>
  </si>
  <si>
    <t>21:0421:000198:0003:0002:00</t>
  </si>
  <si>
    <t>16-PTA-014(HMC)</t>
  </si>
  <si>
    <t>21:1146:000011</t>
  </si>
  <si>
    <t>21:0421:000199</t>
  </si>
  <si>
    <t>21:0421:000199:0003:0002:00</t>
  </si>
  <si>
    <t>16-PTA-015(HMC)</t>
  </si>
  <si>
    <t>21:1146:000012</t>
  </si>
  <si>
    <t>21:0421:000200</t>
  </si>
  <si>
    <t>21:0421:000200:0003:0002:00</t>
  </si>
  <si>
    <t>16-PTA-016(HMC)</t>
  </si>
  <si>
    <t>21:1146:000013</t>
  </si>
  <si>
    <t>21:0421:000201</t>
  </si>
  <si>
    <t>21:0421:000201:0003:0002:00</t>
  </si>
  <si>
    <t>16-PTA-017(HMC)</t>
  </si>
  <si>
    <t>21:1146:000014</t>
  </si>
  <si>
    <t>21:0421:000202</t>
  </si>
  <si>
    <t>21:0421:000202:0003:0002:00</t>
  </si>
  <si>
    <t>16-PTA-018(HMC)</t>
  </si>
  <si>
    <t>21:1146:000015</t>
  </si>
  <si>
    <t>21:0421:000203</t>
  </si>
  <si>
    <t>21:0421:000203:0003:0002:00</t>
  </si>
  <si>
    <t>16-PTA-019(HMC)</t>
  </si>
  <si>
    <t>21:1146:000016</t>
  </si>
  <si>
    <t>21:0421:000204</t>
  </si>
  <si>
    <t>21:0421:000204:0003:0002:00</t>
  </si>
  <si>
    <t>16-PTA-020(HMC)</t>
  </si>
  <si>
    <t>21:1146:000017</t>
  </si>
  <si>
    <t>21:0421:000205</t>
  </si>
  <si>
    <t>21:0421:000205:0003:0002:00</t>
  </si>
  <si>
    <t>16-PTA-021(HMC)</t>
  </si>
  <si>
    <t>21:1146:000018</t>
  </si>
  <si>
    <t>21:0421:000206</t>
  </si>
  <si>
    <t>21:0421:000206:0003:0002:00</t>
  </si>
  <si>
    <t>16-PTA-022(HMC)</t>
  </si>
  <si>
    <t>21:1146:000019</t>
  </si>
  <si>
    <t>21:0421:000207</t>
  </si>
  <si>
    <t>21:0421:000207:0003:0002:00</t>
  </si>
  <si>
    <t>16-PTA-023(HMC)</t>
  </si>
  <si>
    <t>21:1146:000020</t>
  </si>
  <si>
    <t>21:0421:000208</t>
  </si>
  <si>
    <t>21:0421:000208:0003:0002:00</t>
  </si>
  <si>
    <t>16-PTA-024(HMC)</t>
  </si>
  <si>
    <t>21:1146:000021</t>
  </si>
  <si>
    <t>21:0421:000209</t>
  </si>
  <si>
    <t>21:0421:000209:0003:0002:00</t>
  </si>
  <si>
    <t>16-PTA-026(HMC)</t>
  </si>
  <si>
    <t>21:1146:000022</t>
  </si>
  <si>
    <t>21:0421:000210</t>
  </si>
  <si>
    <t>21:0421:000210:0003:0002:00</t>
  </si>
  <si>
    <t>16-PTA-027(HMC)</t>
  </si>
  <si>
    <t>21:1146:000023</t>
  </si>
  <si>
    <t>21:0421:000211</t>
  </si>
  <si>
    <t>21:0421:000211:0003:0002:00</t>
  </si>
  <si>
    <t>16-PTA-028(HMC)</t>
  </si>
  <si>
    <t>21:1146:000024</t>
  </si>
  <si>
    <t>21:0421:000212</t>
  </si>
  <si>
    <t>21:0421:000212:0003:0002:00</t>
  </si>
  <si>
    <t>155</t>
  </si>
  <si>
    <t>16-PTA-029(HMC)</t>
  </si>
  <si>
    <t>21:1146:000025</t>
  </si>
  <si>
    <t>21:0421:000213</t>
  </si>
  <si>
    <t>21:0421:000213:0003:0002:00</t>
  </si>
  <si>
    <t>16-PTA-030(HMC)</t>
  </si>
  <si>
    <t>21:1146:000026</t>
  </si>
  <si>
    <t>21:0421:000214</t>
  </si>
  <si>
    <t>21:0421:000214:0003:0002:00</t>
  </si>
  <si>
    <t>16-PTA-031(HMC)</t>
  </si>
  <si>
    <t>21:1146:000027</t>
  </si>
  <si>
    <t>21:0421:000215</t>
  </si>
  <si>
    <t>21:0421:000215:0003:0002:00</t>
  </si>
  <si>
    <t>16-PTA-032(HMC)</t>
  </si>
  <si>
    <t>21:1146:000028</t>
  </si>
  <si>
    <t>21:0421:000216</t>
  </si>
  <si>
    <t>21:0421:000216:0003:0002:00</t>
  </si>
  <si>
    <t>16-PTA-033(HMC)</t>
  </si>
  <si>
    <t>21:1146:000029</t>
  </si>
  <si>
    <t>21:0421:000217</t>
  </si>
  <si>
    <t>21:0421:000217:0003:0002:00</t>
  </si>
  <si>
    <t>16-PTA-034(HMC)</t>
  </si>
  <si>
    <t>21:1146:000030</t>
  </si>
  <si>
    <t>21:0421:000218</t>
  </si>
  <si>
    <t>21:0421:000218:0003:0002:00</t>
  </si>
  <si>
    <t>16-PTA-035(HMC)</t>
  </si>
  <si>
    <t>21:1146:000031</t>
  </si>
  <si>
    <t>21:0421:000219</t>
  </si>
  <si>
    <t>21:0421:000219:0003:0002:00</t>
  </si>
  <si>
    <t>16-PTA-036(HMC)</t>
  </si>
  <si>
    <t>21:1146:000032</t>
  </si>
  <si>
    <t>21:0421:000220</t>
  </si>
  <si>
    <t>21:0421:000220:0003:0002:00</t>
  </si>
  <si>
    <t>16-PTA-037(HMC)</t>
  </si>
  <si>
    <t>21:1146:000033</t>
  </si>
  <si>
    <t>21:0421:000221</t>
  </si>
  <si>
    <t>21:0421:000221:0003:0002:00</t>
  </si>
  <si>
    <t>16-PTA-038(HMC)</t>
  </si>
  <si>
    <t>21:1146:000034</t>
  </si>
  <si>
    <t>21:0421:000222</t>
  </si>
  <si>
    <t>21:0421:000222:0003:0002:00</t>
  </si>
  <si>
    <t>16-PTA-039(HMC)</t>
  </si>
  <si>
    <t>21:1146:000035</t>
  </si>
  <si>
    <t>21:0421:000223</t>
  </si>
  <si>
    <t>21:0421:000223:0003:0002:00</t>
  </si>
  <si>
    <t>16-PTA-040(HMC)</t>
  </si>
  <si>
    <t>21:1146:000036</t>
  </si>
  <si>
    <t>21:0421:000224</t>
  </si>
  <si>
    <t>21:0421:000224:0003:0002:00</t>
  </si>
  <si>
    <t>206</t>
  </si>
  <si>
    <t>16-PTA-041(HMC)</t>
  </si>
  <si>
    <t>21:1146:000037</t>
  </si>
  <si>
    <t>21:0421:000225</t>
  </si>
  <si>
    <t>21:0421:000225:0003:0002:00</t>
  </si>
  <si>
    <t>16-PTA-042(HMC)</t>
  </si>
  <si>
    <t>21:1146:000038</t>
  </si>
  <si>
    <t>21:0421:000226</t>
  </si>
  <si>
    <t>21:0421:000226:0003:0002:00</t>
  </si>
  <si>
    <t>16-PTA-043(HMC)</t>
  </si>
  <si>
    <t>21:1146:000039</t>
  </si>
  <si>
    <t>21:0421:000227</t>
  </si>
  <si>
    <t>21:0421:000227:0003:0002:00</t>
  </si>
  <si>
    <t>16-PTA-045(HMC)</t>
  </si>
  <si>
    <t>21:1146:000040</t>
  </si>
  <si>
    <t>21:0421:000228</t>
  </si>
  <si>
    <t>21:0421:000228:0003:0002:00</t>
  </si>
  <si>
    <t>50.8</t>
  </si>
  <si>
    <t>16-PTA-046(HMC)</t>
  </si>
  <si>
    <t>21:1146:000041</t>
  </si>
  <si>
    <t>21:0421:000228:0004:0002:00</t>
  </si>
  <si>
    <t>16-PTA-047(HMC)</t>
  </si>
  <si>
    <t>21:1146:000042</t>
  </si>
  <si>
    <t>21:0421:000229</t>
  </si>
  <si>
    <t>21:0421:000229:0003:0002:00</t>
  </si>
  <si>
    <t>16-PTA-048(HMC)</t>
  </si>
  <si>
    <t>21:1146:000043</t>
  </si>
  <si>
    <t>21:0421:000230</t>
  </si>
  <si>
    <t>21:0421:000230:0003:0002:00</t>
  </si>
  <si>
    <t>16-PTA-057(HMC)</t>
  </si>
  <si>
    <t>21:1146:000044</t>
  </si>
  <si>
    <t>21:0421:000232</t>
  </si>
  <si>
    <t>21:0421:000232:0003:0002:00</t>
  </si>
  <si>
    <t>72</t>
  </si>
  <si>
    <t>16-PTA-080(HMC)</t>
  </si>
  <si>
    <t>21:1146:000045</t>
  </si>
  <si>
    <t>21:0421:000238</t>
  </si>
  <si>
    <t>21:0421:000238:0003:0002:00</t>
  </si>
  <si>
    <t>16-PTA-081(HMC)</t>
  </si>
  <si>
    <t>21:1146:000046</t>
  </si>
  <si>
    <t>21:0421:000239</t>
  </si>
  <si>
    <t>21:0421:000239:0003:0002:00</t>
  </si>
  <si>
    <t>16-PTA-082(HMC)</t>
  </si>
  <si>
    <t>21:1146:000047</t>
  </si>
  <si>
    <t>21:0421:000240</t>
  </si>
  <si>
    <t>21:0421:000240:0003:0002:00</t>
  </si>
  <si>
    <t>16-PTA-083(HMC)</t>
  </si>
  <si>
    <t>21:1146:000048</t>
  </si>
  <si>
    <t>21:0421:000241</t>
  </si>
  <si>
    <t>21:0421:000241:0003:0002:00</t>
  </si>
  <si>
    <t>16-PTA-084(HMC)</t>
  </si>
  <si>
    <t>21:1146:000049</t>
  </si>
  <si>
    <t>21:0421:000242</t>
  </si>
  <si>
    <t>21:0421:000242:0003:0002:00</t>
  </si>
  <si>
    <t>16-PTA-085(HMC)</t>
  </si>
  <si>
    <t>21:1146:000050</t>
  </si>
  <si>
    <t>21:0421:000243</t>
  </si>
  <si>
    <t>21:0421:000243:0003:0002:00</t>
  </si>
  <si>
    <t>16-PTA-086(HMC)</t>
  </si>
  <si>
    <t>21:1146:000051</t>
  </si>
  <si>
    <t>21:0421:000244</t>
  </si>
  <si>
    <t>21:0421:000244:0003:0002:00</t>
  </si>
  <si>
    <t>16-PTA-087(HMC)</t>
  </si>
  <si>
    <t>21:1146:000052</t>
  </si>
  <si>
    <t>21:0421:000245</t>
  </si>
  <si>
    <t>21:0421:000245:0003:0002:00</t>
  </si>
  <si>
    <t>16-PTA-088(HMC)</t>
  </si>
  <si>
    <t>21:1146:000053</t>
  </si>
  <si>
    <t>21:0421:000246</t>
  </si>
  <si>
    <t>21:0421:000246:0003:0002:00</t>
  </si>
  <si>
    <t>16-PTA-090(HMC)</t>
  </si>
  <si>
    <t>21:1146:000054</t>
  </si>
  <si>
    <t>21:0421:000247</t>
  </si>
  <si>
    <t>21:0421:000247:0003:0002:00</t>
  </si>
  <si>
    <t>16-PTA-091(HMC)</t>
  </si>
  <si>
    <t>21:1146:000055</t>
  </si>
  <si>
    <t>21:0421:000248</t>
  </si>
  <si>
    <t>21:0421:000248:0003:0002:00</t>
  </si>
  <si>
    <t>16-PTA-093(HMC)</t>
  </si>
  <si>
    <t>21:1146:000056</t>
  </si>
  <si>
    <t>21:0421:000249</t>
  </si>
  <si>
    <t>21:0421:000249:0003:0002:00</t>
  </si>
  <si>
    <t>16-PTA-094(HMC)</t>
  </si>
  <si>
    <t>21:1146:000057</t>
  </si>
  <si>
    <t>21:0421:000250</t>
  </si>
  <si>
    <t>21:0421:000250:0003:0002:00</t>
  </si>
  <si>
    <t>16-PTA-095(HMC)</t>
  </si>
  <si>
    <t>21:1146:000058</t>
  </si>
  <si>
    <t>21:0421:000251</t>
  </si>
  <si>
    <t>21:0421:000251:0003:0002:00</t>
  </si>
  <si>
    <t>50.4</t>
  </si>
  <si>
    <t>16-PTA-096(HMC)</t>
  </si>
  <si>
    <t>21:1146:000059</t>
  </si>
  <si>
    <t>21:0421:000252</t>
  </si>
  <si>
    <t>21:0421:000252:0003:0002:00</t>
  </si>
  <si>
    <t>49.2</t>
  </si>
  <si>
    <t>16-PTA-097(HMC)</t>
  </si>
  <si>
    <t>21:1146:000060</t>
  </si>
  <si>
    <t>21:0421:000253</t>
  </si>
  <si>
    <t>21:0421:000253:0003:0002:00</t>
  </si>
  <si>
    <t>16-PTA-098(HMC)</t>
  </si>
  <si>
    <t>21:1146:000061</t>
  </si>
  <si>
    <t>21:0421:000254</t>
  </si>
  <si>
    <t>21:0421:000254:0003:0002:00</t>
  </si>
  <si>
    <t>16-PTA-099(HMC)</t>
  </si>
  <si>
    <t>21:1146:000062</t>
  </si>
  <si>
    <t>21:0421:000255</t>
  </si>
  <si>
    <t>21:0421:000255:0003:0002:00</t>
  </si>
  <si>
    <t>16-PTA-100</t>
  </si>
  <si>
    <t>21:1146:000063</t>
  </si>
  <si>
    <t>16-PTA-101(HMC)</t>
  </si>
  <si>
    <t>21:1146:000064</t>
  </si>
  <si>
    <t>21:0421:000256</t>
  </si>
  <si>
    <t>21:0421:000256:0003:0002:00</t>
  </si>
  <si>
    <t>16-PTA-102(HMC)</t>
  </si>
  <si>
    <t>21:1146:000065</t>
  </si>
  <si>
    <t>21:0421:000256:0004:0002:00</t>
  </si>
  <si>
    <t>16-PTA-104(HMC)</t>
  </si>
  <si>
    <t>21:1146:000066</t>
  </si>
  <si>
    <t>21:0421:000257</t>
  </si>
  <si>
    <t>21:0421:000257:0003:0002:00</t>
  </si>
  <si>
    <t>16-PTA-105(HMC)</t>
  </si>
  <si>
    <t>21:1146:000067</t>
  </si>
  <si>
    <t>21:0421:000258</t>
  </si>
  <si>
    <t>21:0421:000258:0003:0002:00</t>
  </si>
  <si>
    <t>16-PTA-107(HMC)</t>
  </si>
  <si>
    <t>21:1146:000068</t>
  </si>
  <si>
    <t>21:0421:000259</t>
  </si>
  <si>
    <t>21:0421:000259:0003:0002:00</t>
  </si>
  <si>
    <t>16-PTA-108(HMC)</t>
  </si>
  <si>
    <t>21:1146:000069</t>
  </si>
  <si>
    <t>21:0421:000260</t>
  </si>
  <si>
    <t>21:0421:000260:0003:0002:00</t>
  </si>
  <si>
    <t>44.8</t>
  </si>
  <si>
    <t>16-PTA-109(HMC)</t>
  </si>
  <si>
    <t>21:1146:000070</t>
  </si>
  <si>
    <t>21:0421:000261</t>
  </si>
  <si>
    <t>21:0421:000261:0003:0002:00</t>
  </si>
  <si>
    <t>16-PTA-110(HMC)</t>
  </si>
  <si>
    <t>21:1146:000071</t>
  </si>
  <si>
    <t>21:0421:000262</t>
  </si>
  <si>
    <t>21:0421:000262:0003:0002:00</t>
  </si>
  <si>
    <t>16-PTA-111</t>
  </si>
  <si>
    <t>21:1146:000072</t>
  </si>
  <si>
    <t>16-PTA-112(HMC)</t>
  </si>
  <si>
    <t>21:1146:000073</t>
  </si>
  <si>
    <t>21:0421:000263</t>
  </si>
  <si>
    <t>21:0421:000263:0003:0002:00</t>
  </si>
  <si>
    <t>13143</t>
  </si>
  <si>
    <t>16-PTA-113(HMC)</t>
  </si>
  <si>
    <t>21:1146:000074</t>
  </si>
  <si>
    <t>21:0421:000264</t>
  </si>
  <si>
    <t>21:0421:000264:0003:0002:00</t>
  </si>
  <si>
    <t>16-PTA-114(HMC)</t>
  </si>
  <si>
    <t>21:1146:000075</t>
  </si>
  <si>
    <t>21:0421:000265</t>
  </si>
  <si>
    <t>21:0421:000265:0003:0002:00</t>
  </si>
  <si>
    <t>16-PTA-115(HMC)</t>
  </si>
  <si>
    <t>21:1146:000076</t>
  </si>
  <si>
    <t>21:0421:000266</t>
  </si>
  <si>
    <t>21:0421:000266:0003:0002:00</t>
  </si>
  <si>
    <t>16-PTA-116(HMC)</t>
  </si>
  <si>
    <t>21:1146:000077</t>
  </si>
  <si>
    <t>21:0421:000267</t>
  </si>
  <si>
    <t>21:0421:000267:0003:0002:00</t>
  </si>
  <si>
    <t>16-PTA-117(HMC)</t>
  </si>
  <si>
    <t>21:1146:000078</t>
  </si>
  <si>
    <t>21:0421:000268</t>
  </si>
  <si>
    <t>21:0421:000268:0003:0002:00</t>
  </si>
  <si>
    <t>16-PTA-120(HMC)</t>
  </si>
  <si>
    <t>21:1146:000079</t>
  </si>
  <si>
    <t>21:0421:000269</t>
  </si>
  <si>
    <t>21:0421:000269:0003:0002:00</t>
  </si>
  <si>
    <t>16-PTA-121(HMC)</t>
  </si>
  <si>
    <t>21:1146:000080</t>
  </si>
  <si>
    <t>21:0421:000270</t>
  </si>
  <si>
    <t>21:0421:000270:0003:0002:00</t>
  </si>
  <si>
    <t>16-PTA-122(HMC)</t>
  </si>
  <si>
    <t>21:1146:000081</t>
  </si>
  <si>
    <t>21:0421:000271</t>
  </si>
  <si>
    <t>21:0421:000271:0003:0002:00</t>
  </si>
  <si>
    <t>16-PTA-123(HMC)</t>
  </si>
  <si>
    <t>21:1146:000082</t>
  </si>
  <si>
    <t>21:0421:000272</t>
  </si>
  <si>
    <t>21:0421:000272:0003:0002:00</t>
  </si>
  <si>
    <t>16-PTA-125(HMC)</t>
  </si>
  <si>
    <t>21:1146:000083</t>
  </si>
  <si>
    <t>21:0421:000273</t>
  </si>
  <si>
    <t>21:0421:000273:0003:0002:00</t>
  </si>
  <si>
    <t>16-PTA-126(HMC)</t>
  </si>
  <si>
    <t>21:1146:000084</t>
  </si>
  <si>
    <t>21:0421:000274</t>
  </si>
  <si>
    <t>21:0421:000274:0003:0002:00</t>
  </si>
  <si>
    <t>16-PTA-129(HMC)</t>
  </si>
  <si>
    <t>21:1146:000085</t>
  </si>
  <si>
    <t>21:0421:000275</t>
  </si>
  <si>
    <t>21:0421:000275:0003:0002:00</t>
  </si>
  <si>
    <t>40.4</t>
  </si>
  <si>
    <t>16-PTA-137(HMC)</t>
  </si>
  <si>
    <t>21:1146:000086</t>
  </si>
  <si>
    <t>21:0421:000276</t>
  </si>
  <si>
    <t>21:0421:000276:0003:0002:00</t>
  </si>
  <si>
    <t>16-PTA-142(HMC)</t>
  </si>
  <si>
    <t>21:1146:000087</t>
  </si>
  <si>
    <t>21:0421:000277</t>
  </si>
  <si>
    <t>21:0421:000277:0003:0002:00</t>
  </si>
  <si>
    <t>16-PTA-155(HMC)</t>
  </si>
  <si>
    <t>21:1146:000088</t>
  </si>
  <si>
    <t>21:0421:000278</t>
  </si>
  <si>
    <t>21:0421:000278:0003:0002:00</t>
  </si>
  <si>
    <t>16-PTA-157(HMC)</t>
  </si>
  <si>
    <t>21:1146:000089</t>
  </si>
  <si>
    <t>21:0421:000279</t>
  </si>
  <si>
    <t>21:0421:000279:0003:0002:00</t>
  </si>
  <si>
    <t>16-PTA-172</t>
  </si>
  <si>
    <t>21:1146:000090</t>
  </si>
  <si>
    <t>16-PTA-173</t>
  </si>
  <si>
    <t>21:1146:000091</t>
  </si>
  <si>
    <t>56.8</t>
  </si>
  <si>
    <t>16-PTA-174</t>
  </si>
  <si>
    <t>21:1146:000092</t>
  </si>
  <si>
    <t>TL-08-001:HMC</t>
  </si>
  <si>
    <t>27:0004:000001</t>
  </si>
  <si>
    <t>27:0003:000001</t>
  </si>
  <si>
    <t>27:0003:000001:0003:0001:00</t>
  </si>
  <si>
    <t>TL-08-002:HMC</t>
  </si>
  <si>
    <t>27:0004:000002</t>
  </si>
  <si>
    <t>27:0003:000002</t>
  </si>
  <si>
    <t>27:0003:000002:0003:0001:00</t>
  </si>
  <si>
    <t>16.7</t>
  </si>
  <si>
    <t>TL-08-003:HMC</t>
  </si>
  <si>
    <t>27:0004:000003</t>
  </si>
  <si>
    <t>27:0003:000003</t>
  </si>
  <si>
    <t>27:0003:000003:0003:0001:00</t>
  </si>
  <si>
    <t>TL-08-004:HMC</t>
  </si>
  <si>
    <t>27:0004:000004</t>
  </si>
  <si>
    <t>27:0003:000004</t>
  </si>
  <si>
    <t>27:0003:000004:0003:0001:00</t>
  </si>
  <si>
    <t>TL-08-005:HMC</t>
  </si>
  <si>
    <t>27:0004:000005</t>
  </si>
  <si>
    <t>27:0003:000005</t>
  </si>
  <si>
    <t>27:0003:000005:0003:0001:00</t>
  </si>
  <si>
    <t>TL-08-007:HMC</t>
  </si>
  <si>
    <t>27:0004:000006</t>
  </si>
  <si>
    <t>27:0003:000006</t>
  </si>
  <si>
    <t>27:0003:000006:0003:0001:00</t>
  </si>
  <si>
    <t>88</t>
  </si>
  <si>
    <t>TL-08-008:HMC</t>
  </si>
  <si>
    <t>27:0004:000007</t>
  </si>
  <si>
    <t>27:0003:000007</t>
  </si>
  <si>
    <t>27:0003:000007:0003:0001:00</t>
  </si>
  <si>
    <t>24.3</t>
  </si>
  <si>
    <t>TL-08-009:HMC</t>
  </si>
  <si>
    <t>27:0004:000008</t>
  </si>
  <si>
    <t>27:0003:000008</t>
  </si>
  <si>
    <t>27:0003:000008:0003:0001:00</t>
  </si>
  <si>
    <t>25.4</t>
  </si>
  <si>
    <t>TL-08-010:HMC</t>
  </si>
  <si>
    <t>27:0004:000009</t>
  </si>
  <si>
    <t>27:0003:000009</t>
  </si>
  <si>
    <t>27:0003:000009:0003:0001:00</t>
  </si>
  <si>
    <t>TL-08-011:HMC</t>
  </si>
  <si>
    <t>27:0004:000010</t>
  </si>
  <si>
    <t>27:0003:000010</t>
  </si>
  <si>
    <t>27:0003:000010:0003:0001:00</t>
  </si>
  <si>
    <t>24.2</t>
  </si>
  <si>
    <t>156</t>
  </si>
  <si>
    <t>TL-08-013:HMC</t>
  </si>
  <si>
    <t>27:0004:000011</t>
  </si>
  <si>
    <t>27:0003:000011</t>
  </si>
  <si>
    <t>27:0003:000011:0003:0001:00</t>
  </si>
  <si>
    <t>TL-08-014:HMC</t>
  </si>
  <si>
    <t>27:0004:000012</t>
  </si>
  <si>
    <t>27:0003:000012</t>
  </si>
  <si>
    <t>27:0003:000012:0003:0001:00</t>
  </si>
  <si>
    <t>TL-08-015:HMC</t>
  </si>
  <si>
    <t>27:0004:000013</t>
  </si>
  <si>
    <t>27:0003:000013</t>
  </si>
  <si>
    <t>27:0003:000013:0003:0001:00</t>
  </si>
  <si>
    <t>100</t>
  </si>
  <si>
    <t>TL-08-016:HMC</t>
  </si>
  <si>
    <t>27:0004:000014</t>
  </si>
  <si>
    <t>27:0003:000014</t>
  </si>
  <si>
    <t>27:0003:000014:0003:0001:00</t>
  </si>
  <si>
    <t>23.5</t>
  </si>
  <si>
    <t>TL-08-017:HMC</t>
  </si>
  <si>
    <t>27:0004:000015</t>
  </si>
  <si>
    <t>27:0003:000015</t>
  </si>
  <si>
    <t>27:0003:000015:0003:0001:00</t>
  </si>
  <si>
    <t>TL-08-018:HMC</t>
  </si>
  <si>
    <t>27:0004:000016</t>
  </si>
  <si>
    <t>27:0003:000016</t>
  </si>
  <si>
    <t>27:0003:000016:0003:0001:00</t>
  </si>
  <si>
    <t>TL-08-019:HMC</t>
  </si>
  <si>
    <t>27:0004:000017</t>
  </si>
  <si>
    <t>27:0003:000017</t>
  </si>
  <si>
    <t>27:0003:000017:0003:0001:00</t>
  </si>
  <si>
    <t>25.2</t>
  </si>
  <si>
    <t>TL-08-021:HMC</t>
  </si>
  <si>
    <t>27:0004:000018</t>
  </si>
  <si>
    <t>27:0003:000018</t>
  </si>
  <si>
    <t>27:0003:000018:0003:0001:00</t>
  </si>
  <si>
    <t>TL-08-022:HMC</t>
  </si>
  <si>
    <t>27:0004:000019</t>
  </si>
  <si>
    <t>27:0003:000019</t>
  </si>
  <si>
    <t>27:0003:000019:0003:0001:00</t>
  </si>
  <si>
    <t>22.7</t>
  </si>
  <si>
    <t>TL-08-023:HMC</t>
  </si>
  <si>
    <t>27:0004:000020</t>
  </si>
  <si>
    <t>27:0003:000020</t>
  </si>
  <si>
    <t>27:0003:000020:0003:0001:00</t>
  </si>
  <si>
    <t>TL-08-024:HMC</t>
  </si>
  <si>
    <t>27:0004:000021</t>
  </si>
  <si>
    <t>27:0003:000021</t>
  </si>
  <si>
    <t>27:0003:000021:0003:0001:00</t>
  </si>
  <si>
    <t>TL-08-025:HMC</t>
  </si>
  <si>
    <t>27:0004:000022</t>
  </si>
  <si>
    <t>27:0003:000022</t>
  </si>
  <si>
    <t>27:0003:000022:0003:0001:00</t>
  </si>
  <si>
    <t>TL-08-027:HMC</t>
  </si>
  <si>
    <t>27:0004:000023</t>
  </si>
  <si>
    <t>27:0003:000023</t>
  </si>
  <si>
    <t>27:0003:000023:0003:0001:00</t>
  </si>
  <si>
    <t>33.8</t>
  </si>
  <si>
    <t>TL-08-028:HMC</t>
  </si>
  <si>
    <t>27:0004:000024</t>
  </si>
  <si>
    <t>27:0003:000024</t>
  </si>
  <si>
    <t>27:0003:000024:0003:0001:00</t>
  </si>
  <si>
    <t>TL-08-029:HMC</t>
  </si>
  <si>
    <t>27:0004:000025</t>
  </si>
  <si>
    <t>27:0003:000025</t>
  </si>
  <si>
    <t>27:0003:000025:0003:0001:00</t>
  </si>
  <si>
    <t>TL-08-031:HMC</t>
  </si>
  <si>
    <t>27:0004:000026</t>
  </si>
  <si>
    <t>27:0003:000026</t>
  </si>
  <si>
    <t>27:0003:000026:0003:0001:00</t>
  </si>
  <si>
    <t>TL-08-032:HMC</t>
  </si>
  <si>
    <t>27:0004:000027</t>
  </si>
  <si>
    <t>27:0003:000027</t>
  </si>
  <si>
    <t>27:0003:000027:0003:0001:00</t>
  </si>
  <si>
    <t>14.4</t>
  </si>
  <si>
    <t>TL-08-033:HMC</t>
  </si>
  <si>
    <t>27:0004:000028</t>
  </si>
  <si>
    <t>27:0003:000028</t>
  </si>
  <si>
    <t>27:0003:000028:0003:0001:00</t>
  </si>
  <si>
    <t>52.1</t>
  </si>
  <si>
    <t>TL-08-034:HMC</t>
  </si>
  <si>
    <t>27:0004:000029</t>
  </si>
  <si>
    <t>27:0003:000029</t>
  </si>
  <si>
    <t>27:0003:000029:0003:0001:00</t>
  </si>
  <si>
    <t>14.8</t>
  </si>
  <si>
    <t>143</t>
  </si>
  <si>
    <t>TL-08-035:HMC</t>
  </si>
  <si>
    <t>27:0004:000030</t>
  </si>
  <si>
    <t>27:0003:000030</t>
  </si>
  <si>
    <t>27:0003:000030:0003:0001:00</t>
  </si>
  <si>
    <t>16.1</t>
  </si>
  <si>
    <t>TL-08-036:HMC</t>
  </si>
  <si>
    <t>27:0004:000031</t>
  </si>
  <si>
    <t>27:0003:000031</t>
  </si>
  <si>
    <t>27:0003:000031:0003:0001:00</t>
  </si>
  <si>
    <t>9.9</t>
  </si>
  <si>
    <t>TL-08-037:HMC</t>
  </si>
  <si>
    <t>27:0004:000032</t>
  </si>
  <si>
    <t>27:0003:000032</t>
  </si>
  <si>
    <t>27:0003:000032:0003:0001:00</t>
  </si>
  <si>
    <t>TL-08-038:HMC</t>
  </si>
  <si>
    <t>27:0004:000033</t>
  </si>
  <si>
    <t>27:0003:000033</t>
  </si>
  <si>
    <t>27:0003:000033:0003:0001:00</t>
  </si>
  <si>
    <t>TL-08-039:HMC</t>
  </si>
  <si>
    <t>27:0004:000034</t>
  </si>
  <si>
    <t>27:0003:000034</t>
  </si>
  <si>
    <t>27:0003:000034:0003:0001:00</t>
  </si>
  <si>
    <t>TL-08-041:HMC</t>
  </si>
  <si>
    <t>27:0004:000035</t>
  </si>
  <si>
    <t>27:0003:000035</t>
  </si>
  <si>
    <t>27:0003:000035:0003:0001:00</t>
  </si>
  <si>
    <t>18.3</t>
  </si>
  <si>
    <t>TL-08-042:HMC</t>
  </si>
  <si>
    <t>27:0004:000036</t>
  </si>
  <si>
    <t>27:0003:000036</t>
  </si>
  <si>
    <t>27:0003:000036:0003:0001:00</t>
  </si>
  <si>
    <t>15.1</t>
  </si>
  <si>
    <t>TL-08-043:HMC</t>
  </si>
  <si>
    <t>27:0004:000037</t>
  </si>
  <si>
    <t>27:0003:000037</t>
  </si>
  <si>
    <t>27:0003:000037:0003:0001:00</t>
  </si>
  <si>
    <t>TL-08-044:HMC</t>
  </si>
  <si>
    <t>27:0004:000038</t>
  </si>
  <si>
    <t>27:0003:000038</t>
  </si>
  <si>
    <t>27:0003:000038:0003:0001:00</t>
  </si>
  <si>
    <t>TL-08-045:HMC</t>
  </si>
  <si>
    <t>27:0004:000039</t>
  </si>
  <si>
    <t>27:0003:000039</t>
  </si>
  <si>
    <t>27:0003:000039:0003:0001:00</t>
  </si>
  <si>
    <t>21.7</t>
  </si>
  <si>
    <t>TL-08-046:HMC</t>
  </si>
  <si>
    <t>27:0004:000040</t>
  </si>
  <si>
    <t>27:0003:000040</t>
  </si>
  <si>
    <t>27:0003:000040:0003:0001:00</t>
  </si>
  <si>
    <t>TL-08-047:HMC</t>
  </si>
  <si>
    <t>27:0004:000041</t>
  </si>
  <si>
    <t>27:0003:000041</t>
  </si>
  <si>
    <t>27:0003:000041:0003:0001:00</t>
  </si>
  <si>
    <t>21.6</t>
  </si>
  <si>
    <t>TL-08-048:HMC</t>
  </si>
  <si>
    <t>27:0004:000042</t>
  </si>
  <si>
    <t>27:0003:000042</t>
  </si>
  <si>
    <t>27:0003:000042:0003:0001:00</t>
  </si>
  <si>
    <t>428</t>
  </si>
  <si>
    <t>TL-08-049:HMC</t>
  </si>
  <si>
    <t>27:0004:000043</t>
  </si>
  <si>
    <t>27:0003:000043</t>
  </si>
  <si>
    <t>27:0003:000043:0003:0001:00</t>
  </si>
  <si>
    <t>344</t>
  </si>
  <si>
    <t>TL-08-050:HMC</t>
  </si>
  <si>
    <t>27:0004:000044</t>
  </si>
  <si>
    <t>27:0003:000044</t>
  </si>
  <si>
    <t>27:0003:000044:0003:0001:00</t>
  </si>
  <si>
    <t>TL-08-051:HMC</t>
  </si>
  <si>
    <t>27:0004:000045</t>
  </si>
  <si>
    <t>27:0003:000045</t>
  </si>
  <si>
    <t>27:0003:000045:0003:0001:00</t>
  </si>
  <si>
    <t>TL-08-052:HMC</t>
  </si>
  <si>
    <t>27:0004:000046</t>
  </si>
  <si>
    <t>27:0003:000046</t>
  </si>
  <si>
    <t>27:0003:000046:0003:0001:00</t>
  </si>
  <si>
    <t>31.8</t>
  </si>
  <si>
    <t>91</t>
  </si>
  <si>
    <t>TL-08-053:HMC</t>
  </si>
  <si>
    <t>27:0004:000047</t>
  </si>
  <si>
    <t>27:0003:000047</t>
  </si>
  <si>
    <t>27:0003:000047:0003:0001:00</t>
  </si>
  <si>
    <t>TL-08-055:HMC</t>
  </si>
  <si>
    <t>27:0004:000048</t>
  </si>
  <si>
    <t>27:0003:000048</t>
  </si>
  <si>
    <t>27:0003:000048:0003:0001:00</t>
  </si>
  <si>
    <t>51</t>
  </si>
  <si>
    <t>TL-08-056:HMC</t>
  </si>
  <si>
    <t>27:0004:000049</t>
  </si>
  <si>
    <t>27:0003:000049</t>
  </si>
  <si>
    <t>27:0003:000049:0003:0001:00</t>
  </si>
  <si>
    <t>30.6</t>
  </si>
  <si>
    <t>TL-08-057:HMC</t>
  </si>
  <si>
    <t>27:0004:000050</t>
  </si>
  <si>
    <t>27:0003:000050</t>
  </si>
  <si>
    <t>27:0003:000050:0003:0001:00</t>
  </si>
  <si>
    <t>20.5</t>
  </si>
  <si>
    <t>6049</t>
  </si>
  <si>
    <t>TL-08-058:HMC</t>
  </si>
  <si>
    <t>27:0004:000051</t>
  </si>
  <si>
    <t>27:0003:000051</t>
  </si>
  <si>
    <t>27:0003:000051:0003:0001:00</t>
  </si>
  <si>
    <t>26.1</t>
  </si>
  <si>
    <t>TL-08-061:HMC</t>
  </si>
  <si>
    <t>27:0004:000052</t>
  </si>
  <si>
    <t>27:0003:000052</t>
  </si>
  <si>
    <t>27:0003:000052:0003:0001:00</t>
  </si>
  <si>
    <t>TL-08-062:HMC</t>
  </si>
  <si>
    <t>27:0004:000053</t>
  </si>
  <si>
    <t>27:0003:000053</t>
  </si>
  <si>
    <t>27:0003:000053:0003:0001:00</t>
  </si>
  <si>
    <t>TL-08-063:HMC</t>
  </si>
  <si>
    <t>27:0004:000054</t>
  </si>
  <si>
    <t>27:0003:000054</t>
  </si>
  <si>
    <t>27:0003:000054:0003:0001:00</t>
  </si>
  <si>
    <t>TL-08-064:HMC</t>
  </si>
  <si>
    <t>27:0004:000055</t>
  </si>
  <si>
    <t>27:0003:000055</t>
  </si>
  <si>
    <t>27:0003:000055:0003:0001:00</t>
  </si>
  <si>
    <t>TL-08-065:HMC</t>
  </si>
  <si>
    <t>27:0004:000056</t>
  </si>
  <si>
    <t>27:0003:000056</t>
  </si>
  <si>
    <t>27:0003:000056:0003:0001:00</t>
  </si>
  <si>
    <t>TL-08-066:HMC</t>
  </si>
  <si>
    <t>27:0004:000057</t>
  </si>
  <si>
    <t>27:0003:000057</t>
  </si>
  <si>
    <t>27:0003:000057:0003:0001:00</t>
  </si>
  <si>
    <t>22.2</t>
  </si>
  <si>
    <t>TL-08-067:HMC</t>
  </si>
  <si>
    <t>27:0004:000058</t>
  </si>
  <si>
    <t>27:0003:000058</t>
  </si>
  <si>
    <t>27:0003:000058:0003:0001:00</t>
  </si>
  <si>
    <t>TL-08-068:HMC</t>
  </si>
  <si>
    <t>27:0004:000059</t>
  </si>
  <si>
    <t>27:0003:000059</t>
  </si>
  <si>
    <t>27:0003:000059:0003:0001:00</t>
  </si>
  <si>
    <t>TL-08-069:HMC</t>
  </si>
  <si>
    <t>27:0004:000060</t>
  </si>
  <si>
    <t>27:0003:000060</t>
  </si>
  <si>
    <t>27:0003:000060:0003:0001:00</t>
  </si>
  <si>
    <t>TL-08-070:HMC</t>
  </si>
  <si>
    <t>27:0004:000061</t>
  </si>
  <si>
    <t>27:0003:000061</t>
  </si>
  <si>
    <t>27:0003:000061:0003:0001:00</t>
  </si>
  <si>
    <t>TL-08-072:HMC</t>
  </si>
  <si>
    <t>27:0004:000062</t>
  </si>
  <si>
    <t>27:0003:000062</t>
  </si>
  <si>
    <t>27:0003:000062:0003:0001:00</t>
  </si>
  <si>
    <t>TL-08-073:HMC</t>
  </si>
  <si>
    <t>27:0004:000063</t>
  </si>
  <si>
    <t>27:0003:000063</t>
  </si>
  <si>
    <t>27:0003:000063:0003:0001:00</t>
  </si>
  <si>
    <t>TL-08-074:HMC</t>
  </si>
  <si>
    <t>27:0004:000064</t>
  </si>
  <si>
    <t>27:0003:000064</t>
  </si>
  <si>
    <t>27:0003:000064:0003:0001:00</t>
  </si>
  <si>
    <t>TL-08-075:HMC</t>
  </si>
  <si>
    <t>27:0004:000065</t>
  </si>
  <si>
    <t>27:0003:000065</t>
  </si>
  <si>
    <t>27:0003:000065:0003:0001:00</t>
  </si>
  <si>
    <t>TL-08-077:HMC</t>
  </si>
  <si>
    <t>27:0004:000066</t>
  </si>
  <si>
    <t>27:0003:000066</t>
  </si>
  <si>
    <t>27:0003:000066:0003:0001:00</t>
  </si>
  <si>
    <t>TL-08-078:HMC</t>
  </si>
  <si>
    <t>27:0004:000067</t>
  </si>
  <si>
    <t>27:0003:000067</t>
  </si>
  <si>
    <t>27:0003:000067:0003:0001:00</t>
  </si>
  <si>
    <t>TL-08-079:HMC</t>
  </si>
  <si>
    <t>27:0004:000068</t>
  </si>
  <si>
    <t>27:0003:000068</t>
  </si>
  <si>
    <t>27:0003:000068:0003:0001:00</t>
  </si>
  <si>
    <t>TL-08-081:HMC</t>
  </si>
  <si>
    <t>27:0004:000069</t>
  </si>
  <si>
    <t>27:0003:000069</t>
  </si>
  <si>
    <t>27:0003:000069:0003:0001:00</t>
  </si>
  <si>
    <t>TL-08-082:HMC</t>
  </si>
  <si>
    <t>27:0004:000070</t>
  </si>
  <si>
    <t>27:0003:000070</t>
  </si>
  <si>
    <t>27:0003:000070:0003:0001:00</t>
  </si>
  <si>
    <t>TL-08-083:HMC</t>
  </si>
  <si>
    <t>27:0004:000071</t>
  </si>
  <si>
    <t>27:0003:000071</t>
  </si>
  <si>
    <t>27:0003:000071:0003:0001:00</t>
  </si>
  <si>
    <t>31.4</t>
  </si>
  <si>
    <t>TL-08-084:HMC</t>
  </si>
  <si>
    <t>27:0004:000072</t>
  </si>
  <si>
    <t>27:0003:000072</t>
  </si>
  <si>
    <t>27:0003:000072:0003:0001:00</t>
  </si>
  <si>
    <t>26.7</t>
  </si>
  <si>
    <t>TL-08-085:HMC</t>
  </si>
  <si>
    <t>27:0004:000073</t>
  </si>
  <si>
    <t>27:0003:000073</t>
  </si>
  <si>
    <t>27:0003:000073:0003:0001:00</t>
  </si>
  <si>
    <t>TL-08-086:HMC</t>
  </si>
  <si>
    <t>27:0004:000074</t>
  </si>
  <si>
    <t>27:0003:000074</t>
  </si>
  <si>
    <t>27:0003:000074:0003:0001:00</t>
  </si>
  <si>
    <t>TL-08-088:HMC</t>
  </si>
  <si>
    <t>27:0004:000075</t>
  </si>
  <si>
    <t>27:0003:000075</t>
  </si>
  <si>
    <t>27:0003:000075:0003:0001:00</t>
  </si>
  <si>
    <t>254</t>
  </si>
  <si>
    <t>251</t>
  </si>
  <si>
    <t>TL-08-089:HMC</t>
  </si>
  <si>
    <t>27:0004:000076</t>
  </si>
  <si>
    <t>27:0003:000076</t>
  </si>
  <si>
    <t>27:0003:000076:0003:0001:00</t>
  </si>
  <si>
    <t>36.9</t>
  </si>
  <si>
    <t>TL-08-090:HMC</t>
  </si>
  <si>
    <t>27:0004:000077</t>
  </si>
  <si>
    <t>27:0003:000077</t>
  </si>
  <si>
    <t>27:0003:000077:0003:0001:00</t>
  </si>
  <si>
    <t>29.3</t>
  </si>
  <si>
    <t>TL-08-091:HMC</t>
  </si>
  <si>
    <t>27:0004:000078</t>
  </si>
  <si>
    <t>27:0003:000078</t>
  </si>
  <si>
    <t>27:0003:000078:0003:0001:00</t>
  </si>
  <si>
    <t>TL-08-092:HMC</t>
  </si>
  <si>
    <t>27:0004:000079</t>
  </si>
  <si>
    <t>27:0003:000079</t>
  </si>
  <si>
    <t>27:0003:000079:0003:0001:00</t>
  </si>
  <si>
    <t>TL-08-093:HMC</t>
  </si>
  <si>
    <t>27:0004:000080</t>
  </si>
  <si>
    <t>27:0003:000080</t>
  </si>
  <si>
    <t>27:0003:000080:0003:0001:00</t>
  </si>
  <si>
    <t>32.2</t>
  </si>
  <si>
    <t>TL-08-095:HMC</t>
  </si>
  <si>
    <t>27:0004:000081</t>
  </si>
  <si>
    <t>27:0003:000081</t>
  </si>
  <si>
    <t>27:0003:000081:0003:0001:00</t>
  </si>
  <si>
    <t>116</t>
  </si>
  <si>
    <t>TL-08-096:HMC</t>
  </si>
  <si>
    <t>27:0004:000082</t>
  </si>
  <si>
    <t>27:0003:000082</t>
  </si>
  <si>
    <t>27:0003:000082:0003:0001:00</t>
  </si>
  <si>
    <t>TL-08-097:HMC</t>
  </si>
  <si>
    <t>27:0004:000083</t>
  </si>
  <si>
    <t>27:0003:000083</t>
  </si>
  <si>
    <t>27:0003:000083:0003:0001:00</t>
  </si>
  <si>
    <t>38.1</t>
  </si>
  <si>
    <t>TL-08-098:HMC</t>
  </si>
  <si>
    <t>27:0004:000084</t>
  </si>
  <si>
    <t>27:0003:000084</t>
  </si>
  <si>
    <t>27:0003:000084:0003:0001:00</t>
  </si>
  <si>
    <t>TL-08-099:HMC</t>
  </si>
  <si>
    <t>27:0004:000085</t>
  </si>
  <si>
    <t>27:0003:000085</t>
  </si>
  <si>
    <t>27:0003:000085:0003:0001:00</t>
  </si>
  <si>
    <t>TL-08-101:HMC</t>
  </si>
  <si>
    <t>27:0004:000086</t>
  </si>
  <si>
    <t>27:0003:000086</t>
  </si>
  <si>
    <t>27:0003:000086:0003:0001:00</t>
  </si>
  <si>
    <t>29.7</t>
  </si>
  <si>
    <t>TL-08-102:HMC</t>
  </si>
  <si>
    <t>27:0004:000087</t>
  </si>
  <si>
    <t>27:0003:000087</t>
  </si>
  <si>
    <t>27:0003:000087:0003:0001:00</t>
  </si>
  <si>
    <t>30.5</t>
  </si>
  <si>
    <t>TL-08-103:HMC</t>
  </si>
  <si>
    <t>27:0004:000088</t>
  </si>
  <si>
    <t>27:0003:000088</t>
  </si>
  <si>
    <t>27:0003:000088:0003:0001:00</t>
  </si>
  <si>
    <t>49.1</t>
  </si>
  <si>
    <t>TL-08-104:HMC</t>
  </si>
  <si>
    <t>27:0004:000089</t>
  </si>
  <si>
    <t>27:0003:000089</t>
  </si>
  <si>
    <t>27:0003:000089:0003:0001:00</t>
  </si>
  <si>
    <t>TL-08-105:HMC</t>
  </si>
  <si>
    <t>27:0004:000090</t>
  </si>
  <si>
    <t>27:0003:000090</t>
  </si>
  <si>
    <t>27:0003:000090:0003:0001:00</t>
  </si>
  <si>
    <t>TL-08-106:HMC</t>
  </si>
  <si>
    <t>27:0004:000091</t>
  </si>
  <si>
    <t>27:0003:000091</t>
  </si>
  <si>
    <t>27:0003:000091:0003:0001:00</t>
  </si>
  <si>
    <t>TL-08-108:HMC</t>
  </si>
  <si>
    <t>27:0004:000092</t>
  </si>
  <si>
    <t>27:0003:000092</t>
  </si>
  <si>
    <t>27:0003:000092:0003:0001:00</t>
  </si>
  <si>
    <t>TL-08-109:HMC</t>
  </si>
  <si>
    <t>27:0004:000093</t>
  </si>
  <si>
    <t>27:0003:000093</t>
  </si>
  <si>
    <t>27:0003:000093:0003:0001:00</t>
  </si>
  <si>
    <t>TL-08-110:HMC</t>
  </si>
  <si>
    <t>27:0004:000094</t>
  </si>
  <si>
    <t>27:0003:000094</t>
  </si>
  <si>
    <t>27:0003:000094:0003:0001:00</t>
  </si>
  <si>
    <t>TL-08-112:HMC</t>
  </si>
  <si>
    <t>27:0004:000095</t>
  </si>
  <si>
    <t>27:0003:000096</t>
  </si>
  <si>
    <t>27:0003:000096:0003:0001:00</t>
  </si>
  <si>
    <t>TL-08-113:HMC</t>
  </si>
  <si>
    <t>27:0004:000096</t>
  </si>
  <si>
    <t>27:0003:000097</t>
  </si>
  <si>
    <t>27:0003:000097:0003:0001:00</t>
  </si>
  <si>
    <t>TL-08-114:HMC</t>
  </si>
  <si>
    <t>27:0004:000097</t>
  </si>
  <si>
    <t>27:0003:000098</t>
  </si>
  <si>
    <t>27:0003:000098:0003:0001:00</t>
  </si>
  <si>
    <t>TL-08-115:HMC</t>
  </si>
  <si>
    <t>27:0004:000098</t>
  </si>
  <si>
    <t>27:0003:000099</t>
  </si>
  <si>
    <t>27:0003:000099:0003:0001:00</t>
  </si>
  <si>
    <t>TL-08-116:HMC</t>
  </si>
  <si>
    <t>27:0004:000099</t>
  </si>
  <si>
    <t>27:0003:000100</t>
  </si>
  <si>
    <t>27:0003:000100:0003:0001:00</t>
  </si>
  <si>
    <t>TL-08-117:HMC</t>
  </si>
  <si>
    <t>27:0004:000100</t>
  </si>
  <si>
    <t>27:0003:000101</t>
  </si>
  <si>
    <t>27:0003:000101:0003:0001:00</t>
  </si>
  <si>
    <t>61</t>
  </si>
  <si>
    <t>TL-08-118:HMC</t>
  </si>
  <si>
    <t>27:0004:000101</t>
  </si>
  <si>
    <t>27:0003:000102</t>
  </si>
  <si>
    <t>27:0003:000102:0003:0001:00</t>
  </si>
  <si>
    <t>17.9</t>
  </si>
  <si>
    <t>TL-08-119:HMC</t>
  </si>
  <si>
    <t>27:0004:000102</t>
  </si>
  <si>
    <t>27:0003:000103</t>
  </si>
  <si>
    <t>27:0003:000103:0003:0001:00</t>
  </si>
  <si>
    <t>TL-08-122:HMC</t>
  </si>
  <si>
    <t>27:0004:000103</t>
  </si>
  <si>
    <t>27:0003:000104</t>
  </si>
  <si>
    <t>27:0003:000104:0003:0001:00</t>
  </si>
  <si>
    <t>TL-08-123:HMC</t>
  </si>
  <si>
    <t>27:0004:000104</t>
  </si>
  <si>
    <t>27:0003:000105</t>
  </si>
  <si>
    <t>27:0003:000105:0003:0001:00</t>
  </si>
  <si>
    <t>18.8</t>
  </si>
  <si>
    <t>TL-08-124:HMC</t>
  </si>
  <si>
    <t>27:0004:000105</t>
  </si>
  <si>
    <t>27:0003:000106</t>
  </si>
  <si>
    <t>27:0003:000106:0003:0001:00</t>
  </si>
  <si>
    <t>TL-08-125:HMC</t>
  </si>
  <si>
    <t>27:0004:000106</t>
  </si>
  <si>
    <t>27:0003:000107</t>
  </si>
  <si>
    <t>27:0003:000107:0003:0001:00</t>
  </si>
  <si>
    <t>TL-08-126:HMC</t>
  </si>
  <si>
    <t>27:0004:000107</t>
  </si>
  <si>
    <t>27:0003:000108</t>
  </si>
  <si>
    <t>27:0003:000108:0003:0001:00</t>
  </si>
  <si>
    <t>TL-08-127:HMC</t>
  </si>
  <si>
    <t>27:0004:000108</t>
  </si>
  <si>
    <t>27:0003:000109</t>
  </si>
  <si>
    <t>27:0003:000109:0003:0001:00</t>
  </si>
  <si>
    <t>TL-08-128:HMC</t>
  </si>
  <si>
    <t>27:0004:000109</t>
  </si>
  <si>
    <t>27:0003:000110</t>
  </si>
  <si>
    <t>27:0003:000110:0003:0001:00</t>
  </si>
  <si>
    <t>TL-08-129:HMC</t>
  </si>
  <si>
    <t>27:0004:000110</t>
  </si>
  <si>
    <t>27:0003:000111</t>
  </si>
  <si>
    <t>27:0003:000111:0003:0001:00</t>
  </si>
  <si>
    <t>TL-08-130:HMC</t>
  </si>
  <si>
    <t>27:0004:000111</t>
  </si>
  <si>
    <t>27:0003:000112</t>
  </si>
  <si>
    <t>27:0003:000112:0003:0001:00</t>
  </si>
  <si>
    <t>13.4</t>
  </si>
  <si>
    <t>TL-08-131:HMC</t>
  </si>
  <si>
    <t>27:0004:000112</t>
  </si>
  <si>
    <t>27:0003:000113</t>
  </si>
  <si>
    <t>27:0003:000113:0003:0001:00</t>
  </si>
  <si>
    <t>TL-08-132:HMC</t>
  </si>
  <si>
    <t>27:0004:000113</t>
  </si>
  <si>
    <t>27:0003:000114</t>
  </si>
  <si>
    <t>27:0003:000114:0003:0001:00</t>
  </si>
  <si>
    <t>TL-08-134:HMC</t>
  </si>
  <si>
    <t>27:0004:000114</t>
  </si>
  <si>
    <t>27:0003:000116</t>
  </si>
  <si>
    <t>27:0003:000116:0003:0001:00</t>
  </si>
  <si>
    <t>20.6</t>
  </si>
  <si>
    <t>TL-08-135:HMC</t>
  </si>
  <si>
    <t>27:0004:000115</t>
  </si>
  <si>
    <t>27:0003:000117</t>
  </si>
  <si>
    <t>27:0003:000117:0003:0001:00</t>
  </si>
  <si>
    <t>TL-08-136:HMC</t>
  </si>
  <si>
    <t>27:0004:000116</t>
  </si>
  <si>
    <t>27:0003:000118</t>
  </si>
  <si>
    <t>27:0003:000118:0003:0001:00</t>
  </si>
  <si>
    <t>TL-08-137:HMC</t>
  </si>
  <si>
    <t>27:0004:000117</t>
  </si>
  <si>
    <t>27:0003:000119</t>
  </si>
  <si>
    <t>27:0003:000119:0003:0001:00</t>
  </si>
  <si>
    <t>TL-08-138:HMC</t>
  </si>
  <si>
    <t>27:0004:000118</t>
  </si>
  <si>
    <t>27:0003:000120</t>
  </si>
  <si>
    <t>27:0003:000120:0003:0001:00</t>
  </si>
  <si>
    <t>TL-08-139:HMC</t>
  </si>
  <si>
    <t>27:0004:000119</t>
  </si>
  <si>
    <t>27:0003:000121</t>
  </si>
  <si>
    <t>27:0003:000121:0003:0001:00</t>
  </si>
  <si>
    <t>21.8</t>
  </si>
  <si>
    <t>TL-08-141:HMC</t>
  </si>
  <si>
    <t>27:0004:000120</t>
  </si>
  <si>
    <t>27:0003:000122</t>
  </si>
  <si>
    <t>27:0003:000122:0003:0001:00</t>
  </si>
  <si>
    <t>TL-08-142:HMC</t>
  </si>
  <si>
    <t>27:0004:000121</t>
  </si>
  <si>
    <t>27:0003:000123</t>
  </si>
  <si>
    <t>27:0003:000123:0003:0001:00</t>
  </si>
  <si>
    <t>TL-08-143:HMC</t>
  </si>
  <si>
    <t>27:0004:000122</t>
  </si>
  <si>
    <t>27:0003:000124</t>
  </si>
  <si>
    <t>27:0003:000124:0003:0001:00</t>
  </si>
  <si>
    <t>TL-08-144:HMC</t>
  </si>
  <si>
    <t>27:0004:000123</t>
  </si>
  <si>
    <t>27:0003:000125</t>
  </si>
  <si>
    <t>27:0003:000125:0003:0001:00</t>
  </si>
  <si>
    <t>23.9</t>
  </si>
  <si>
    <t>TL-08-145:HMC</t>
  </si>
  <si>
    <t>27:0004:000124</t>
  </si>
  <si>
    <t>27:0003:000126</t>
  </si>
  <si>
    <t>27:0003:000126:0003:0001:00</t>
  </si>
  <si>
    <t>TL-08-146:HMC</t>
  </si>
  <si>
    <t>27:0004:000125</t>
  </si>
  <si>
    <t>27:0003:000127</t>
  </si>
  <si>
    <t>27:0003:000127:0003:0001:00</t>
  </si>
  <si>
    <t>TL-08-147:HMC</t>
  </si>
  <si>
    <t>27:0004:000126</t>
  </si>
  <si>
    <t>27:0003:000128</t>
  </si>
  <si>
    <t>27:0003:000128:0003:0001:00</t>
  </si>
  <si>
    <t>TL-08-148:HMC</t>
  </si>
  <si>
    <t>27:0004:000127</t>
  </si>
  <si>
    <t>27:0003:000129</t>
  </si>
  <si>
    <t>27:0003:000129:0003:0001:00</t>
  </si>
  <si>
    <t>22.1</t>
  </si>
  <si>
    <t>TL-08-149:HMC</t>
  </si>
  <si>
    <t>27:0004:000128</t>
  </si>
  <si>
    <t>27:0003:000130</t>
  </si>
  <si>
    <t>27:0003:000130:0003:0001:00</t>
  </si>
  <si>
    <t>52</t>
  </si>
  <si>
    <t>TL-08-150:HMC</t>
  </si>
  <si>
    <t>27:0004:000129</t>
  </si>
  <si>
    <t>27:0003:000131</t>
  </si>
  <si>
    <t>27:0003:000131:0003:0001:00</t>
  </si>
  <si>
    <t>27.3</t>
  </si>
  <si>
    <t>TL-08-151:HMC</t>
  </si>
  <si>
    <t>27:0004:000130</t>
  </si>
  <si>
    <t>27:0003:000132</t>
  </si>
  <si>
    <t>27:0003:000132:0003:0001:00</t>
  </si>
  <si>
    <t>TL-08-153:HMC</t>
  </si>
  <si>
    <t>27:0004:000131</t>
  </si>
  <si>
    <t>27:0003:000133</t>
  </si>
  <si>
    <t>27:0003:000133:0003:0001:00</t>
  </si>
  <si>
    <t>TL-08-155:HMC</t>
  </si>
  <si>
    <t>27:0004:000132</t>
  </si>
  <si>
    <t>27:0003:000135</t>
  </si>
  <si>
    <t>27:0003:000135:0003:0001:00</t>
  </si>
  <si>
    <t>24.6</t>
  </si>
  <si>
    <t>TL-08-156:HMC</t>
  </si>
  <si>
    <t>27:0004:000133</t>
  </si>
  <si>
    <t>27:0003:000136</t>
  </si>
  <si>
    <t>27:0003:000136:0003:0001:00</t>
  </si>
  <si>
    <t>TL-08-157:HMC</t>
  </si>
  <si>
    <t>27:0004:000134</t>
  </si>
  <si>
    <t>27:0003:000137</t>
  </si>
  <si>
    <t>27:0003:000137:0003:0001:00</t>
  </si>
  <si>
    <t>24.9</t>
  </si>
  <si>
    <t>TL-08-158:HMC</t>
  </si>
  <si>
    <t>27:0004:000135</t>
  </si>
  <si>
    <t>27:0003:000138</t>
  </si>
  <si>
    <t>27:0003:000138:0003:0001:00</t>
  </si>
  <si>
    <t>TL-08-159:HMC</t>
  </si>
  <si>
    <t>27:0004:000136</t>
  </si>
  <si>
    <t>27:0003:000139</t>
  </si>
  <si>
    <t>27:0003:000139:0003:0001:00</t>
  </si>
  <si>
    <t>31.1</t>
  </si>
  <si>
    <t>TL-08-161:HMC</t>
  </si>
  <si>
    <t>27:0004:000137</t>
  </si>
  <si>
    <t>27:0003:000140</t>
  </si>
  <si>
    <t>27:0003:000140:0003:0001:00</t>
  </si>
  <si>
    <t>TL-08-162:HMC</t>
  </si>
  <si>
    <t>27:0004:000138</t>
  </si>
  <si>
    <t>27:0003:000141</t>
  </si>
  <si>
    <t>27:0003:000141:0003:0001:00</t>
  </si>
  <si>
    <t>TL-08-163:HMC</t>
  </si>
  <si>
    <t>27:0004:000139</t>
  </si>
  <si>
    <t>27:0003:000142</t>
  </si>
  <si>
    <t>27:0003:000142:0003:0001:00</t>
  </si>
  <si>
    <t>TL-08-164:HMC</t>
  </si>
  <si>
    <t>27:0004:000140</t>
  </si>
  <si>
    <t>27:0003:000143</t>
  </si>
  <si>
    <t>27:0003:000143:0003:0001:00</t>
  </si>
  <si>
    <t>TL-08-165:HMC</t>
  </si>
  <si>
    <t>27:0004:000141</t>
  </si>
  <si>
    <t>27:0003:000144</t>
  </si>
  <si>
    <t>27:0003:000144:0003:0001:00</t>
  </si>
  <si>
    <t>21.9</t>
  </si>
  <si>
    <t>TL-08-166:HMC</t>
  </si>
  <si>
    <t>27:0004:000142</t>
  </si>
  <si>
    <t>27:0003:000145</t>
  </si>
  <si>
    <t>27:0003:000145:0003:0001:00</t>
  </si>
  <si>
    <t>24.7</t>
  </si>
  <si>
    <t>TL-08-167:HMC</t>
  </si>
  <si>
    <t>27:0004:000143</t>
  </si>
  <si>
    <t>27:0003:000146</t>
  </si>
  <si>
    <t>27:0003:000146:0003:0001:00</t>
  </si>
  <si>
    <t>TL-08-168:HMC</t>
  </si>
  <si>
    <t>27:0004:000144</t>
  </si>
  <si>
    <t>27:0003:000147</t>
  </si>
  <si>
    <t>27:0003:000147:0003:0001:00</t>
  </si>
  <si>
    <t>TL-08-169:HMC</t>
  </si>
  <si>
    <t>27:0004:000145</t>
  </si>
  <si>
    <t>27:0003:000148</t>
  </si>
  <si>
    <t>27:0003:000148:0003:0001:00</t>
  </si>
  <si>
    <t>TL-08-170:HMC</t>
  </si>
  <si>
    <t>27:0004:000146</t>
  </si>
  <si>
    <t>27:0003:000149</t>
  </si>
  <si>
    <t>27:0003:000149:0003:0001:00</t>
  </si>
  <si>
    <t>TL-08-172:HMC</t>
  </si>
  <si>
    <t>27:0004:000147</t>
  </si>
  <si>
    <t>27:0003:000150</t>
  </si>
  <si>
    <t>27:0003:000150:0003:0001:00</t>
  </si>
  <si>
    <t>TL-08-173:HMC</t>
  </si>
  <si>
    <t>27:0004:000148</t>
  </si>
  <si>
    <t>27:0003:000151</t>
  </si>
  <si>
    <t>27:0003:000151:0003:0001:00</t>
  </si>
  <si>
    <t>46.6</t>
  </si>
  <si>
    <t>126</t>
  </si>
  <si>
    <t>TL-08-174:HMC</t>
  </si>
  <si>
    <t>27:0004:000149</t>
  </si>
  <si>
    <t>27:0003:000152</t>
  </si>
  <si>
    <t>27:0003:000152:0003:0001:00</t>
  </si>
  <si>
    <t>TL-08-175:HMC</t>
  </si>
  <si>
    <t>27:0004:000150</t>
  </si>
  <si>
    <t>27:0003:000153</t>
  </si>
  <si>
    <t>27:0003:000153:0003:0001:00</t>
  </si>
  <si>
    <t>TL-08-176:HMC</t>
  </si>
  <si>
    <t>27:0004:000151</t>
  </si>
  <si>
    <t>27:0003:000154</t>
  </si>
  <si>
    <t>27:0003:000154:0003:0001:00</t>
  </si>
  <si>
    <t>TL-08-177:HMC</t>
  </si>
  <si>
    <t>27:0004:000152</t>
  </si>
  <si>
    <t>27:0003:000155</t>
  </si>
  <si>
    <t>27:0003:000155:0003:0001:00</t>
  </si>
  <si>
    <t>TL-08-179:HMC</t>
  </si>
  <si>
    <t>27:0004:000153</t>
  </si>
  <si>
    <t>27:0003:000157</t>
  </si>
  <si>
    <t>27:0003:000157:0003:0001:00</t>
  </si>
  <si>
    <t>TL-08-181:HMC</t>
  </si>
  <si>
    <t>27:0004:000154</t>
  </si>
  <si>
    <t>27:0003:000158</t>
  </si>
  <si>
    <t>27:0003:000158:0003:0001:00</t>
  </si>
  <si>
    <t>TL-08-182:HMC</t>
  </si>
  <si>
    <t>27:0004:000155</t>
  </si>
  <si>
    <t>27:0003:000159</t>
  </si>
  <si>
    <t>27:0003:000159:0003:0001:00</t>
  </si>
  <si>
    <t>TL-08-183:HMC</t>
  </si>
  <si>
    <t>27:0004:000156</t>
  </si>
  <si>
    <t>27:0003:000160</t>
  </si>
  <si>
    <t>27:0003:000160:0003:0001:00</t>
  </si>
  <si>
    <t>TL-08-184:HMC</t>
  </si>
  <si>
    <t>27:0004:000157</t>
  </si>
  <si>
    <t>27:0003:000161</t>
  </si>
  <si>
    <t>27:0003:000161:0003:0001:00</t>
  </si>
  <si>
    <t>TL-08-185:HMC</t>
  </si>
  <si>
    <t>27:0004:000158</t>
  </si>
  <si>
    <t>27:0003:000162</t>
  </si>
  <si>
    <t>27:0003:000162:0003:0001:00</t>
  </si>
  <si>
    <t>20.7</t>
  </si>
  <si>
    <t>TL-08-186:HMC</t>
  </si>
  <si>
    <t>27:0004:000159</t>
  </si>
  <si>
    <t>27:0003:000163</t>
  </si>
  <si>
    <t>27:0003:000163:0003:0001:00</t>
  </si>
  <si>
    <t>TL-08-187:HMC</t>
  </si>
  <si>
    <t>27:0004:000160</t>
  </si>
  <si>
    <t>27:0003:000164</t>
  </si>
  <si>
    <t>27:0003:000164:0003:0001:00</t>
  </si>
  <si>
    <t>TL-08-189:HMC</t>
  </si>
  <si>
    <t>27:0004:000161</t>
  </si>
  <si>
    <t>27:0003:000165</t>
  </si>
  <si>
    <t>27:0003:000165:0003:0001:00</t>
  </si>
  <si>
    <t>32.5</t>
  </si>
  <si>
    <t>TL-08-190:HMC</t>
  </si>
  <si>
    <t>27:0004:000162</t>
  </si>
  <si>
    <t>27:0003:000166</t>
  </si>
  <si>
    <t>27:0003:000166:0003:0001:00</t>
  </si>
  <si>
    <t>TL-08-191:HMC</t>
  </si>
  <si>
    <t>27:0004:000163</t>
  </si>
  <si>
    <t>27:0003:000167</t>
  </si>
  <si>
    <t>27:0003:000167:0003:0001:00</t>
  </si>
  <si>
    <t>33.9</t>
  </si>
  <si>
    <t>TL-08-192:HMC</t>
  </si>
  <si>
    <t>27:0004:000164</t>
  </si>
  <si>
    <t>27:0003:000168</t>
  </si>
  <si>
    <t>27:0003:000168:0003:0001:00</t>
  </si>
  <si>
    <t>TL-08-193:HMC</t>
  </si>
  <si>
    <t>27:0004:000165</t>
  </si>
  <si>
    <t>27:0003:000169</t>
  </si>
  <si>
    <t>27:0003:000169:0003:0001:00</t>
  </si>
  <si>
    <t>34.3</t>
  </si>
  <si>
    <t>TL-08-194:HMC</t>
  </si>
  <si>
    <t>27:0004:000166</t>
  </si>
  <si>
    <t>27:0003:000170</t>
  </si>
  <si>
    <t>27:0003:000170:0003:0001:00</t>
  </si>
  <si>
    <t>28.1</t>
  </si>
  <si>
    <t>TL-08-196:HMC</t>
  </si>
  <si>
    <t>27:0004:000167</t>
  </si>
  <si>
    <t>27:0003:000172</t>
  </si>
  <si>
    <t>27:0003:000172:0003:0001:00</t>
  </si>
  <si>
    <t>TL-08-197:HMC</t>
  </si>
  <si>
    <t>27:0004:000168</t>
  </si>
  <si>
    <t>27:0003:000173</t>
  </si>
  <si>
    <t>27:0003:000173:0003:0001:00</t>
  </si>
  <si>
    <t>TL-08-198:HMC</t>
  </si>
  <si>
    <t>27:0004:000169</t>
  </si>
  <si>
    <t>27:0003:000174</t>
  </si>
  <si>
    <t>27:0003:000174:0003:0001:00</t>
  </si>
  <si>
    <t>TL-08-199:HMC</t>
  </si>
  <si>
    <t>27:0004:000170</t>
  </si>
  <si>
    <t>27:0003:000175</t>
  </si>
  <si>
    <t>27:0003:000175:0003:0001:00</t>
  </si>
  <si>
    <t>TL-08-201BS:HMC</t>
  </si>
  <si>
    <t>27:0004:000171</t>
  </si>
  <si>
    <t>27:0003:000176</t>
  </si>
  <si>
    <t>27:0003:000176:0003:0001:00</t>
  </si>
  <si>
    <t>TL-08-202BS:HMC</t>
  </si>
  <si>
    <t>27:0004:000172</t>
  </si>
  <si>
    <t>27:0003:000177</t>
  </si>
  <si>
    <t>27:0003:000177:0003:0001:00</t>
  </si>
  <si>
    <t>TL-08-203BS:HMC</t>
  </si>
  <si>
    <t>27:0004:000173</t>
  </si>
  <si>
    <t>27:0003:000178</t>
  </si>
  <si>
    <t>27:0003:000178:0003:0001:00</t>
  </si>
  <si>
    <t>299</t>
  </si>
  <si>
    <t>TL-08-204:HMC</t>
  </si>
  <si>
    <t>27:0004:000174</t>
  </si>
  <si>
    <t>27:0003:000179</t>
  </si>
  <si>
    <t>27:0003:000179:0003:0001:00</t>
  </si>
  <si>
    <t>TL-08-205:HMC</t>
  </si>
  <si>
    <t>27:0004:000175</t>
  </si>
  <si>
    <t>27:0003:000180</t>
  </si>
  <si>
    <t>27:0003:000180:0003:0001:00</t>
  </si>
  <si>
    <t>TL-08-206:HMC</t>
  </si>
  <si>
    <t>27:0004:000176</t>
  </si>
  <si>
    <t>27:0003:000181</t>
  </si>
  <si>
    <t>27:0003:000181:0003:0001:00</t>
  </si>
  <si>
    <t>28.2</t>
  </si>
  <si>
    <t>TL-08-207:HMC</t>
  </si>
  <si>
    <t>27:0004:000177</t>
  </si>
  <si>
    <t>27:0003:000182</t>
  </si>
  <si>
    <t>27:0003:000182:0003:0001:00</t>
  </si>
  <si>
    <t>KA-09-003:HMC</t>
  </si>
  <si>
    <t>27:0010:000001</t>
  </si>
  <si>
    <t>27:0004:000002:0003:0001:00</t>
  </si>
  <si>
    <t>5.8</t>
  </si>
  <si>
    <t>KA-09-004:HMC</t>
  </si>
  <si>
    <t>27:0010:000002</t>
  </si>
  <si>
    <t>27:0004:000003:0003:0001:00</t>
  </si>
  <si>
    <t>4.6</t>
  </si>
  <si>
    <t>KA-09-005:HMC</t>
  </si>
  <si>
    <t>27:0010:000003</t>
  </si>
  <si>
    <t>27:0004:000004:0003:0001:00</t>
  </si>
  <si>
    <t>5.9</t>
  </si>
  <si>
    <t>KA-09-006:HMC</t>
  </si>
  <si>
    <t>27:0010:000004</t>
  </si>
  <si>
    <t>27:0004:000005:0003:0001:00</t>
  </si>
  <si>
    <t>KA-09-007:HMC</t>
  </si>
  <si>
    <t>27:0010:000005</t>
  </si>
  <si>
    <t>27:0004:000006:0003:0001:00</t>
  </si>
  <si>
    <t>KA-09-010:HMC</t>
  </si>
  <si>
    <t>27:0010:000006</t>
  </si>
  <si>
    <t>27:0004:000008:0003:0001:00</t>
  </si>
  <si>
    <t>KA-09-011:HMC</t>
  </si>
  <si>
    <t>27:0010:000007</t>
  </si>
  <si>
    <t>27:0004:000009:0003:0001:00</t>
  </si>
  <si>
    <t>KA-09-012:HMC</t>
  </si>
  <si>
    <t>27:0010:000008</t>
  </si>
  <si>
    <t>27:0004:000010:0003:0001:00</t>
  </si>
  <si>
    <t>3.5</t>
  </si>
  <si>
    <t>KA-09-013:HMC</t>
  </si>
  <si>
    <t>27:0010:000009</t>
  </si>
  <si>
    <t>27:0004:000011:0003:0001:00</t>
  </si>
  <si>
    <t>KA-09-014:HMC</t>
  </si>
  <si>
    <t>27:0010:000010</t>
  </si>
  <si>
    <t>27:0004:000012:0003:0001:00</t>
  </si>
  <si>
    <t>17.352</t>
  </si>
  <si>
    <t>KA-09-015:HMC</t>
  </si>
  <si>
    <t>27:0010:000011</t>
  </si>
  <si>
    <t>27:0004:000013:0003:0001:00</t>
  </si>
  <si>
    <t>KA-09-016:HMC</t>
  </si>
  <si>
    <t>27:0010:000012</t>
  </si>
  <si>
    <t>27:0004:000014:0003:0001:00</t>
  </si>
  <si>
    <t>KA-09-017:HMC</t>
  </si>
  <si>
    <t>27:0010:000013</t>
  </si>
  <si>
    <t>27:0004:000015:0003:0001:00</t>
  </si>
  <si>
    <t>KA-09-018:HMC</t>
  </si>
  <si>
    <t>27:0010:000014</t>
  </si>
  <si>
    <t>27:0004:000016:0003:0001:00</t>
  </si>
  <si>
    <t>8.2</t>
  </si>
  <si>
    <t>KA-09-019:HMC</t>
  </si>
  <si>
    <t>27:0010:000015</t>
  </si>
  <si>
    <t>27:0004:000017:0003:0001:00</t>
  </si>
  <si>
    <t>KA-09-020:HMC</t>
  </si>
  <si>
    <t>27:0010:000016</t>
  </si>
  <si>
    <t>27:0004:000018:0003:0001:00</t>
  </si>
  <si>
    <t>17.6</t>
  </si>
  <si>
    <t>KA-09-021:HMC</t>
  </si>
  <si>
    <t>27:0010:000017</t>
  </si>
  <si>
    <t>27:0004:000019:0003:0001:00</t>
  </si>
  <si>
    <t>0.6</t>
  </si>
  <si>
    <t>KA-09-022:HMC</t>
  </si>
  <si>
    <t>27:0010:000018</t>
  </si>
  <si>
    <t>27:0004:000020:0003:0001:00</t>
  </si>
  <si>
    <t>4.8</t>
  </si>
  <si>
    <t>KA-09-023:HMC</t>
  </si>
  <si>
    <t>27:0010:000019</t>
  </si>
  <si>
    <t>27:0004:000021:0003:0001:00</t>
  </si>
  <si>
    <t>KA-09-025:HMC</t>
  </si>
  <si>
    <t>27:0010:000020</t>
  </si>
  <si>
    <t>27:0004:000023:0003:0001:00</t>
  </si>
  <si>
    <t>KA-09-027:HMC</t>
  </si>
  <si>
    <t>27:0010:000021</t>
  </si>
  <si>
    <t>27:0004:000025:0003:0001:00</t>
  </si>
  <si>
    <t>KA-09-028:HMC</t>
  </si>
  <si>
    <t>27:0010:000022</t>
  </si>
  <si>
    <t>27:0004:000026:0003:0001:00</t>
  </si>
  <si>
    <t>KA-09-029:HMC</t>
  </si>
  <si>
    <t>27:0010:000023</t>
  </si>
  <si>
    <t>27:0004:000027:0003:0001:00</t>
  </si>
  <si>
    <t>KA-09-030:HMC</t>
  </si>
  <si>
    <t>27:0010:000024</t>
  </si>
  <si>
    <t>27:0004:000027:0004:0001:00</t>
  </si>
  <si>
    <t>6.9</t>
  </si>
  <si>
    <t>KA-09-031:HMC</t>
  </si>
  <si>
    <t>27:0010:000025</t>
  </si>
  <si>
    <t>27:0004:000028:0003:0001:00</t>
  </si>
  <si>
    <t>KA-09-032:HMC</t>
  </si>
  <si>
    <t>27:0010:000026</t>
  </si>
  <si>
    <t>27:0004:000029:0003:0001:00</t>
  </si>
  <si>
    <t>6.5</t>
  </si>
  <si>
    <t>98.572</t>
  </si>
  <si>
    <t>KA-09-033:HMC</t>
  </si>
  <si>
    <t>27:0010:000027</t>
  </si>
  <si>
    <t>27:0004:000030:0003:0001:00</t>
  </si>
  <si>
    <t>KA-09-034:HMC</t>
  </si>
  <si>
    <t>27:0010:000028</t>
  </si>
  <si>
    <t>27:0004:000031:0003:0001:00</t>
  </si>
  <si>
    <t>3.1</t>
  </si>
  <si>
    <t>120.347</t>
  </si>
  <si>
    <t>KA-09-035:HMC</t>
  </si>
  <si>
    <t>27:0010:000029</t>
  </si>
  <si>
    <t>27:0004:000032:0003:0001:00</t>
  </si>
  <si>
    <t>KA-09-036:HMC</t>
  </si>
  <si>
    <t>27:0010:000030</t>
  </si>
  <si>
    <t>27:0004:000033:0003:0001:00</t>
  </si>
  <si>
    <t>3.9</t>
  </si>
  <si>
    <t>KA-09-037:HMC</t>
  </si>
  <si>
    <t>27:0010:000031</t>
  </si>
  <si>
    <t>27:0004:000034:0003:0001:00</t>
  </si>
  <si>
    <t>108.597</t>
  </si>
  <si>
    <t>KA-09-039:HMC</t>
  </si>
  <si>
    <t>27:0010:000032</t>
  </si>
  <si>
    <t>27:0004:000036:0003:0001:00</t>
  </si>
  <si>
    <t>KA-09-040:HMC</t>
  </si>
  <si>
    <t>27:0010:000033</t>
  </si>
  <si>
    <t>27:0004:000037:0003:0001:00</t>
  </si>
  <si>
    <t>7.997</t>
  </si>
  <si>
    <t>KA-09-041:HMC</t>
  </si>
  <si>
    <t>27:0010:000034</t>
  </si>
  <si>
    <t>27:0004:000038:0003:0001:00</t>
  </si>
  <si>
    <t>9.6</t>
  </si>
  <si>
    <t>KA-09-042:HMC</t>
  </si>
  <si>
    <t>27:0010:000035</t>
  </si>
  <si>
    <t>27:0004:000039:0003:0001:00</t>
  </si>
  <si>
    <t>KA-09-043:HMC</t>
  </si>
  <si>
    <t>27:0010:000036</t>
  </si>
  <si>
    <t>27:0004:000040:0003:0001:00</t>
  </si>
  <si>
    <t>48.5</t>
  </si>
  <si>
    <t>KA-09-044:HMC</t>
  </si>
  <si>
    <t>27:0010:000037</t>
  </si>
  <si>
    <t>27:0004:000041:0003:0001:00</t>
  </si>
  <si>
    <t>KA-09-045:HMC</t>
  </si>
  <si>
    <t>27:0010:000038</t>
  </si>
  <si>
    <t>27:0004:000042:0003:0001:00</t>
  </si>
  <si>
    <t>KA-09-046:HMC</t>
  </si>
  <si>
    <t>27:0010:000039</t>
  </si>
  <si>
    <t>27:0004:000043:0003:0001:00</t>
  </si>
  <si>
    <t>KA-09-047:HMC</t>
  </si>
  <si>
    <t>27:0010:000040</t>
  </si>
  <si>
    <t>27:0004:000044:0003:0001:00</t>
  </si>
  <si>
    <t>KA-09-048:HMC</t>
  </si>
  <si>
    <t>27:0010:000041</t>
  </si>
  <si>
    <t>27:0004:000045:0003:0001:00</t>
  </si>
  <si>
    <t>KA-09-049:HMC</t>
  </si>
  <si>
    <t>27:0010:000042</t>
  </si>
  <si>
    <t>27:0004:000046:0003:0001:00</t>
  </si>
  <si>
    <t>KA-09-050:HMC</t>
  </si>
  <si>
    <t>27:0010:000043</t>
  </si>
  <si>
    <t>27:0004:000047:0003:0001:00</t>
  </si>
  <si>
    <t>0.8</t>
  </si>
  <si>
    <t>KA-09-051:HMC</t>
  </si>
  <si>
    <t>27:0010:000044</t>
  </si>
  <si>
    <t>27:0004:000048:0003:0001:00</t>
  </si>
  <si>
    <t>KA-09-052:HMC</t>
  </si>
  <si>
    <t>27:0010:000045</t>
  </si>
  <si>
    <t>27:0004:000049:0003:0001:00</t>
  </si>
  <si>
    <t>1.6</t>
  </si>
  <si>
    <t>KA-09-053:HMC</t>
  </si>
  <si>
    <t>27:0010:000046</t>
  </si>
  <si>
    <t>27:0004:000050:0003:0001:00</t>
  </si>
  <si>
    <t>2.2</t>
  </si>
  <si>
    <t>KA-09-054:HMC</t>
  </si>
  <si>
    <t>27:0010:000047</t>
  </si>
  <si>
    <t>27:0004:000050:0004:0001:00</t>
  </si>
  <si>
    <t>1483.154</t>
  </si>
  <si>
    <t>KA-09-055:HMC</t>
  </si>
  <si>
    <t>27:0010:000048</t>
  </si>
  <si>
    <t>27:0004:000051:0003:0001:00</t>
  </si>
  <si>
    <t>KA-09-056:HMC</t>
  </si>
  <si>
    <t>27:0010:000049</t>
  </si>
  <si>
    <t>27:0004:000052:0003:0001:00</t>
  </si>
  <si>
    <t>KA-09-057:HMC</t>
  </si>
  <si>
    <t>27:0010:000050</t>
  </si>
  <si>
    <t>27:0004:000053:0003:0001:00</t>
  </si>
  <si>
    <t>KA-09-058:HMC</t>
  </si>
  <si>
    <t>27:0010:000051</t>
  </si>
  <si>
    <t>27:0004:000054:0003:0001:00</t>
  </si>
  <si>
    <t>15.687</t>
  </si>
  <si>
    <t>KA-09-059:HMC</t>
  </si>
  <si>
    <t>27:0010:000052</t>
  </si>
  <si>
    <t>27:0004:000055:0003:0001:00</t>
  </si>
  <si>
    <t>KA-09-060:HMC</t>
  </si>
  <si>
    <t>27:0010:000053</t>
  </si>
  <si>
    <t>27:0004:000056:0003:0001:00</t>
  </si>
  <si>
    <t>3.2</t>
  </si>
  <si>
    <t>KA-09-061:HMC</t>
  </si>
  <si>
    <t>27:0010:000054</t>
  </si>
  <si>
    <t>27:0004:000057:0003:0001:00</t>
  </si>
  <si>
    <t>KA-09-062:HMC</t>
  </si>
  <si>
    <t>27:0010:000055</t>
  </si>
  <si>
    <t>27:0004:000058:0003:0001:00</t>
  </si>
  <si>
    <t>KA-09-063:HMC</t>
  </si>
  <si>
    <t>27:0010:000056</t>
  </si>
  <si>
    <t>27:0004:000059:0003:0001:00</t>
  </si>
  <si>
    <t>1.812</t>
  </si>
  <si>
    <t>KA-09-064:HMC</t>
  </si>
  <si>
    <t>27:0010:000057</t>
  </si>
  <si>
    <t>27:0004:000060:0003:0001:00</t>
  </si>
  <si>
    <t>KA-09-065:HMC</t>
  </si>
  <si>
    <t>27:0010:000058</t>
  </si>
  <si>
    <t>27:0004:000061:0003:0001:00</t>
  </si>
  <si>
    <t>10.4</t>
  </si>
  <si>
    <t>KA-09-066:HMC</t>
  </si>
  <si>
    <t>27:0010:000059</t>
  </si>
  <si>
    <t>27:0004:000062:0003:0001:00</t>
  </si>
  <si>
    <t>KA-09-067:HMC</t>
  </si>
  <si>
    <t>27:0010:000060</t>
  </si>
  <si>
    <t>27:0004:000063:0003:0001:00</t>
  </si>
  <si>
    <t>KA-09-068:HMC</t>
  </si>
  <si>
    <t>27:0010:000061</t>
  </si>
  <si>
    <t>27:0004:000064:0003:0001:00</t>
  </si>
  <si>
    <t>39.4</t>
  </si>
  <si>
    <t>2.07</t>
  </si>
  <si>
    <t>KA-09-069:HMC</t>
  </si>
  <si>
    <t>27:0010:000062</t>
  </si>
  <si>
    <t>27:0004:000065:0003:0001:00</t>
  </si>
  <si>
    <t>KA-09-070:HMC</t>
  </si>
  <si>
    <t>27:0010:000063</t>
  </si>
  <si>
    <t>27:0004:000066:0003:0001:00</t>
  </si>
  <si>
    <t>32.402</t>
  </si>
  <si>
    <t>KA-09-071:HMC</t>
  </si>
  <si>
    <t>27:0010:000064</t>
  </si>
  <si>
    <t>27:0004:000067:0003:0001:00</t>
  </si>
  <si>
    <t>2.1</t>
  </si>
  <si>
    <t>KA-09-072:HMC</t>
  </si>
  <si>
    <t>27:0010:000065</t>
  </si>
  <si>
    <t>27:0004:000068:0003:0001:00</t>
  </si>
  <si>
    <t>0.3</t>
  </si>
  <si>
    <t>KA-09-073:HMC</t>
  </si>
  <si>
    <t>27:0010:000066</t>
  </si>
  <si>
    <t>27:0004:000069:0003:0001:00</t>
  </si>
  <si>
    <t>1.7</t>
  </si>
  <si>
    <t>14.303</t>
  </si>
  <si>
    <t>KA-09-074:HMC</t>
  </si>
  <si>
    <t>27:0010:000067</t>
  </si>
  <si>
    <t>27:0004:000070:0003:0001:00</t>
  </si>
  <si>
    <t>KA-09-075:HMC</t>
  </si>
  <si>
    <t>27:0010:000068</t>
  </si>
  <si>
    <t>27:0004:000057:0004:0001:00</t>
  </si>
  <si>
    <t>KA-09-076:HMC</t>
  </si>
  <si>
    <t>27:0010:000069</t>
  </si>
  <si>
    <t>27:0004:000071:0003:0001:00</t>
  </si>
  <si>
    <t>54.1</t>
  </si>
  <si>
    <t>35.244</t>
  </si>
  <si>
    <t>33.736</t>
  </si>
  <si>
    <t>1.507</t>
  </si>
  <si>
    <t>KA-09-077:HMC</t>
  </si>
  <si>
    <t>27:0010:000070</t>
  </si>
  <si>
    <t>27:0004:000072:0003:0001:00</t>
  </si>
  <si>
    <t>KA-09-078:HMC</t>
  </si>
  <si>
    <t>27:0010:000071</t>
  </si>
  <si>
    <t>27:0004:000073:0003:0001:00</t>
  </si>
  <si>
    <t>KA-09-079:HMC</t>
  </si>
  <si>
    <t>27:0010:000072</t>
  </si>
  <si>
    <t>27:0004:000074:0003:0001:00</t>
  </si>
  <si>
    <t>KA-09-080:HMC</t>
  </si>
  <si>
    <t>27:0010:000073</t>
  </si>
  <si>
    <t>27:0004:000075:0003:0001:00</t>
  </si>
  <si>
    <t>KA-09-081:HMC</t>
  </si>
  <si>
    <t>27:0010:000074</t>
  </si>
  <si>
    <t>27:0004:000076:0003:0001:00</t>
  </si>
  <si>
    <t>4.3</t>
  </si>
  <si>
    <t>KA-09-082:HMC</t>
  </si>
  <si>
    <t>27:0010:000075</t>
  </si>
  <si>
    <t>27:0004:000077:0003:0001:00</t>
  </si>
  <si>
    <t>0.02</t>
  </si>
  <si>
    <t>KA-09-083:HMC</t>
  </si>
  <si>
    <t>27:0010:000076</t>
  </si>
  <si>
    <t>27:0004:000078:0003:0001:00</t>
  </si>
  <si>
    <t>KA-09-084:HMC</t>
  </si>
  <si>
    <t>27:0010:000077</t>
  </si>
  <si>
    <t>27:0004:000079:0003:0001:00</t>
  </si>
  <si>
    <t>KA-09-085:HMC</t>
  </si>
  <si>
    <t>27:0010:000078</t>
  </si>
  <si>
    <t>27:0004:000080:0003:0001:00</t>
  </si>
  <si>
    <t>KA-09-086:HMC</t>
  </si>
  <si>
    <t>27:0010:000079</t>
  </si>
  <si>
    <t>27:0004:000081:0003:0001:00</t>
  </si>
  <si>
    <t>KA-09-087:HMC</t>
  </si>
  <si>
    <t>27:0010:000080</t>
  </si>
  <si>
    <t>27:0004:000082:0003:0001:00</t>
  </si>
  <si>
    <t>0.4</t>
  </si>
  <si>
    <t>KA-09-088:HMC</t>
  </si>
  <si>
    <t>27:0010:000081</t>
  </si>
  <si>
    <t>27:0004:000083:0003:0001:00</t>
  </si>
  <si>
    <t>KA-09-089:HMC</t>
  </si>
  <si>
    <t>27:0010:000082</t>
  </si>
  <si>
    <t>27:0004:000084:0003:0001:00</t>
  </si>
  <si>
    <t>1.2</t>
  </si>
  <si>
    <t>160.156</t>
  </si>
  <si>
    <t>KA-09-090:HMC</t>
  </si>
  <si>
    <t>27:0010:000083</t>
  </si>
  <si>
    <t>27:0004:000085:0003:0001:00</t>
  </si>
  <si>
    <t>KA-09-091:HMC</t>
  </si>
  <si>
    <t>27:0010:000084</t>
  </si>
  <si>
    <t>27:0004:000086:0003:0001:00</t>
  </si>
  <si>
    <t>1.8</t>
  </si>
  <si>
    <t>45.318</t>
  </si>
  <si>
    <t>KA-09-092:HMC</t>
  </si>
  <si>
    <t>27:0010:000085</t>
  </si>
  <si>
    <t>27:0004:000087:0003:0001:00</t>
  </si>
  <si>
    <t>7.5</t>
  </si>
  <si>
    <t>KA-09-094:HMC</t>
  </si>
  <si>
    <t>27:0010:000086</t>
  </si>
  <si>
    <t>27:0004:000089:0003:0001:00</t>
  </si>
  <si>
    <t>KA-09-095:HMC</t>
  </si>
  <si>
    <t>27:0010:000087</t>
  </si>
  <si>
    <t>27:0004:000090:0003:0001:00</t>
  </si>
  <si>
    <t>10.1</t>
  </si>
  <si>
    <t>KA-09-096:HMC</t>
  </si>
  <si>
    <t>27:0010:000088</t>
  </si>
  <si>
    <t>27:0004:000091:0003:0001:00</t>
  </si>
  <si>
    <t>KA-09-097:HMC</t>
  </si>
  <si>
    <t>27:0010:000089</t>
  </si>
  <si>
    <t>27:0004:000092:0003:0001:00</t>
  </si>
  <si>
    <t>8.497</t>
  </si>
  <si>
    <t>KA-09-098:HMC</t>
  </si>
  <si>
    <t>27:0010:000090</t>
  </si>
  <si>
    <t>27:0004:000093:0003:0001:00</t>
  </si>
  <si>
    <t>24.995</t>
  </si>
  <si>
    <t>KA-09-099:HMC</t>
  </si>
  <si>
    <t>27:0010:000091</t>
  </si>
  <si>
    <t>27:0004:000094:0003:0001:00</t>
  </si>
  <si>
    <t>2.5</t>
  </si>
  <si>
    <t>9.726</t>
  </si>
  <si>
    <t>KA-09-100:HMC</t>
  </si>
  <si>
    <t>27:0010:000092</t>
  </si>
  <si>
    <t>27:0004:000095:0003:0001:00</t>
  </si>
  <si>
    <t>136.717</t>
  </si>
  <si>
    <t>JMR02:HMC</t>
  </si>
  <si>
    <t>27:0015:000001</t>
  </si>
  <si>
    <t>27:0009:000002</t>
  </si>
  <si>
    <t>27:0009:000002:0003:0001:00</t>
  </si>
  <si>
    <t>JMR03:HMC</t>
  </si>
  <si>
    <t>27:0015:000002</t>
  </si>
  <si>
    <t>27:0009:000003</t>
  </si>
  <si>
    <t>27:0009:000003:0003:0001:00</t>
  </si>
  <si>
    <t>JMR04:HMC</t>
  </si>
  <si>
    <t>27:0015:000003</t>
  </si>
  <si>
    <t>27:0009:000004</t>
  </si>
  <si>
    <t>27:0009:000004:0003:0001:00</t>
  </si>
  <si>
    <t>JMR05:HMC</t>
  </si>
  <si>
    <t>27:0015:000004</t>
  </si>
  <si>
    <t>27:0009:000005</t>
  </si>
  <si>
    <t>27:0009:000005:0003:0001:00</t>
  </si>
  <si>
    <t>JMR06:HMC</t>
  </si>
  <si>
    <t>27:0015:000005</t>
  </si>
  <si>
    <t>27:0009:000006</t>
  </si>
  <si>
    <t>27:0009:000006:0003:0001:00</t>
  </si>
  <si>
    <t>JMR07:HMC</t>
  </si>
  <si>
    <t>27:0015:000006</t>
  </si>
  <si>
    <t>27:0009:000007</t>
  </si>
  <si>
    <t>27:0009:000007:0003:0001:00</t>
  </si>
  <si>
    <t>JMR08:HMC</t>
  </si>
  <si>
    <t>27:0015:000007</t>
  </si>
  <si>
    <t>27:0009:000008</t>
  </si>
  <si>
    <t>27:0009:000008:0003:0001:00</t>
  </si>
  <si>
    <t>JMR09:HMC</t>
  </si>
  <si>
    <t>27:0015:000008</t>
  </si>
  <si>
    <t>27:0009:000009</t>
  </si>
  <si>
    <t>27:0009:000009:0003:0001:00</t>
  </si>
  <si>
    <t>JMR10:HMC</t>
  </si>
  <si>
    <t>27:0015:000009</t>
  </si>
  <si>
    <t>27:0009:000010</t>
  </si>
  <si>
    <t>27:0009:000010:0003:0001:00</t>
  </si>
  <si>
    <t>JMR11:HMC</t>
  </si>
  <si>
    <t>27:0015:000010</t>
  </si>
  <si>
    <t>27:0009:000011</t>
  </si>
  <si>
    <t>27:0009:000011:0003:0001:00</t>
  </si>
  <si>
    <t>JMR12:HMC</t>
  </si>
  <si>
    <t>27:0015:000011</t>
  </si>
  <si>
    <t>27:0009:000012</t>
  </si>
  <si>
    <t>27:0009:000012:0003:0001:00</t>
  </si>
  <si>
    <t>JMR13:HMC</t>
  </si>
  <si>
    <t>27:0015:000012</t>
  </si>
  <si>
    <t>27:0009:000013</t>
  </si>
  <si>
    <t>27:0009:000013:0003:0001:00</t>
  </si>
  <si>
    <t>21854 HMC</t>
  </si>
  <si>
    <t>31:0010:000001</t>
  </si>
  <si>
    <t>31:0003:000001</t>
  </si>
  <si>
    <t>31:0003:000001:0003:0002:00</t>
  </si>
  <si>
    <t>51.2</t>
  </si>
  <si>
    <t>21962 HMC</t>
  </si>
  <si>
    <t>31:0010:000002</t>
  </si>
  <si>
    <t>31:0003:000002</t>
  </si>
  <si>
    <t>31:0003:000002:0003:0002:00</t>
  </si>
  <si>
    <t>68.1</t>
  </si>
  <si>
    <t>21963 HMC</t>
  </si>
  <si>
    <t>31:0010:000003</t>
  </si>
  <si>
    <t>31:0003:000003</t>
  </si>
  <si>
    <t>31:0003:000003:0003:0002:00</t>
  </si>
  <si>
    <t>82.4</t>
  </si>
  <si>
    <t>21964 HMC</t>
  </si>
  <si>
    <t>31:0010:000004</t>
  </si>
  <si>
    <t>31:0003:000004</t>
  </si>
  <si>
    <t>31:0003:000004:0003:0002:00</t>
  </si>
  <si>
    <t>105.1</t>
  </si>
  <si>
    <t>21965 HMC</t>
  </si>
  <si>
    <t>31:0010:000005</t>
  </si>
  <si>
    <t>31:0003:000005</t>
  </si>
  <si>
    <t>31:0003:000005:0003:0002:00</t>
  </si>
  <si>
    <t>81.5</t>
  </si>
  <si>
    <t>21966 HMC</t>
  </si>
  <si>
    <t>31:0010:000006</t>
  </si>
  <si>
    <t>31:0003:000006</t>
  </si>
  <si>
    <t>31:0003:000006:0003:0002:00</t>
  </si>
  <si>
    <t>75.7</t>
  </si>
  <si>
    <t>21967 HMC</t>
  </si>
  <si>
    <t>31:0010:000007</t>
  </si>
  <si>
    <t>31:0003:000007</t>
  </si>
  <si>
    <t>31:0003:000007:0003:0002:00</t>
  </si>
  <si>
    <t>76.3</t>
  </si>
  <si>
    <t>21968 HMC</t>
  </si>
  <si>
    <t>31:0010:000008</t>
  </si>
  <si>
    <t>31:0003:000008</t>
  </si>
  <si>
    <t>31:0003:000008:0003:0002:00</t>
  </si>
  <si>
    <t>94.2</t>
  </si>
  <si>
    <t>21969 HMC</t>
  </si>
  <si>
    <t>31:0010:000009</t>
  </si>
  <si>
    <t>31:0003:000009</t>
  </si>
  <si>
    <t>31:0003:000009:0003:0002:00</t>
  </si>
  <si>
    <t>82.9</t>
  </si>
  <si>
    <t>21970 HMC</t>
  </si>
  <si>
    <t>31:0010:000010</t>
  </si>
  <si>
    <t>31:0003:000010</t>
  </si>
  <si>
    <t>31:0003:000010:0003:0002:00</t>
  </si>
  <si>
    <t>82.8</t>
  </si>
  <si>
    <t>21971 HMC</t>
  </si>
  <si>
    <t>31:0010:000011</t>
  </si>
  <si>
    <t>31:0003:000011</t>
  </si>
  <si>
    <t>31:0003:000011:0003:0002:00</t>
  </si>
  <si>
    <t>92.3</t>
  </si>
  <si>
    <t>21972 HMC</t>
  </si>
  <si>
    <t>31:0010:000012</t>
  </si>
  <si>
    <t>31:0003:000012</t>
  </si>
  <si>
    <t>31:0003:000012:0003:0002:00</t>
  </si>
  <si>
    <t>142.6</t>
  </si>
  <si>
    <t>21973 HMC</t>
  </si>
  <si>
    <t>31:0010:000013</t>
  </si>
  <si>
    <t>31:0003:000013</t>
  </si>
  <si>
    <t>31:0003:000013:0003:0002:00</t>
  </si>
  <si>
    <t>84.3</t>
  </si>
  <si>
    <t>21974 HMC</t>
  </si>
  <si>
    <t>31:0010:000014</t>
  </si>
  <si>
    <t>31:0003:000014</t>
  </si>
  <si>
    <t>31:0003:000014:0003:0002:00</t>
  </si>
  <si>
    <t>21975 HMC</t>
  </si>
  <si>
    <t>31:0010:000015</t>
  </si>
  <si>
    <t>31:0003:000015</t>
  </si>
  <si>
    <t>31:0003:000015:0003:0002:00</t>
  </si>
  <si>
    <t>192.8</t>
  </si>
  <si>
    <t>21857 HMC</t>
  </si>
  <si>
    <t>31:0010:000016</t>
  </si>
  <si>
    <t>31:0003:000016</t>
  </si>
  <si>
    <t>31:0003:000016:0003:0002:00</t>
  </si>
  <si>
    <t>88.3</t>
  </si>
  <si>
    <t>21858 HMC</t>
  </si>
  <si>
    <t>31:0010:000017</t>
  </si>
  <si>
    <t>31:0003:000017</t>
  </si>
  <si>
    <t>31:0003:000017:0003:0002:00</t>
  </si>
  <si>
    <t>282.5</t>
  </si>
  <si>
    <t>21859 HMC</t>
  </si>
  <si>
    <t>31:0010:000018</t>
  </si>
  <si>
    <t>31:0003:000018</t>
  </si>
  <si>
    <t>31:0003:000018:0003:0002:00</t>
  </si>
  <si>
    <t>118.9</t>
  </si>
  <si>
    <t>21860 HMC</t>
  </si>
  <si>
    <t>31:0010:000019</t>
  </si>
  <si>
    <t>31:0003:000019</t>
  </si>
  <si>
    <t>31:0003:000019:0003:0002:00</t>
  </si>
  <si>
    <t>78.3</t>
  </si>
  <si>
    <t>21862 HMC</t>
  </si>
  <si>
    <t>31:0010:000020</t>
  </si>
  <si>
    <t>31:0003:000020</t>
  </si>
  <si>
    <t>31:0003:000020:0003:0002:00</t>
  </si>
  <si>
    <t>21872 HMC</t>
  </si>
  <si>
    <t>31:0010:000021</t>
  </si>
  <si>
    <t>31:0003:000021</t>
  </si>
  <si>
    <t>31:0003:000021:0003:0002:00</t>
  </si>
  <si>
    <t>21863 HMC</t>
  </si>
  <si>
    <t>31:0010:000022</t>
  </si>
  <si>
    <t>31:0003:000022</t>
  </si>
  <si>
    <t>31:0003:000022:0003:0002:00</t>
  </si>
  <si>
    <t>21864 HMC</t>
  </si>
  <si>
    <t>31:0010:000023</t>
  </si>
  <si>
    <t>31:0003:000023</t>
  </si>
  <si>
    <t>31:0003:000023:0003:0002:00</t>
  </si>
  <si>
    <t>93.4</t>
  </si>
  <si>
    <t>21865 HMC</t>
  </si>
  <si>
    <t>31:0010:000024</t>
  </si>
  <si>
    <t>31:0003:000024</t>
  </si>
  <si>
    <t>31:0003:000024:0003:0002:00</t>
  </si>
  <si>
    <t>76.4</t>
  </si>
  <si>
    <t>21866 HMC</t>
  </si>
  <si>
    <t>31:0010:000025</t>
  </si>
  <si>
    <t>31:0003:000025</t>
  </si>
  <si>
    <t>31:0003:000025:0003:0002:00</t>
  </si>
  <si>
    <t>56.5</t>
  </si>
  <si>
    <t>21867 HMC</t>
  </si>
  <si>
    <t>31:0010:000026</t>
  </si>
  <si>
    <t>31:0003:000026</t>
  </si>
  <si>
    <t>31:0003:000026:0003:0002:00</t>
  </si>
  <si>
    <t>50.5</t>
  </si>
  <si>
    <t>21868 HMC</t>
  </si>
  <si>
    <t>31:0010:000027</t>
  </si>
  <si>
    <t>31:0003:000027</t>
  </si>
  <si>
    <t>31:0003:000027:0003:0002:00</t>
  </si>
  <si>
    <t>21869 HMC</t>
  </si>
  <si>
    <t>31:0010:000028</t>
  </si>
  <si>
    <t>31:0003:000028</t>
  </si>
  <si>
    <t>31:0003:000028:0003:0002:00</t>
  </si>
  <si>
    <t>53.9</t>
  </si>
  <si>
    <t>21870 HMC</t>
  </si>
  <si>
    <t>31:0010:000029</t>
  </si>
  <si>
    <t>31:0003:000029</t>
  </si>
  <si>
    <t>31:0003:000029:0003:0002:00</t>
  </si>
  <si>
    <t>21871 HMC</t>
  </si>
  <si>
    <t>31:0010:000030</t>
  </si>
  <si>
    <t>31:0003:000030</t>
  </si>
  <si>
    <t>31:0003:000030:0003:0002:00</t>
  </si>
  <si>
    <t>21873 HMC</t>
  </si>
  <si>
    <t>31:0010:000031</t>
  </si>
  <si>
    <t>31:0003:000031</t>
  </si>
  <si>
    <t>31:0003:000031:0003:0002:00</t>
  </si>
  <si>
    <t>21874 HMC</t>
  </si>
  <si>
    <t>31:0010:000032</t>
  </si>
  <si>
    <t>31:0003:000032</t>
  </si>
  <si>
    <t>31:0003:000032:0003:0002:00</t>
  </si>
  <si>
    <t>21694 HMC</t>
  </si>
  <si>
    <t>31:0010:000033</t>
  </si>
  <si>
    <t>31:0003:000033</t>
  </si>
  <si>
    <t>31:0003:000033:0003:0002:00</t>
  </si>
  <si>
    <t>21695 HMC</t>
  </si>
  <si>
    <t>31:0010:000034</t>
  </si>
  <si>
    <t>31:0003:000034</t>
  </si>
  <si>
    <t>31:0003:000034:0003:0002:00</t>
  </si>
  <si>
    <t>71.3</t>
  </si>
  <si>
    <t>21696 HMC</t>
  </si>
  <si>
    <t>31:0010:000035</t>
  </si>
  <si>
    <t>31:0003:000035</t>
  </si>
  <si>
    <t>31:0003:000035:0003:0002:00</t>
  </si>
  <si>
    <t>96.7</t>
  </si>
  <si>
    <t>21697 HMC</t>
  </si>
  <si>
    <t>31:0010:000036</t>
  </si>
  <si>
    <t>31:0003:000036</t>
  </si>
  <si>
    <t>31:0003:000036:0003:0002:00</t>
  </si>
  <si>
    <t>94.6</t>
  </si>
  <si>
    <t>21698 HMC</t>
  </si>
  <si>
    <t>31:0010:000037</t>
  </si>
  <si>
    <t>31:0003:000037</t>
  </si>
  <si>
    <t>31:0003:000037:0003:0002:00</t>
  </si>
  <si>
    <t>96.6</t>
  </si>
  <si>
    <t>21699 HMC</t>
  </si>
  <si>
    <t>31:0010:000038</t>
  </si>
  <si>
    <t>31:0003:000038</t>
  </si>
  <si>
    <t>31:0003:000038:0003:0002:00</t>
  </si>
  <si>
    <t>89.9</t>
  </si>
  <si>
    <t>21700 HMC</t>
  </si>
  <si>
    <t>31:0010:000039</t>
  </si>
  <si>
    <t>31:0003:000039</t>
  </si>
  <si>
    <t>31:0003:000039:0003:0002:00</t>
  </si>
  <si>
    <t>114</t>
  </si>
  <si>
    <t>21602 HMC</t>
  </si>
  <si>
    <t>31:0010:000040</t>
  </si>
  <si>
    <t>31:0003:000040</t>
  </si>
  <si>
    <t>31:0003:000040:0003:0002:00</t>
  </si>
  <si>
    <t>245.7</t>
  </si>
  <si>
    <t>21603 HMC</t>
  </si>
  <si>
    <t>31:0010:000041</t>
  </si>
  <si>
    <t>31:0003:000041</t>
  </si>
  <si>
    <t>31:0003:000041:0003:0002:00</t>
  </si>
  <si>
    <t>54.6</t>
  </si>
  <si>
    <t>21801 HMC</t>
  </si>
  <si>
    <t>31:0010:000042</t>
  </si>
  <si>
    <t>31:0003:000042</t>
  </si>
  <si>
    <t>31:0003:000042:0003:0002:00</t>
  </si>
  <si>
    <t>81.7</t>
  </si>
  <si>
    <t>21802 HMC</t>
  </si>
  <si>
    <t>31:0010:000043</t>
  </si>
  <si>
    <t>31:0003:000043</t>
  </si>
  <si>
    <t>31:0003:000043:0003:0002:00</t>
  </si>
  <si>
    <t>21803 HMC</t>
  </si>
  <si>
    <t>31:0010:000044</t>
  </si>
  <si>
    <t>31:0003:000044</t>
  </si>
  <si>
    <t>31:0003:000044:0003:0002:00</t>
  </si>
  <si>
    <t>155.4</t>
  </si>
  <si>
    <t>21804 HMC</t>
  </si>
  <si>
    <t>31:0010:000045</t>
  </si>
  <si>
    <t>31:0003:000045</t>
  </si>
  <si>
    <t>31:0003:000045:0003:0002:00</t>
  </si>
  <si>
    <t>176.3</t>
  </si>
  <si>
    <t>21805 HMC</t>
  </si>
  <si>
    <t>31:0010:000046</t>
  </si>
  <si>
    <t>31:0003:000046</t>
  </si>
  <si>
    <t>31:0003:000046:0003:0002:00</t>
  </si>
  <si>
    <t>87.3</t>
  </si>
  <si>
    <t>21806 HMC</t>
  </si>
  <si>
    <t>31:0010:000047</t>
  </si>
  <si>
    <t>31:0003:000047</t>
  </si>
  <si>
    <t>31:0003:000047:0003:0002:00</t>
  </si>
  <si>
    <t>21807 HMC</t>
  </si>
  <si>
    <t>31:0010:000048</t>
  </si>
  <si>
    <t>31:0003:000048</t>
  </si>
  <si>
    <t>31:0003:000048:0003:0002:00</t>
  </si>
  <si>
    <t>21808 HMC</t>
  </si>
  <si>
    <t>31:0010:000049</t>
  </si>
  <si>
    <t>31:0003:000049</t>
  </si>
  <si>
    <t>31:0003:000049:0003:0002:00</t>
  </si>
  <si>
    <t>21809 HMC</t>
  </si>
  <si>
    <t>31:0010:000050</t>
  </si>
  <si>
    <t>31:0003:000050</t>
  </si>
  <si>
    <t>31:0003:000050:0003:0002:00</t>
  </si>
  <si>
    <t>21811 HMC</t>
  </si>
  <si>
    <t>31:0010:000051</t>
  </si>
  <si>
    <t>31:0003:000051</t>
  </si>
  <si>
    <t>31:0003:000051:0003:0002:00</t>
  </si>
  <si>
    <t>21812 HMC</t>
  </si>
  <si>
    <t>31:0010:000052</t>
  </si>
  <si>
    <t>31:0003:000052</t>
  </si>
  <si>
    <t>31:0003:000052:0003:0002:00</t>
  </si>
  <si>
    <t>21813 HMC</t>
  </si>
  <si>
    <t>31:0010:000053</t>
  </si>
  <si>
    <t>31:0003:000053</t>
  </si>
  <si>
    <t>31:0003:000053:0003:0002:00</t>
  </si>
  <si>
    <t>71.8</t>
  </si>
  <si>
    <t>21814 HMC</t>
  </si>
  <si>
    <t>31:0010:000054</t>
  </si>
  <si>
    <t>31:0003:000054</t>
  </si>
  <si>
    <t>31:0003:000054:0003:0002:00</t>
  </si>
  <si>
    <t>61.9</t>
  </si>
  <si>
    <t>3.104</t>
  </si>
  <si>
    <t>21815 HMC</t>
  </si>
  <si>
    <t>31:0010:000055</t>
  </si>
  <si>
    <t>31:0003:000055</t>
  </si>
  <si>
    <t>31:0003:000055:0003:0002:00</t>
  </si>
  <si>
    <t>72.3</t>
  </si>
  <si>
    <t>21816 HMC</t>
  </si>
  <si>
    <t>31:0010:000056</t>
  </si>
  <si>
    <t>31:0003:000056</t>
  </si>
  <si>
    <t>31:0003:000056:0003:0002:00</t>
  </si>
  <si>
    <t>70.4</t>
  </si>
  <si>
    <t>21817 HMC</t>
  </si>
  <si>
    <t>31:0010:000057</t>
  </si>
  <si>
    <t>31:0003:000057</t>
  </si>
  <si>
    <t>31:0003:000057:0003:0002:00</t>
  </si>
  <si>
    <t>21818 HMC</t>
  </si>
  <si>
    <t>31:0010:000058</t>
  </si>
  <si>
    <t>31:0003:000058</t>
  </si>
  <si>
    <t>31:0003:000058:0003:0002:00</t>
  </si>
  <si>
    <t>1.039</t>
  </si>
  <si>
    <t>21819 HMC</t>
  </si>
  <si>
    <t>31:0010:000059</t>
  </si>
  <si>
    <t>31:0003:000059</t>
  </si>
  <si>
    <t>31:0003:000059:0003:0002:00</t>
  </si>
  <si>
    <t>80.5</t>
  </si>
  <si>
    <t>21820 HMC</t>
  </si>
  <si>
    <t>31:0010:000060</t>
  </si>
  <si>
    <t>31:0003:000060</t>
  </si>
  <si>
    <t>31:0003:000060:0003:0002:00</t>
  </si>
  <si>
    <t>21821 HMC</t>
  </si>
  <si>
    <t>31:0010:000061</t>
  </si>
  <si>
    <t>31:0003:000061</t>
  </si>
  <si>
    <t>31:0003:000061:0003:0002:00</t>
  </si>
  <si>
    <t>83.8</t>
  </si>
  <si>
    <t>21822 HMC</t>
  </si>
  <si>
    <t>31:0010:000062</t>
  </si>
  <si>
    <t>31:0003:000062</t>
  </si>
  <si>
    <t>31:0003:000062:0003:0002:00</t>
  </si>
  <si>
    <t>110.4</t>
  </si>
  <si>
    <t>21823 HMC</t>
  </si>
  <si>
    <t>31:0010:000063</t>
  </si>
  <si>
    <t>31:0003:000063</t>
  </si>
  <si>
    <t>31:0003:000063:0003:0002:00</t>
  </si>
  <si>
    <t>114.4</t>
  </si>
  <si>
    <t>21824 HMC</t>
  </si>
  <si>
    <t>31:0010:000064</t>
  </si>
  <si>
    <t>31:0003:000064</t>
  </si>
  <si>
    <t>31:0003:000064:0003:0002:00</t>
  </si>
  <si>
    <t>79.7</t>
  </si>
  <si>
    <t>21951 HMC</t>
  </si>
  <si>
    <t>31:0010:000065</t>
  </si>
  <si>
    <t>31:0003:000065</t>
  </si>
  <si>
    <t>31:0003:000065:0003:0002:00</t>
  </si>
  <si>
    <t>174.4</t>
  </si>
  <si>
    <t>1.101</t>
  </si>
  <si>
    <t>21952 HMC</t>
  </si>
  <si>
    <t>31:0010:000066</t>
  </si>
  <si>
    <t>31:0003:000066</t>
  </si>
  <si>
    <t>31:0003:000066:0003:0002:00</t>
  </si>
  <si>
    <t>21953 HMC</t>
  </si>
  <si>
    <t>31:0010:000067</t>
  </si>
  <si>
    <t>31:0003:000067</t>
  </si>
  <si>
    <t>31:0003:000067:0003:0002:00</t>
  </si>
  <si>
    <t>21954 HMC</t>
  </si>
  <si>
    <t>31:0010:000068</t>
  </si>
  <si>
    <t>31:0003:000068</t>
  </si>
  <si>
    <t>31:0003:000068:0003:0002:00</t>
  </si>
  <si>
    <t>80.9</t>
  </si>
  <si>
    <t>21955 HMC</t>
  </si>
  <si>
    <t>31:0010:000069</t>
  </si>
  <si>
    <t>31:0003:000069</t>
  </si>
  <si>
    <t>31:0003:000069:0003:0002:00</t>
  </si>
  <si>
    <t>21956 HMC</t>
  </si>
  <si>
    <t>31:0010:000070</t>
  </si>
  <si>
    <t>31:0003:000070</t>
  </si>
  <si>
    <t>31:0003:000070:0003:0002:00</t>
  </si>
  <si>
    <t>121.8</t>
  </si>
  <si>
    <t>21957 HMC</t>
  </si>
  <si>
    <t>31:0010:000071</t>
  </si>
  <si>
    <t>31:0003:000071</t>
  </si>
  <si>
    <t>31:0003:000071:0003:0002:00</t>
  </si>
  <si>
    <t>86.1</t>
  </si>
  <si>
    <t>21958 HMC</t>
  </si>
  <si>
    <t>31:0010:000072</t>
  </si>
  <si>
    <t>31:0003:000072</t>
  </si>
  <si>
    <t>31:0003:000072:0003:0002:00</t>
  </si>
  <si>
    <t>21959 HMC</t>
  </si>
  <si>
    <t>31:0010:000073</t>
  </si>
  <si>
    <t>31:0003:000073</t>
  </si>
  <si>
    <t>31:0003:000073:0003:0002:00</t>
  </si>
  <si>
    <t>127.4</t>
  </si>
  <si>
    <t>1.508</t>
  </si>
  <si>
    <t>21961 HMC</t>
  </si>
  <si>
    <t>31:0010:000074</t>
  </si>
  <si>
    <t>31:0003:000074</t>
  </si>
  <si>
    <t>31:0003:000074:0003:0002:00</t>
  </si>
  <si>
    <t>5.538</t>
  </si>
  <si>
    <t>21601 HMC</t>
  </si>
  <si>
    <t>31:0010:000075</t>
  </si>
  <si>
    <t>31:0003:000075</t>
  </si>
  <si>
    <t>31:0003:000075:0003:0002:00</t>
  </si>
  <si>
    <t>298.1</t>
  </si>
  <si>
    <t>21679 HMC</t>
  </si>
  <si>
    <t>31:0010:000076</t>
  </si>
  <si>
    <t>31:0003:000076</t>
  </si>
  <si>
    <t>31:0003:000076:0003:0002:00</t>
  </si>
  <si>
    <t>221.9</t>
  </si>
  <si>
    <t>21680 HMC</t>
  </si>
  <si>
    <t>31:0010:000077</t>
  </si>
  <si>
    <t>31:0003:000077</t>
  </si>
  <si>
    <t>31:0003:000077:0003:0002:00</t>
  </si>
  <si>
    <t>278</t>
  </si>
  <si>
    <t>21681 HMC</t>
  </si>
  <si>
    <t>31:0010:000078</t>
  </si>
  <si>
    <t>31:0003:000078</t>
  </si>
  <si>
    <t>31:0003:000078:0003:0002:00</t>
  </si>
  <si>
    <t>21682 HMC</t>
  </si>
  <si>
    <t>31:0010:000079</t>
  </si>
  <si>
    <t>31:0003:000079</t>
  </si>
  <si>
    <t>31:0003:000079:0003:0002:00</t>
  </si>
  <si>
    <t>98.8</t>
  </si>
  <si>
    <t>21683 HMC</t>
  </si>
  <si>
    <t>31:0010:000080</t>
  </si>
  <si>
    <t>31:0003:000080</t>
  </si>
  <si>
    <t>31:0003:000080:0003:0002:00</t>
  </si>
  <si>
    <t>252.3</t>
  </si>
  <si>
    <t>21684 HMC</t>
  </si>
  <si>
    <t>31:0010:000081</t>
  </si>
  <si>
    <t>31:0003:000081</t>
  </si>
  <si>
    <t>31:0003:000081:0003:0002:00</t>
  </si>
  <si>
    <t>495.2</t>
  </si>
  <si>
    <t>21685 HMC</t>
  </si>
  <si>
    <t>31:0010:000082</t>
  </si>
  <si>
    <t>31:0003:000082</t>
  </si>
  <si>
    <t>31:0003:000082:0003:0002:00</t>
  </si>
  <si>
    <t>522.4</t>
  </si>
  <si>
    <t>21686 HMC</t>
  </si>
  <si>
    <t>31:0010:000083</t>
  </si>
  <si>
    <t>31:0003:000083</t>
  </si>
  <si>
    <t>31:0003:000083:0003:0002:00</t>
  </si>
  <si>
    <t>129</t>
  </si>
  <si>
    <t>21687 HMC</t>
  </si>
  <si>
    <t>31:0010:000084</t>
  </si>
  <si>
    <t>31:0003:000084</t>
  </si>
  <si>
    <t>31:0003:000084:0003:0002:00</t>
  </si>
  <si>
    <t>222.2</t>
  </si>
  <si>
    <t>21688 HMC</t>
  </si>
  <si>
    <t>31:0010:000085</t>
  </si>
  <si>
    <t>31:0003:000085</t>
  </si>
  <si>
    <t>31:0003:000085:0003:0002:00</t>
  </si>
  <si>
    <t>110</t>
  </si>
  <si>
    <t>21689 HMC</t>
  </si>
  <si>
    <t>31:0010:000086</t>
  </si>
  <si>
    <t>31:0003:000086</t>
  </si>
  <si>
    <t>31:0003:000086:0003:0002:00</t>
  </si>
  <si>
    <t>21690 HMC</t>
  </si>
  <si>
    <t>31:0010:000087</t>
  </si>
  <si>
    <t>31:0003:000087</t>
  </si>
  <si>
    <t>31:0003:000087:0003:0002:00</t>
  </si>
  <si>
    <t>84.9</t>
  </si>
  <si>
    <t>21691 HMC</t>
  </si>
  <si>
    <t>31:0010:000088</t>
  </si>
  <si>
    <t>31:0003:000088</t>
  </si>
  <si>
    <t>31:0003:000088:0003:0002:00</t>
  </si>
  <si>
    <t>76.6</t>
  </si>
  <si>
    <t>21692 HMC</t>
  </si>
  <si>
    <t>31:0010:000089</t>
  </si>
  <si>
    <t>31:0003:000089</t>
  </si>
  <si>
    <t>31:0003:000089:0003:0002:00</t>
  </si>
  <si>
    <t>124.7</t>
  </si>
  <si>
    <t>21693 HMC</t>
  </si>
  <si>
    <t>31:0010:000090</t>
  </si>
  <si>
    <t>31:0003:000090</t>
  </si>
  <si>
    <t>31:0003:000090:0003:0002:00</t>
  </si>
  <si>
    <t>147.3</t>
  </si>
  <si>
    <t>21604 HMC</t>
  </si>
  <si>
    <t>31:0010:000091</t>
  </si>
  <si>
    <t>31:0003:000091</t>
  </si>
  <si>
    <t>31:0003:000091:0003:0002:00</t>
  </si>
  <si>
    <t>134.1</t>
  </si>
  <si>
    <t>2.782</t>
  </si>
  <si>
    <t>21605 HMC</t>
  </si>
  <si>
    <t>31:0010:000092</t>
  </si>
  <si>
    <t>31:0003:000092</t>
  </si>
  <si>
    <t>31:0003:000092:0003:0002:00</t>
  </si>
  <si>
    <t>86.8</t>
  </si>
  <si>
    <t>7.381</t>
  </si>
  <si>
    <t>21606 HMC</t>
  </si>
  <si>
    <t>31:0010:000093</t>
  </si>
  <si>
    <t>31:0003:000093</t>
  </si>
  <si>
    <t>31:0003:000093:0003:0002:00</t>
  </si>
  <si>
    <t>210.2</t>
  </si>
  <si>
    <t>21831 HMC</t>
  </si>
  <si>
    <t>31:0010:000094</t>
  </si>
  <si>
    <t>31:0003:000094</t>
  </si>
  <si>
    <t>31:0003:000094:0003:0002:00</t>
  </si>
  <si>
    <t>7.2</t>
  </si>
  <si>
    <t>21832 HMC</t>
  </si>
  <si>
    <t>31:0010:000095</t>
  </si>
  <si>
    <t>31:0003:000095</t>
  </si>
  <si>
    <t>31:0003:000095:0003:0002:00</t>
  </si>
  <si>
    <t>36.6</t>
  </si>
  <si>
    <t>21833 HMC</t>
  </si>
  <si>
    <t>31:0010:000096</t>
  </si>
  <si>
    <t>31:0003:000096</t>
  </si>
  <si>
    <t>31:0003:000096:0003:0002:00</t>
  </si>
  <si>
    <t>144.7</t>
  </si>
  <si>
    <t>21834 HMC</t>
  </si>
  <si>
    <t>31:0010:000097</t>
  </si>
  <si>
    <t>31:0003:000097</t>
  </si>
  <si>
    <t>31:0003:000097:0003:0002:00</t>
  </si>
  <si>
    <t>119.3</t>
  </si>
  <si>
    <t>21835 HMC</t>
  </si>
  <si>
    <t>31:0010:000098</t>
  </si>
  <si>
    <t>31:0003:000098</t>
  </si>
  <si>
    <t>31:0003:000098:0003:0002:00</t>
  </si>
  <si>
    <t>21836 HMC</t>
  </si>
  <si>
    <t>31:0010:000099</t>
  </si>
  <si>
    <t>31:0003:000099</t>
  </si>
  <si>
    <t>31:0003:000099:0003:0002:00</t>
  </si>
  <si>
    <t>102.4</t>
  </si>
  <si>
    <t>21837 HMC</t>
  </si>
  <si>
    <t>31:0010:000100</t>
  </si>
  <si>
    <t>31:0003:000100</t>
  </si>
  <si>
    <t>31:0003:000100:0003:0002:00</t>
  </si>
  <si>
    <t>85.6</t>
  </si>
  <si>
    <t>21838 HMC</t>
  </si>
  <si>
    <t>31:0010:000101</t>
  </si>
  <si>
    <t>31:0003:000101</t>
  </si>
  <si>
    <t>31:0003:000101:0003:0002:00</t>
  </si>
  <si>
    <t>185.5</t>
  </si>
  <si>
    <t>21839 HMC</t>
  </si>
  <si>
    <t>31:0010:000102</t>
  </si>
  <si>
    <t>31:0003:000102</t>
  </si>
  <si>
    <t>31:0003:000102:0003:0002:00</t>
  </si>
  <si>
    <t>378.9</t>
  </si>
  <si>
    <t>21840 HMC</t>
  </si>
  <si>
    <t>31:0010:000103</t>
  </si>
  <si>
    <t>31:0003:000103</t>
  </si>
  <si>
    <t>31:0003:000103:0003:0002:00</t>
  </si>
  <si>
    <t>262.2</t>
  </si>
  <si>
    <t>21841 HMC</t>
  </si>
  <si>
    <t>31:0010:000104</t>
  </si>
  <si>
    <t>31:0003:000104</t>
  </si>
  <si>
    <t>31:0003:000104:0003:0002:00</t>
  </si>
  <si>
    <t>467</t>
  </si>
  <si>
    <t>21842 HMC</t>
  </si>
  <si>
    <t>31:0010:000105</t>
  </si>
  <si>
    <t>31:0003:000105</t>
  </si>
  <si>
    <t>31:0003:000105:0003:0002:00</t>
  </si>
  <si>
    <t>208.3</t>
  </si>
  <si>
    <t>21843 HMC</t>
  </si>
  <si>
    <t>31:0010:000106</t>
  </si>
  <si>
    <t>31:0003:000106</t>
  </si>
  <si>
    <t>31:0003:000106:0003:0002:00</t>
  </si>
  <si>
    <t>423.9</t>
  </si>
  <si>
    <t>21844 HMC</t>
  </si>
  <si>
    <t>31:0010:000107</t>
  </si>
  <si>
    <t>31:0003:000107</t>
  </si>
  <si>
    <t>31:0003:000107:0003:0002:00</t>
  </si>
  <si>
    <t>102.2</t>
  </si>
  <si>
    <t>21845 HMC</t>
  </si>
  <si>
    <t>31:0010:000108</t>
  </si>
  <si>
    <t>31:0003:000108</t>
  </si>
  <si>
    <t>31:0003:000108:0003:0002:00</t>
  </si>
  <si>
    <t>67.5</t>
  </si>
  <si>
    <t>21846 HMC</t>
  </si>
  <si>
    <t>31:0010:000109</t>
  </si>
  <si>
    <t>31:0003:000109</t>
  </si>
  <si>
    <t>31:0003:000109:0003:0002:00</t>
  </si>
  <si>
    <t>74.9</t>
  </si>
  <si>
    <t>21847 HMC</t>
  </si>
  <si>
    <t>31:0010:000110</t>
  </si>
  <si>
    <t>31:0003:000110</t>
  </si>
  <si>
    <t>31:0003:000110:0003:0002:00</t>
  </si>
  <si>
    <t>21848 HMC</t>
  </si>
  <si>
    <t>31:0010:000111</t>
  </si>
  <si>
    <t>31:0003:000111</t>
  </si>
  <si>
    <t>31:0003:000111:0003:0002:00</t>
  </si>
  <si>
    <t>177.7</t>
  </si>
  <si>
    <t>21607 HMC</t>
  </si>
  <si>
    <t>31:0010:000112</t>
  </si>
  <si>
    <t>31:0003:000112</t>
  </si>
  <si>
    <t>31:0003:000112:0003:0002:00</t>
  </si>
  <si>
    <t>52.3</t>
  </si>
  <si>
    <t>21608 HMC</t>
  </si>
  <si>
    <t>31:0010:000113</t>
  </si>
  <si>
    <t>31:0003:000113</t>
  </si>
  <si>
    <t>31:0003:000113:0003:0002:00</t>
  </si>
  <si>
    <t>21609 HMC</t>
  </si>
  <si>
    <t>31:0010:000114</t>
  </si>
  <si>
    <t>31:0003:000114</t>
  </si>
  <si>
    <t>31:0003:000114:0003:0002:00</t>
  </si>
  <si>
    <t>73.7</t>
  </si>
  <si>
    <t>21610 HMC</t>
  </si>
  <si>
    <t>31:0010:000115</t>
  </si>
  <si>
    <t>31:0003:000115</t>
  </si>
  <si>
    <t>31:0003:000115:0003:0002:00</t>
  </si>
  <si>
    <t>68.6</t>
  </si>
  <si>
    <t>1.189</t>
  </si>
  <si>
    <t>21611 HMC</t>
  </si>
  <si>
    <t>31:0010:000116</t>
  </si>
  <si>
    <t>31:0003:000116</t>
  </si>
  <si>
    <t>31:0003:000116:0003:0002:00</t>
  </si>
  <si>
    <t>70.7</t>
  </si>
  <si>
    <t>1.534</t>
  </si>
  <si>
    <t>21612 HMC</t>
  </si>
  <si>
    <t>31:0010:000117</t>
  </si>
  <si>
    <t>31:0003:000117</t>
  </si>
  <si>
    <t>31:0003:000117:0003:0002:00</t>
  </si>
  <si>
    <t>168.8</t>
  </si>
  <si>
    <t>21613 HMC</t>
  </si>
  <si>
    <t>31:0010:000118</t>
  </si>
  <si>
    <t>31:0003:000118</t>
  </si>
  <si>
    <t>31:0003:000118:0003:0002:00</t>
  </si>
  <si>
    <t>21614 HMC</t>
  </si>
  <si>
    <t>31:0010:000119</t>
  </si>
  <si>
    <t>31:0003:000119</t>
  </si>
  <si>
    <t>31:0003:000119:0003:0002:00</t>
  </si>
  <si>
    <t>42.6</t>
  </si>
  <si>
    <t>21615 HMC</t>
  </si>
  <si>
    <t>31:0010:000120</t>
  </si>
  <si>
    <t>31:0003:000120</t>
  </si>
  <si>
    <t>31:0003:000120:0003:0002:00</t>
  </si>
  <si>
    <t>42.1</t>
  </si>
  <si>
    <t>1.937</t>
  </si>
  <si>
    <t>21616 HMC</t>
  </si>
  <si>
    <t>31:0010:000121</t>
  </si>
  <si>
    <t>31:0003:000121</t>
  </si>
  <si>
    <t>31:0003:000121:0003:0002:00</t>
  </si>
  <si>
    <t>21617 HMC</t>
  </si>
  <si>
    <t>31:0010:000122</t>
  </si>
  <si>
    <t>31:0003:000122</t>
  </si>
  <si>
    <t>31:0003:000122:0003:0002:00</t>
  </si>
  <si>
    <t>60.9</t>
  </si>
  <si>
    <t>3.155</t>
  </si>
  <si>
    <t>21618 HMC</t>
  </si>
  <si>
    <t>31:0010:000123</t>
  </si>
  <si>
    <t>31:0003:000123</t>
  </si>
  <si>
    <t>31:0003:000123:0003:0002:00</t>
  </si>
  <si>
    <t>57.7</t>
  </si>
  <si>
    <t>21849 HMC</t>
  </si>
  <si>
    <t>31:0010:000124</t>
  </si>
  <si>
    <t>31:0003:000124</t>
  </si>
  <si>
    <t>31:0003:000124:0003:0002:00</t>
  </si>
  <si>
    <t>56.7</t>
  </si>
  <si>
    <t>21850 HMC</t>
  </si>
  <si>
    <t>31:0010:000125</t>
  </si>
  <si>
    <t>31:0003:000125</t>
  </si>
  <si>
    <t>31:0003:000125:0003:0002:00</t>
  </si>
  <si>
    <t>21623 HMC</t>
  </si>
  <si>
    <t>31:0010:000126</t>
  </si>
  <si>
    <t>31:0003:000126</t>
  </si>
  <si>
    <t>31:0003:000126:0003:0002:00</t>
  </si>
  <si>
    <t>141.8</t>
  </si>
  <si>
    <t>21622 HMC</t>
  </si>
  <si>
    <t>31:0010:000127</t>
  </si>
  <si>
    <t>31:0003:000127</t>
  </si>
  <si>
    <t>31:0003:000127:0003:0002:00</t>
  </si>
  <si>
    <t>115.2</t>
  </si>
  <si>
    <t>21621 HMC</t>
  </si>
  <si>
    <t>31:0010:000128</t>
  </si>
  <si>
    <t>31:0003:000128</t>
  </si>
  <si>
    <t>31:0003:000128:0003:0002:00</t>
  </si>
  <si>
    <t>238.6</t>
  </si>
  <si>
    <t>21620 HMC</t>
  </si>
  <si>
    <t>31:0010:000129</t>
  </si>
  <si>
    <t>31:0003:000129</t>
  </si>
  <si>
    <t>31:0003:000129:0003:0002:00</t>
  </si>
  <si>
    <t>114.3</t>
  </si>
  <si>
    <t>21619 HMC</t>
  </si>
  <si>
    <t>31:0010:000130</t>
  </si>
  <si>
    <t>31:0003:000130</t>
  </si>
  <si>
    <t>31:0003:000130:0003:0002:00</t>
  </si>
  <si>
    <t>141.4</t>
  </si>
  <si>
    <t>21710 HMC</t>
  </si>
  <si>
    <t>31:0010:000131</t>
  </si>
  <si>
    <t>31:0003:000131</t>
  </si>
  <si>
    <t>31:0003:000131:0003:0002:00</t>
  </si>
  <si>
    <t>218.9</t>
  </si>
  <si>
    <t>21709 HMC</t>
  </si>
  <si>
    <t>31:0010:000132</t>
  </si>
  <si>
    <t>31:0003:000132</t>
  </si>
  <si>
    <t>31:0003:000132:0003:0002:00</t>
  </si>
  <si>
    <t>179.7</t>
  </si>
  <si>
    <t>21708 HMC</t>
  </si>
  <si>
    <t>31:0010:000133</t>
  </si>
  <si>
    <t>31:0003:000133</t>
  </si>
  <si>
    <t>31:0003:000133:0003:0002:00</t>
  </si>
  <si>
    <t>249.5</t>
  </si>
  <si>
    <t>21707 HMC</t>
  </si>
  <si>
    <t>31:0010:000134</t>
  </si>
  <si>
    <t>31:0003:000134</t>
  </si>
  <si>
    <t>31:0003:000134:0003:0002:00</t>
  </si>
  <si>
    <t>241.5</t>
  </si>
  <si>
    <t>21706 HMC</t>
  </si>
  <si>
    <t>31:0010:000135</t>
  </si>
  <si>
    <t>31:0003:000135</t>
  </si>
  <si>
    <t>31:0003:000135:0003:0002:00</t>
  </si>
  <si>
    <t>215.1</t>
  </si>
  <si>
    <t>21705 HMC</t>
  </si>
  <si>
    <t>31:0010:000136</t>
  </si>
  <si>
    <t>31:0003:000136</t>
  </si>
  <si>
    <t>31:0003:000136:0003:0002:00</t>
  </si>
  <si>
    <t>236.9</t>
  </si>
  <si>
    <t>21704 HMC</t>
  </si>
  <si>
    <t>31:0010:000137</t>
  </si>
  <si>
    <t>31:0003:000137</t>
  </si>
  <si>
    <t>31:0003:000137:0003:0002:00</t>
  </si>
  <si>
    <t>21703 HMC</t>
  </si>
  <si>
    <t>31:0010:000138</t>
  </si>
  <si>
    <t>31:0003:000138</t>
  </si>
  <si>
    <t>31:0003:000138:0003:0002:00</t>
  </si>
  <si>
    <t>226</t>
  </si>
  <si>
    <t>21702 HMC</t>
  </si>
  <si>
    <t>31:0010:000139</t>
  </si>
  <si>
    <t>31:0003:000139</t>
  </si>
  <si>
    <t>31:0003:000139:0003:0002:00</t>
  </si>
  <si>
    <t>279.7</t>
  </si>
  <si>
    <t>21701 HMC</t>
  </si>
  <si>
    <t>31:0010:000140</t>
  </si>
  <si>
    <t>31:0003:000140</t>
  </si>
  <si>
    <t>31:0003:000140:0003:0002:00</t>
  </si>
  <si>
    <t>69.5</t>
  </si>
  <si>
    <t>21825 HMC</t>
  </si>
  <si>
    <t>31:0010:000141</t>
  </si>
  <si>
    <t>31:0003:000141</t>
  </si>
  <si>
    <t>31:0003:000141:0003:0002:00</t>
  </si>
  <si>
    <t>68.2</t>
  </si>
  <si>
    <t>21826 HMC</t>
  </si>
  <si>
    <t>31:0010:000142</t>
  </si>
  <si>
    <t>31:0003:000142</t>
  </si>
  <si>
    <t>31:0003:000142:0003:0002:00</t>
  </si>
  <si>
    <t>21827 HMC</t>
  </si>
  <si>
    <t>31:0010:000143</t>
  </si>
  <si>
    <t>31:0003:000143</t>
  </si>
  <si>
    <t>31:0003:000143:0003:0002:00</t>
  </si>
  <si>
    <t>63.4</t>
  </si>
  <si>
    <t>21828 HMC</t>
  </si>
  <si>
    <t>31:0010:000144</t>
  </si>
  <si>
    <t>31:0003:000144</t>
  </si>
  <si>
    <t>31:0003:000144:0003:0002:00</t>
  </si>
  <si>
    <t>86</t>
  </si>
  <si>
    <t>21830 HMC</t>
  </si>
  <si>
    <t>31:0010:000145</t>
  </si>
  <si>
    <t>31:0003:000145</t>
  </si>
  <si>
    <t>31:0003:000145:0003:0002:00</t>
  </si>
  <si>
    <t>103.6</t>
  </si>
  <si>
    <t>21875 HMC</t>
  </si>
  <si>
    <t>31:0010:000146</t>
  </si>
  <si>
    <t>31:0003:000146</t>
  </si>
  <si>
    <t>31:0003:000146:0003:0002:00</t>
  </si>
  <si>
    <t>95.7</t>
  </si>
  <si>
    <t>2.008</t>
  </si>
  <si>
    <t>21676 HMC</t>
  </si>
  <si>
    <t>31:0010:000147</t>
  </si>
  <si>
    <t>31:0003:000147</t>
  </si>
  <si>
    <t>31:0003:000147:0003:0002:00</t>
  </si>
  <si>
    <t>21677 HMC</t>
  </si>
  <si>
    <t>31:0010:000148</t>
  </si>
  <si>
    <t>31:0003:000148</t>
  </si>
  <si>
    <t>31:0003:000148:0003:0002:00</t>
  </si>
  <si>
    <t>21678 HMC</t>
  </si>
  <si>
    <t>31:0010:000149</t>
  </si>
  <si>
    <t>31:0003:000149</t>
  </si>
  <si>
    <t>31:0003:000149:0003:0002:00</t>
  </si>
  <si>
    <t>21852 HMC</t>
  </si>
  <si>
    <t>31:0010:000150</t>
  </si>
  <si>
    <t>31:0003:000150</t>
  </si>
  <si>
    <t>31:0003:000150:0003:0002:00</t>
  </si>
  <si>
    <t>69.4</t>
  </si>
  <si>
    <t>21853 HMC</t>
  </si>
  <si>
    <t>31:0010:000151</t>
  </si>
  <si>
    <t>31:0003:000151</t>
  </si>
  <si>
    <t>31:0003:000151:0003:0002:00</t>
  </si>
  <si>
    <t>846.8</t>
  </si>
  <si>
    <t>21855 HMC</t>
  </si>
  <si>
    <t>31:0010:000152</t>
  </si>
  <si>
    <t>31:0003:000152</t>
  </si>
  <si>
    <t>31:0003:000152:0003:0002:00</t>
  </si>
  <si>
    <t>279.6</t>
  </si>
  <si>
    <t>21856 HMC</t>
  </si>
  <si>
    <t>31:0010:000153</t>
  </si>
  <si>
    <t>31:0003:000153</t>
  </si>
  <si>
    <t>31:0003:000153:0003:0002:00</t>
  </si>
  <si>
    <t>150.1</t>
  </si>
  <si>
    <t>21810 HMC</t>
  </si>
  <si>
    <t>31:0010:000154</t>
  </si>
  <si>
    <t>31:0003:000154</t>
  </si>
  <si>
    <t>31:0003:000154:0003:0002:00</t>
  </si>
  <si>
    <t>241.6</t>
  </si>
  <si>
    <t>21861 HMC</t>
  </si>
  <si>
    <t>31:0010:000155</t>
  </si>
  <si>
    <t>31:0003:000155</t>
  </si>
  <si>
    <t>31:0003:000155:0003:0002:00</t>
  </si>
  <si>
    <t>93.3</t>
  </si>
  <si>
    <t>05LUA0204 HMC</t>
  </si>
  <si>
    <t>31:0010:000156</t>
  </si>
  <si>
    <t>31:0003:000156</t>
  </si>
  <si>
    <t>31:0003:000156:0003:0002:00</t>
  </si>
  <si>
    <t>05LUA0243 HMC</t>
  </si>
  <si>
    <t>31:0010:000157</t>
  </si>
  <si>
    <t>31:0003:000157</t>
  </si>
  <si>
    <t>31:0003:000157:0003:0002:00</t>
  </si>
  <si>
    <t>05LUA1408 HMC</t>
  </si>
  <si>
    <t>31:0010:000158</t>
  </si>
  <si>
    <t>31:0003:000159</t>
  </si>
  <si>
    <t>31:0003:000159:0003:0002:00</t>
  </si>
  <si>
    <t>05LUA1409 HMC</t>
  </si>
  <si>
    <t>31:0010:000159</t>
  </si>
  <si>
    <t>31:0003:000160</t>
  </si>
  <si>
    <t>31:0003:000160:0003:0002:00</t>
  </si>
  <si>
    <t>05LUA1410 HMC</t>
  </si>
  <si>
    <t>31:0010:000160</t>
  </si>
  <si>
    <t>31:0003:000161</t>
  </si>
  <si>
    <t>31:0003:000161:0003:0002:00</t>
  </si>
  <si>
    <t>05LUA1411 HMC</t>
  </si>
  <si>
    <t>31:0010:000161</t>
  </si>
  <si>
    <t>31:0003:000162</t>
  </si>
  <si>
    <t>31:0003:000162:0003:0002:00</t>
  </si>
  <si>
    <t>05LUA1412 HMC</t>
  </si>
  <si>
    <t>31:0010:000162</t>
  </si>
  <si>
    <t>31:0003:000163</t>
  </si>
  <si>
    <t>31:0003:000163:0003:0002:00</t>
  </si>
  <si>
    <t>05LUA1413 HMC</t>
  </si>
  <si>
    <t>31:0010:000163</t>
  </si>
  <si>
    <t>31:0003:000164</t>
  </si>
  <si>
    <t>31:0003:000164:0003:0002:00</t>
  </si>
  <si>
    <t>05LUA1414 HMC</t>
  </si>
  <si>
    <t>31:0010:000164</t>
  </si>
  <si>
    <t>31:0003:000165</t>
  </si>
  <si>
    <t>31:0003:000165:0003:0002:00</t>
  </si>
  <si>
    <t>05LUA1425 HMC</t>
  </si>
  <si>
    <t>31:0010:000165</t>
  </si>
  <si>
    <t>31:0003:000166</t>
  </si>
  <si>
    <t>31:0003:000166:0003:0002:00</t>
  </si>
  <si>
    <t>13105.626</t>
  </si>
  <si>
    <t>05LUA1426 HMC</t>
  </si>
  <si>
    <t>31:0010:000166</t>
  </si>
  <si>
    <t>31:0003:000167</t>
  </si>
  <si>
    <t>31:0003:000167:0003:0002:00</t>
  </si>
  <si>
    <t>05LUA1444 HMC</t>
  </si>
  <si>
    <t>31:0010:000167</t>
  </si>
  <si>
    <t>31:0003:000168</t>
  </si>
  <si>
    <t>31:0003:000168:0003:0002:00</t>
  </si>
  <si>
    <t>05LUA2235 HMC</t>
  </si>
  <si>
    <t>31:0010:000168</t>
  </si>
  <si>
    <t>31:0003:000173</t>
  </si>
  <si>
    <t>31:0003:000173:0003:0002:00</t>
  </si>
  <si>
    <t>05LUA2645 HMC</t>
  </si>
  <si>
    <t>31:0010:000169</t>
  </si>
  <si>
    <t>31:0003:000182</t>
  </si>
  <si>
    <t>31:0003:000182:0003:0002:00</t>
  </si>
  <si>
    <t>05LUA2668 HMC</t>
  </si>
  <si>
    <t>31:0010:000170</t>
  </si>
  <si>
    <t>31:0003:000183</t>
  </si>
  <si>
    <t>31:0003:000183:0003:0002:00</t>
  </si>
  <si>
    <t>05LUA3202 HMC</t>
  </si>
  <si>
    <t>31:0010:000171</t>
  </si>
  <si>
    <t>31:0003:000185</t>
  </si>
  <si>
    <t>31:0003:000185:0003:0002:00</t>
  </si>
  <si>
    <t>05LUA3225 HMC</t>
  </si>
  <si>
    <t>31:0010:000172</t>
  </si>
  <si>
    <t>31:0003:000186</t>
  </si>
  <si>
    <t>31:0003:000186:0003:0002:00</t>
  </si>
  <si>
    <t>05LUA3299 HMC</t>
  </si>
  <si>
    <t>31:0010:000173</t>
  </si>
  <si>
    <t>31:0003:000190</t>
  </si>
  <si>
    <t>31:0003:000190:0003:0002:00</t>
  </si>
  <si>
    <t>05LUA7506 HMC</t>
  </si>
  <si>
    <t>31:0010:000174</t>
  </si>
  <si>
    <t>31:0003:000194</t>
  </si>
  <si>
    <t>31:0003:000194:0003:0002:00</t>
  </si>
  <si>
    <t>05LUA8300 HMC</t>
  </si>
  <si>
    <t>31:0010:000175</t>
  </si>
  <si>
    <t>31:0003:000195</t>
  </si>
  <si>
    <t>31:0003:000195:0003:0002:00</t>
  </si>
  <si>
    <t>05LUA8301 HMC</t>
  </si>
  <si>
    <t>31:0010:000176</t>
  </si>
  <si>
    <t>31:0003:000196</t>
  </si>
  <si>
    <t>31:0003:000196:0003:0002:00</t>
  </si>
  <si>
    <t>05LUA8302 HMC</t>
  </si>
  <si>
    <t>31:0010:000177</t>
  </si>
  <si>
    <t>31:0003:000197</t>
  </si>
  <si>
    <t>31:0003:000197:0003:0002:00</t>
  </si>
  <si>
    <t>05LUA8303 HMC</t>
  </si>
  <si>
    <t>31:0010:000178</t>
  </si>
  <si>
    <t>31:0003:000198</t>
  </si>
  <si>
    <t>31:0003:000198:0003:0002:00</t>
  </si>
  <si>
    <t>05LUA8304 HMC</t>
  </si>
  <si>
    <t>31:0010:000179</t>
  </si>
  <si>
    <t>31:0003:000199</t>
  </si>
  <si>
    <t>31:0003:000199:0003:0002:00</t>
  </si>
  <si>
    <t>05LUA8305 HMC</t>
  </si>
  <si>
    <t>31:0010:000180</t>
  </si>
  <si>
    <t>31:0003:000200</t>
  </si>
  <si>
    <t>31:0003:000200:0003:0002:00</t>
  </si>
  <si>
    <t>05LUA8306 HMC</t>
  </si>
  <si>
    <t>31:0010:000181</t>
  </si>
  <si>
    <t>31:0003:000201</t>
  </si>
  <si>
    <t>31:0003:000201:0003:0002:00</t>
  </si>
  <si>
    <t>05LUA8307 HMC</t>
  </si>
  <si>
    <t>31:0010:000182</t>
  </si>
  <si>
    <t>31:0003:000202</t>
  </si>
  <si>
    <t>31:0003:000202:0003:0002:00</t>
  </si>
  <si>
    <t>05LUA8308 HMC</t>
  </si>
  <si>
    <t>31:0010:000183</t>
  </si>
  <si>
    <t>31:0003:000203</t>
  </si>
  <si>
    <t>31:0003:000203:0003:0002:00</t>
  </si>
  <si>
    <t>05LUA8309 HMC</t>
  </si>
  <si>
    <t>31:0010:000184</t>
  </si>
  <si>
    <t>31:0003:000204</t>
  </si>
  <si>
    <t>31:0003:000204:0003:0002:00</t>
  </si>
  <si>
    <t>05LUA8310 HMC</t>
  </si>
  <si>
    <t>31:0010:000185</t>
  </si>
  <si>
    <t>31:0003:000205</t>
  </si>
  <si>
    <t>31:0003:000205:0003:0002:00</t>
  </si>
  <si>
    <t>05LUA8311 HMC</t>
  </si>
  <si>
    <t>31:0010:000186</t>
  </si>
  <si>
    <t>31:0003:000206</t>
  </si>
  <si>
    <t>31:0003:000206:0003:0002:00</t>
  </si>
  <si>
    <t>05LUA8312 HMC</t>
  </si>
  <si>
    <t>31:0010:000187</t>
  </si>
  <si>
    <t>31:0003:000207</t>
  </si>
  <si>
    <t>31:0003:000207:0003:0002:00</t>
  </si>
  <si>
    <t>05LUA8313 HMC</t>
  </si>
  <si>
    <t>31:0010:000188</t>
  </si>
  <si>
    <t>31:0003:000208</t>
  </si>
  <si>
    <t>31:0003:000208:0003:0002:00</t>
  </si>
  <si>
    <t>05LUA8314 HMC</t>
  </si>
  <si>
    <t>31:0010:000189</t>
  </si>
  <si>
    <t>31:0003:000209</t>
  </si>
  <si>
    <t>31:0003:000209:0003:0002:00</t>
  </si>
  <si>
    <t>05LUA8315 HMC</t>
  </si>
  <si>
    <t>31:0010:000190</t>
  </si>
  <si>
    <t>31:0003:000210</t>
  </si>
  <si>
    <t>31:0003:000210:0003:0002:00</t>
  </si>
  <si>
    <t>05LUA8316 HMC</t>
  </si>
  <si>
    <t>31:0010:000191</t>
  </si>
  <si>
    <t>31:0003:000211</t>
  </si>
  <si>
    <t>31:0003:000211:0003:0002:00</t>
  </si>
  <si>
    <t>05LUA8317 HMC</t>
  </si>
  <si>
    <t>31:0010:000192</t>
  </si>
  <si>
    <t>31:0003:000212</t>
  </si>
  <si>
    <t>31:0003:000212:0003:0002:00</t>
  </si>
  <si>
    <t>05LUA8318 HMC</t>
  </si>
  <si>
    <t>31:0010:000193</t>
  </si>
  <si>
    <t>31:0003:000213</t>
  </si>
  <si>
    <t>31:0003:000213:0003:0002:00</t>
  </si>
  <si>
    <t>05LUA8319 HMC</t>
  </si>
  <si>
    <t>31:0010:000194</t>
  </si>
  <si>
    <t>31:0003:000214</t>
  </si>
  <si>
    <t>31:0003:000214:0003:0002:00</t>
  </si>
  <si>
    <t>05LUA8320 HMC</t>
  </si>
  <si>
    <t>31:0010:000195</t>
  </si>
  <si>
    <t>31:0003:000215</t>
  </si>
  <si>
    <t>31:0003:000215:0003:0002:00</t>
  </si>
  <si>
    <t>05LUA8321 HMC</t>
  </si>
  <si>
    <t>31:0010:000196</t>
  </si>
  <si>
    <t>31:0003:000216</t>
  </si>
  <si>
    <t>31:0003:000216:0003:0002:00</t>
  </si>
  <si>
    <t>05LUA8322 HMC</t>
  </si>
  <si>
    <t>31:0010:000197</t>
  </si>
  <si>
    <t>31:0003:000217</t>
  </si>
  <si>
    <t>31:0003:000217:0003:0002:00</t>
  </si>
  <si>
    <t>05LUA8332 HMC</t>
  </si>
  <si>
    <t>31:0010:000198</t>
  </si>
  <si>
    <t>31:0003:000218</t>
  </si>
  <si>
    <t>31:0003:000218:0003:0002:00</t>
  </si>
  <si>
    <t>05LUA8333 HMC</t>
  </si>
  <si>
    <t>31:0010:000199</t>
  </si>
  <si>
    <t>31:0003:000219</t>
  </si>
  <si>
    <t>31:0003:000219:0003:0002:00</t>
  </si>
  <si>
    <t>05LUA8334 HMC</t>
  </si>
  <si>
    <t>31:0010:000200</t>
  </si>
  <si>
    <t>31:0003:000220</t>
  </si>
  <si>
    <t>31:0003:000220:0003:0002:00</t>
  </si>
  <si>
    <t>05LUA8335 HMC</t>
  </si>
  <si>
    <t>31:0010:000201</t>
  </si>
  <si>
    <t>31:0003:000221</t>
  </si>
  <si>
    <t>31:0003:000221:0003:0002:00</t>
  </si>
  <si>
    <t>05LUA8336 HMC</t>
  </si>
  <si>
    <t>31:0010:000202</t>
  </si>
  <si>
    <t>31:0003:000222</t>
  </si>
  <si>
    <t>31:0003:000222:0003:0002:00</t>
  </si>
  <si>
    <t>05LUA8337 HMC</t>
  </si>
  <si>
    <t>31:0010:000203</t>
  </si>
  <si>
    <t>31:0003:000223</t>
  </si>
  <si>
    <t>31:0003:000223:0003:0002:00</t>
  </si>
  <si>
    <t>05LUA8338 HMC</t>
  </si>
  <si>
    <t>31:0010:000204</t>
  </si>
  <si>
    <t>31:0003:000224</t>
  </si>
  <si>
    <t>31:0003:000224:0003:0002:00</t>
  </si>
  <si>
    <t>05LUA8339 HMC</t>
  </si>
  <si>
    <t>31:0010:000205</t>
  </si>
  <si>
    <t>31:0003:000225</t>
  </si>
  <si>
    <t>31:0003:000225:0003:0002:00</t>
  </si>
  <si>
    <t>05LUA8340 HMC</t>
  </si>
  <si>
    <t>31:0010:000206</t>
  </si>
  <si>
    <t>31:0003:000226</t>
  </si>
  <si>
    <t>31:0003:000226:0003:0002:00</t>
  </si>
  <si>
    <t>05LUA8341 HMC</t>
  </si>
  <si>
    <t>31:0010:000207</t>
  </si>
  <si>
    <t>31:0003:000227</t>
  </si>
  <si>
    <t>31:0003:000227:0003:0002:00</t>
  </si>
  <si>
    <t>48.285</t>
  </si>
  <si>
    <t>05LUA8344 HMC</t>
  </si>
  <si>
    <t>31:0010:000208</t>
  </si>
  <si>
    <t>31:0003:000229</t>
  </si>
  <si>
    <t>31:0003:000229:0003:0002:00</t>
  </si>
  <si>
    <t>05LUA8345 HMC</t>
  </si>
  <si>
    <t>31:0010:000209</t>
  </si>
  <si>
    <t>31:0003:000230</t>
  </si>
  <si>
    <t>31:0003:000230:0003:0002:00</t>
  </si>
  <si>
    <t>05LUA8346 HMC</t>
  </si>
  <si>
    <t>31:0010:000210</t>
  </si>
  <si>
    <t>31:0003:000231</t>
  </si>
  <si>
    <t>31:0003:000231:0003:0002:00</t>
  </si>
  <si>
    <t>05LUA8348 HMC</t>
  </si>
  <si>
    <t>31:0010:000211</t>
  </si>
  <si>
    <t>31:0003:000232</t>
  </si>
  <si>
    <t>31:0003:000232:0003:0002:00</t>
  </si>
  <si>
    <t>05LUA8349 HMC</t>
  </si>
  <si>
    <t>31:0010:000212</t>
  </si>
  <si>
    <t>31:0003:000233</t>
  </si>
  <si>
    <t>31:0003:000233:0003:0002:00</t>
  </si>
  <si>
    <t>05LUA8350 HMC</t>
  </si>
  <si>
    <t>31:0010:000213</t>
  </si>
  <si>
    <t>31:0003:000234</t>
  </si>
  <si>
    <t>31:0003:000234:0003:0002:00</t>
  </si>
  <si>
    <t>05LUA8351 HMC</t>
  </si>
  <si>
    <t>31:0010:000214</t>
  </si>
  <si>
    <t>31:0003:000235</t>
  </si>
  <si>
    <t>31:0003:000235:0003:0002:00</t>
  </si>
  <si>
    <t>05LUA8352 HMC</t>
  </si>
  <si>
    <t>31:0010:000215</t>
  </si>
  <si>
    <t>31:0003:000236</t>
  </si>
  <si>
    <t>31:0003:000236:0003:0002:00</t>
  </si>
  <si>
    <t>05LUA8353 HMC</t>
  </si>
  <si>
    <t>31:0010:000216</t>
  </si>
  <si>
    <t>31:0003:000237</t>
  </si>
  <si>
    <t>31:0003:000237:0003:0002:00</t>
  </si>
  <si>
    <t>05LUA8354 HMC</t>
  </si>
  <si>
    <t>31:0010:000217</t>
  </si>
  <si>
    <t>31:0003:000238</t>
  </si>
  <si>
    <t>31:0003:000238:0003:0002:00</t>
  </si>
  <si>
    <t>05LUA8355 HMC</t>
  </si>
  <si>
    <t>31:0010:000218</t>
  </si>
  <si>
    <t>31:0003:000239</t>
  </si>
  <si>
    <t>31:0003:000239:0003:0002:00</t>
  </si>
  <si>
    <t>05LUA8357 HMC</t>
  </si>
  <si>
    <t>31:0010:000219</t>
  </si>
  <si>
    <t>31:0003:000241</t>
  </si>
  <si>
    <t>31:0003:000241:0003:0002:00</t>
  </si>
  <si>
    <t>05LUA8358 HMC</t>
  </si>
  <si>
    <t>31:0010:000220</t>
  </si>
  <si>
    <t>31:0003:000242</t>
  </si>
  <si>
    <t>31:0003:000242:0003:0002:00</t>
  </si>
  <si>
    <t>05LUA8359 HMC</t>
  </si>
  <si>
    <t>31:0010:000221</t>
  </si>
  <si>
    <t>31:0003:000243</t>
  </si>
  <si>
    <t>31:0003:000243:0003:0002:00</t>
  </si>
  <si>
    <t>05LUA8360 HMC</t>
  </si>
  <si>
    <t>31:0010:000222</t>
  </si>
  <si>
    <t>31:0003:000244</t>
  </si>
  <si>
    <t>31:0003:000244:0003:0002:00</t>
  </si>
  <si>
    <t>05LUA8361 HMC</t>
  </si>
  <si>
    <t>31:0010:000223</t>
  </si>
  <si>
    <t>31:0003:000245</t>
  </si>
  <si>
    <t>31:0003:000245:0003:0002:00</t>
  </si>
  <si>
    <t>05LUA8362 HMC</t>
  </si>
  <si>
    <t>31:0010:000224</t>
  </si>
  <si>
    <t>31:0003:000246</t>
  </si>
  <si>
    <t>31:0003:000246:0003:0002:00</t>
  </si>
  <si>
    <t>05LUA8363 HMC</t>
  </si>
  <si>
    <t>31:0010:000225</t>
  </si>
  <si>
    <t>31:0003:000247</t>
  </si>
  <si>
    <t>31:0003:000247:0003:0002:00</t>
  </si>
  <si>
    <t>05LUA8364 HMC</t>
  </si>
  <si>
    <t>31:0010:000226</t>
  </si>
  <si>
    <t>31:0003:000248</t>
  </si>
  <si>
    <t>31:0003:000248:0003:0002:00</t>
  </si>
  <si>
    <t>05LUA8365 HMC</t>
  </si>
  <si>
    <t>31:0010:000227</t>
  </si>
  <si>
    <t>31:0003:000249</t>
  </si>
  <si>
    <t>31:0003:000249:0003:0002:00</t>
  </si>
  <si>
    <t>05LUA8366 HMC</t>
  </si>
  <si>
    <t>31:0010:000228</t>
  </si>
  <si>
    <t>31:0003:000250</t>
  </si>
  <si>
    <t>31:0003:000250:0003:0002:00</t>
  </si>
  <si>
    <t>05LUA8367 HMC</t>
  </si>
  <si>
    <t>31:0010:000229</t>
  </si>
  <si>
    <t>31:0003:000251</t>
  </si>
  <si>
    <t>31:0003:000251:0003:0002:00</t>
  </si>
  <si>
    <t>05LUA8368 HMC</t>
  </si>
  <si>
    <t>31:0010:000230</t>
  </si>
  <si>
    <t>31:0003:000252</t>
  </si>
  <si>
    <t>31:0003:000252:0003:0002:00</t>
  </si>
  <si>
    <t>05LUA8369 HMC</t>
  </si>
  <si>
    <t>31:0010:000231</t>
  </si>
  <si>
    <t>31:0003:000253</t>
  </si>
  <si>
    <t>31:0003:000253:0003:0002:00</t>
  </si>
  <si>
    <t>05LUA8370 HMC</t>
  </si>
  <si>
    <t>31:0010:000232</t>
  </si>
  <si>
    <t>31:0003:000254</t>
  </si>
  <si>
    <t>31:0003:000254:0003:0002:00</t>
  </si>
  <si>
    <t>05LUA8371 HMC</t>
  </si>
  <si>
    <t>31:0010:000233</t>
  </si>
  <si>
    <t>31:0003:000255</t>
  </si>
  <si>
    <t>31:0003:000255:0003:0002:00</t>
  </si>
  <si>
    <t>05LUA8372 HMC</t>
  </si>
  <si>
    <t>31:0010:000234</t>
  </si>
  <si>
    <t>31:0003:000256</t>
  </si>
  <si>
    <t>31:0003:000256:0003:0002:00</t>
  </si>
  <si>
    <t>05LUA8373 HMC</t>
  </si>
  <si>
    <t>31:0010:000235</t>
  </si>
  <si>
    <t>31:0003:000257</t>
  </si>
  <si>
    <t>31:0003:000257:0003:0002:00</t>
  </si>
  <si>
    <t>05LUA8374 HMC</t>
  </si>
  <si>
    <t>31:0010:000236</t>
  </si>
  <si>
    <t>31:0003:000258</t>
  </si>
  <si>
    <t>31:0003:000258:0003:0002:00</t>
  </si>
  <si>
    <t>05LUA8375 HMC</t>
  </si>
  <si>
    <t>31:0010:000237</t>
  </si>
  <si>
    <t>31:0003:000259</t>
  </si>
  <si>
    <t>31:0003:000259:0003:0002:00</t>
  </si>
  <si>
    <t>2.486</t>
  </si>
  <si>
    <t>05LUA8376 HMC</t>
  </si>
  <si>
    <t>31:0010:000238</t>
  </si>
  <si>
    <t>31:0003:000260</t>
  </si>
  <si>
    <t>31:0003:000260:0003:0002:00</t>
  </si>
  <si>
    <t>05LUA8377 HMC</t>
  </si>
  <si>
    <t>31:0010:000239</t>
  </si>
  <si>
    <t>31:0003:000261</t>
  </si>
  <si>
    <t>31:0003:000261:0003:0002:00</t>
  </si>
  <si>
    <t>05LUA8378 HMC</t>
  </si>
  <si>
    <t>31:0010:000240</t>
  </si>
  <si>
    <t>31:0003:000262</t>
  </si>
  <si>
    <t>31:0003:000262:0003:0002:00</t>
  </si>
  <si>
    <t>05LUA8379 HMC</t>
  </si>
  <si>
    <t>31:0010:000241</t>
  </si>
  <si>
    <t>31:0003:000263</t>
  </si>
  <si>
    <t>31:0003:000263:0003:0002:00</t>
  </si>
  <si>
    <t>05LUA8380 HMC</t>
  </si>
  <si>
    <t>31:0010:000242</t>
  </si>
  <si>
    <t>31:0003:000264</t>
  </si>
  <si>
    <t>31:0003:000264:0003:0002:00</t>
  </si>
  <si>
    <t>05LUA8381 HMC</t>
  </si>
  <si>
    <t>31:0010:000243</t>
  </si>
  <si>
    <t>31:0003:000265</t>
  </si>
  <si>
    <t>31:0003:000265:0003:0002:00</t>
  </si>
  <si>
    <t>05LUA8396 HMC</t>
  </si>
  <si>
    <t>31:0010:000244</t>
  </si>
  <si>
    <t>31:0003:000266</t>
  </si>
  <si>
    <t>31:0003:000266:0003:0002:00</t>
  </si>
  <si>
    <t>05LUA8397 HMC</t>
  </si>
  <si>
    <t>31:0010:000245</t>
  </si>
  <si>
    <t>31:0003:000267</t>
  </si>
  <si>
    <t>31:0003:000267:0003:0002:00</t>
  </si>
  <si>
    <t>8.007</t>
  </si>
  <si>
    <t>05LUA8398 HMC</t>
  </si>
  <si>
    <t>31:0010:000246</t>
  </si>
  <si>
    <t>31:0003:000268</t>
  </si>
  <si>
    <t>31:0003:000268:0003:0002:00</t>
  </si>
  <si>
    <t>05LUA8399 HMC</t>
  </si>
  <si>
    <t>31:0010:000247</t>
  </si>
  <si>
    <t>31:0003:000269</t>
  </si>
  <si>
    <t>31:0003:000269:0003:0002:00</t>
  </si>
  <si>
    <t>05LUA8400 HMC</t>
  </si>
  <si>
    <t>31:0010:000248</t>
  </si>
  <si>
    <t>31:0003:000270</t>
  </si>
  <si>
    <t>31:0003:000270:0003:0002:00</t>
  </si>
  <si>
    <t>47.6</t>
  </si>
  <si>
    <t>13.46</t>
  </si>
  <si>
    <t>05LUA8401 HMC</t>
  </si>
  <si>
    <t>31:0010:000249</t>
  </si>
  <si>
    <t>31:0003:000271</t>
  </si>
  <si>
    <t>31:0003:000271:0003:0002:00</t>
  </si>
  <si>
    <t>05LUA8402 HMC</t>
  </si>
  <si>
    <t>31:0010:000250</t>
  </si>
  <si>
    <t>31:0003:000272</t>
  </si>
  <si>
    <t>31:0003:000272:0003:0002:00</t>
  </si>
  <si>
    <t>53.6</t>
  </si>
  <si>
    <t>3.585</t>
  </si>
  <si>
    <t>05LUA8403 HMC</t>
  </si>
  <si>
    <t>31:0010:000251</t>
  </si>
  <si>
    <t>31:0003:000273</t>
  </si>
  <si>
    <t>31:0003:000273:0003:0002:00</t>
  </si>
  <si>
    <t>40.299</t>
  </si>
  <si>
    <t>29.083</t>
  </si>
  <si>
    <t>11.215</t>
  </si>
  <si>
    <t>05LUA8404 HMC</t>
  </si>
  <si>
    <t>31:0010:000252</t>
  </si>
  <si>
    <t>31:0003:000274</t>
  </si>
  <si>
    <t>31:0003:000274:0003:0002:00</t>
  </si>
  <si>
    <t>05LUA8405 HMC</t>
  </si>
  <si>
    <t>31:0010:000253</t>
  </si>
  <si>
    <t>31:0003:000275</t>
  </si>
  <si>
    <t>31:0003:000275:0003:0002:00</t>
  </si>
  <si>
    <t>15.111</t>
  </si>
  <si>
    <t>05LUA8406 HMC</t>
  </si>
  <si>
    <t>31:0010:000254</t>
  </si>
  <si>
    <t>31:0003:000276</t>
  </si>
  <si>
    <t>31:0003:000276:0003:0002:00</t>
  </si>
  <si>
    <t>05LUA8407 HMC</t>
  </si>
  <si>
    <t>31:0010:000255</t>
  </si>
  <si>
    <t>31:0003:000277</t>
  </si>
  <si>
    <t>31:0003:000277:0003:0002:00</t>
  </si>
  <si>
    <t>43.103</t>
  </si>
  <si>
    <t>05LUA8408 HMC</t>
  </si>
  <si>
    <t>31:0010:000256</t>
  </si>
  <si>
    <t>31:0003:000278</t>
  </si>
  <si>
    <t>31:0003:000278:0003:0002:00</t>
  </si>
  <si>
    <t>05LUA8417 HMC</t>
  </si>
  <si>
    <t>31:0010:000257</t>
  </si>
  <si>
    <t>31:0003:000279</t>
  </si>
  <si>
    <t>31:0003:000279:0003:0002:00</t>
  </si>
  <si>
    <t>05LUA8418 HMC</t>
  </si>
  <si>
    <t>31:0010:000258</t>
  </si>
  <si>
    <t>31:0003:000280</t>
  </si>
  <si>
    <t>31:0003:000280:0003:0002:00</t>
  </si>
  <si>
    <t>05LUA8419 HMC</t>
  </si>
  <si>
    <t>31:0010:000259</t>
  </si>
  <si>
    <t>31:0003:000281</t>
  </si>
  <si>
    <t>31:0003:000281:0003:0002:00</t>
  </si>
  <si>
    <t>2.913</t>
  </si>
  <si>
    <t>05LUA8420 HMC</t>
  </si>
  <si>
    <t>31:0010:000260</t>
  </si>
  <si>
    <t>31:0003:000282</t>
  </si>
  <si>
    <t>31:0003:000282:0003:0002:00</t>
  </si>
  <si>
    <t>05LUA8421 HMC</t>
  </si>
  <si>
    <t>31:0010:000261</t>
  </si>
  <si>
    <t>31:0003:000283</t>
  </si>
  <si>
    <t>31:0003:000283:0003:0002:00</t>
  </si>
  <si>
    <t>05LUA8422 HMC</t>
  </si>
  <si>
    <t>31:0010:000262</t>
  </si>
  <si>
    <t>31:0003:000284</t>
  </si>
  <si>
    <t>31:0003:000284:0003:0002:00</t>
  </si>
  <si>
    <t>05LUA8423 HMC</t>
  </si>
  <si>
    <t>31:0010:000263</t>
  </si>
  <si>
    <t>31:0003:000285</t>
  </si>
  <si>
    <t>31:0003:000285:0003:0002:00</t>
  </si>
  <si>
    <t>05LUA8424 HMC</t>
  </si>
  <si>
    <t>31:0010:000264</t>
  </si>
  <si>
    <t>31:0003:000286</t>
  </si>
  <si>
    <t>31:0003:000286:0003:0002:00</t>
  </si>
  <si>
    <t>05LUA8425 HMC</t>
  </si>
  <si>
    <t>31:0010:000265</t>
  </si>
  <si>
    <t>31:0003:000287</t>
  </si>
  <si>
    <t>31:0003:000287:0003:0002:00</t>
  </si>
  <si>
    <t>60.8</t>
  </si>
  <si>
    <t>05LUA8426 HMC</t>
  </si>
  <si>
    <t>31:0010:000266</t>
  </si>
  <si>
    <t>31:0003:000288</t>
  </si>
  <si>
    <t>31:0003:000288:0003:0002:00</t>
  </si>
  <si>
    <t>51.6</t>
  </si>
  <si>
    <t>05LUA8427 HMC</t>
  </si>
  <si>
    <t>31:0010:000267</t>
  </si>
  <si>
    <t>31:0003:000289</t>
  </si>
  <si>
    <t>31:0003:000289:0003:0002:00</t>
  </si>
  <si>
    <t>35.714</t>
  </si>
  <si>
    <t>05LUA8428 HMC</t>
  </si>
  <si>
    <t>31:0010:000268</t>
  </si>
  <si>
    <t>31:0003:000290</t>
  </si>
  <si>
    <t>31:0003:000290:0003:0002:00</t>
  </si>
  <si>
    <t>05LUA8429 HMC</t>
  </si>
  <si>
    <t>31:0010:000269</t>
  </si>
  <si>
    <t>31:0003:000291</t>
  </si>
  <si>
    <t>31:0003:000291:0003:0002:00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</si>
</sst>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0" width="14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hidden="1" x14ac:dyDescent="0.3">
      <c r="A2" t="s">
        <v>20</v>
      </c>
      <c r="B2" t="s">
        <v>21</v>
      </c>
      <c r="C2" s="1" t="str">
        <f t="shared" ref="C2:C44" si="0">HYPERLINK("http://geochem.nrcan.gc.ca/cdogs/content/bdl/bdl210307_e.htm", "21:0307")</f>
        <v>21:0307</v>
      </c>
      <c r="D2" s="1" t="str">
        <f t="shared" ref="D2:D44" si="1">HYPERLINK("http://geochem.nrcan.gc.ca/cdogs/content/svy/svy210012_e.htm", "21:0012")</f>
        <v>21:0012</v>
      </c>
      <c r="E2" t="s">
        <v>22</v>
      </c>
      <c r="F2" t="s">
        <v>23</v>
      </c>
      <c r="H2">
        <v>66.787186199999994</v>
      </c>
      <c r="I2">
        <v>-113.1563192</v>
      </c>
      <c r="J2" s="1" t="str">
        <f t="shared" ref="J2:J33" si="2">HYPERLINK("http://geochem.nrcan.gc.ca/cdogs/content/kwd/kwd020044_e.htm", "Till")</f>
        <v>Till</v>
      </c>
      <c r="K2" s="1" t="str">
        <f t="shared" ref="K2:K65" si="3">HYPERLINK("http://geochem.nrcan.gc.ca/cdogs/content/kwd/kwd080049_e.htm", "HMC separation (ODM; details not reported)")</f>
        <v>HMC separation (ODM; details not reported)</v>
      </c>
      <c r="L2" t="s">
        <v>24</v>
      </c>
      <c r="M2" t="s">
        <v>24</v>
      </c>
      <c r="N2" t="s">
        <v>25</v>
      </c>
      <c r="O2" t="s">
        <v>25</v>
      </c>
      <c r="P2" t="s">
        <v>26</v>
      </c>
      <c r="Q2" t="s">
        <v>27</v>
      </c>
      <c r="R2" t="s">
        <v>27</v>
      </c>
      <c r="S2" t="s">
        <v>25</v>
      </c>
      <c r="T2" t="s">
        <v>25</v>
      </c>
    </row>
    <row r="3" spans="1:20" hidden="1" x14ac:dyDescent="0.3">
      <c r="A3" t="s">
        <v>28</v>
      </c>
      <c r="B3" t="s">
        <v>29</v>
      </c>
      <c r="C3" s="1" t="str">
        <f t="shared" si="0"/>
        <v>21:0307</v>
      </c>
      <c r="D3" s="1" t="str">
        <f t="shared" si="1"/>
        <v>21:0012</v>
      </c>
      <c r="E3" t="s">
        <v>30</v>
      </c>
      <c r="F3" t="s">
        <v>31</v>
      </c>
      <c r="H3">
        <v>66.976409899999993</v>
      </c>
      <c r="I3">
        <v>-113.41737430000001</v>
      </c>
      <c r="J3" s="1" t="str">
        <f t="shared" si="2"/>
        <v>Till</v>
      </c>
      <c r="K3" s="1" t="str">
        <f t="shared" si="3"/>
        <v>HMC separation (ODM; details not reported)</v>
      </c>
      <c r="L3" t="s">
        <v>32</v>
      </c>
      <c r="M3" t="s">
        <v>33</v>
      </c>
      <c r="N3" t="s">
        <v>25</v>
      </c>
      <c r="O3" t="s">
        <v>34</v>
      </c>
      <c r="P3" t="s">
        <v>35</v>
      </c>
      <c r="Q3" t="s">
        <v>36</v>
      </c>
      <c r="R3" t="s">
        <v>37</v>
      </c>
      <c r="S3" t="s">
        <v>25</v>
      </c>
      <c r="T3" t="s">
        <v>38</v>
      </c>
    </row>
    <row r="4" spans="1:20" hidden="1" x14ac:dyDescent="0.3">
      <c r="A4" t="s">
        <v>39</v>
      </c>
      <c r="B4" t="s">
        <v>40</v>
      </c>
      <c r="C4" s="1" t="str">
        <f t="shared" si="0"/>
        <v>21:0307</v>
      </c>
      <c r="D4" s="1" t="str">
        <f t="shared" si="1"/>
        <v>21:0012</v>
      </c>
      <c r="E4" t="s">
        <v>41</v>
      </c>
      <c r="F4" t="s">
        <v>42</v>
      </c>
      <c r="H4">
        <v>66.766900800000002</v>
      </c>
      <c r="I4">
        <v>-113.93716809999999</v>
      </c>
      <c r="J4" s="1" t="str">
        <f t="shared" si="2"/>
        <v>Till</v>
      </c>
      <c r="K4" s="1" t="str">
        <f t="shared" si="3"/>
        <v>HMC separation (ODM; details not reported)</v>
      </c>
      <c r="L4" t="s">
        <v>33</v>
      </c>
      <c r="M4" t="s">
        <v>25</v>
      </c>
      <c r="N4" t="s">
        <v>33</v>
      </c>
      <c r="O4" t="s">
        <v>25</v>
      </c>
      <c r="P4" t="s">
        <v>43</v>
      </c>
      <c r="Q4" t="s">
        <v>44</v>
      </c>
      <c r="R4" t="s">
        <v>25</v>
      </c>
      <c r="S4" t="s">
        <v>44</v>
      </c>
      <c r="T4" t="s">
        <v>25</v>
      </c>
    </row>
    <row r="5" spans="1:20" hidden="1" x14ac:dyDescent="0.3">
      <c r="A5" t="s">
        <v>45</v>
      </c>
      <c r="B5" t="s">
        <v>46</v>
      </c>
      <c r="C5" s="1" t="str">
        <f t="shared" si="0"/>
        <v>21:0307</v>
      </c>
      <c r="D5" s="1" t="str">
        <f t="shared" si="1"/>
        <v>21:0012</v>
      </c>
      <c r="E5" t="s">
        <v>47</v>
      </c>
      <c r="F5" t="s">
        <v>48</v>
      </c>
      <c r="H5">
        <v>66.667150100000001</v>
      </c>
      <c r="I5">
        <v>-113.68847409999999</v>
      </c>
      <c r="J5" s="1" t="str">
        <f t="shared" si="2"/>
        <v>Till</v>
      </c>
      <c r="K5" s="1" t="str">
        <f t="shared" si="3"/>
        <v>HMC separation (ODM; details not reported)</v>
      </c>
      <c r="L5" t="s">
        <v>25</v>
      </c>
      <c r="M5" t="s">
        <v>25</v>
      </c>
      <c r="N5" t="s">
        <v>25</v>
      </c>
      <c r="O5" t="s">
        <v>25</v>
      </c>
      <c r="P5" t="s">
        <v>49</v>
      </c>
      <c r="Q5" t="s">
        <v>25</v>
      </c>
      <c r="R5" t="s">
        <v>25</v>
      </c>
      <c r="S5" t="s">
        <v>25</v>
      </c>
      <c r="T5" t="s">
        <v>25</v>
      </c>
    </row>
    <row r="6" spans="1:20" hidden="1" x14ac:dyDescent="0.3">
      <c r="A6" t="s">
        <v>50</v>
      </c>
      <c r="B6" t="s">
        <v>51</v>
      </c>
      <c r="C6" s="1" t="str">
        <f t="shared" si="0"/>
        <v>21:0307</v>
      </c>
      <c r="D6" s="1" t="str">
        <f t="shared" si="1"/>
        <v>21:0012</v>
      </c>
      <c r="E6" t="s">
        <v>52</v>
      </c>
      <c r="F6" t="s">
        <v>53</v>
      </c>
      <c r="H6">
        <v>66.156347999999994</v>
      </c>
      <c r="I6">
        <v>-112.75508960000001</v>
      </c>
      <c r="J6" s="1" t="str">
        <f t="shared" si="2"/>
        <v>Till</v>
      </c>
      <c r="K6" s="1" t="str">
        <f t="shared" si="3"/>
        <v>HMC separation (ODM; details not reported)</v>
      </c>
      <c r="L6" t="s">
        <v>34</v>
      </c>
      <c r="M6" t="s">
        <v>33</v>
      </c>
      <c r="N6" t="s">
        <v>33</v>
      </c>
      <c r="O6" t="s">
        <v>25</v>
      </c>
      <c r="P6" t="s">
        <v>54</v>
      </c>
      <c r="Q6" t="s">
        <v>32</v>
      </c>
      <c r="R6" t="s">
        <v>33</v>
      </c>
      <c r="S6" t="s">
        <v>33</v>
      </c>
      <c r="T6" t="s">
        <v>25</v>
      </c>
    </row>
    <row r="7" spans="1:20" hidden="1" x14ac:dyDescent="0.3">
      <c r="A7" t="s">
        <v>55</v>
      </c>
      <c r="B7" t="s">
        <v>56</v>
      </c>
      <c r="C7" s="1" t="str">
        <f t="shared" si="0"/>
        <v>21:0307</v>
      </c>
      <c r="D7" s="1" t="str">
        <f t="shared" si="1"/>
        <v>21:0012</v>
      </c>
      <c r="E7" t="s">
        <v>57</v>
      </c>
      <c r="F7" t="s">
        <v>58</v>
      </c>
      <c r="H7">
        <v>66.899664700000002</v>
      </c>
      <c r="I7">
        <v>-112.9031124</v>
      </c>
      <c r="J7" s="1" t="str">
        <f t="shared" si="2"/>
        <v>Till</v>
      </c>
      <c r="K7" s="1" t="str">
        <f t="shared" si="3"/>
        <v>HMC separation (ODM; details not reported)</v>
      </c>
      <c r="L7" t="s">
        <v>25</v>
      </c>
      <c r="M7" t="s">
        <v>25</v>
      </c>
      <c r="N7" t="s">
        <v>25</v>
      </c>
      <c r="O7" t="s">
        <v>25</v>
      </c>
      <c r="P7" t="s">
        <v>59</v>
      </c>
      <c r="Q7" t="s">
        <v>25</v>
      </c>
      <c r="R7" t="s">
        <v>25</v>
      </c>
      <c r="S7" t="s">
        <v>25</v>
      </c>
      <c r="T7" t="s">
        <v>25</v>
      </c>
    </row>
    <row r="8" spans="1:20" hidden="1" x14ac:dyDescent="0.3">
      <c r="A8" t="s">
        <v>60</v>
      </c>
      <c r="B8" t="s">
        <v>61</v>
      </c>
      <c r="C8" s="1" t="str">
        <f t="shared" si="0"/>
        <v>21:0307</v>
      </c>
      <c r="D8" s="1" t="str">
        <f t="shared" si="1"/>
        <v>21:0012</v>
      </c>
      <c r="E8" t="s">
        <v>62</v>
      </c>
      <c r="F8" t="s">
        <v>63</v>
      </c>
      <c r="H8">
        <v>66.984724</v>
      </c>
      <c r="I8">
        <v>-112.55089769999999</v>
      </c>
      <c r="J8" s="1" t="str">
        <f t="shared" si="2"/>
        <v>Till</v>
      </c>
      <c r="K8" s="1" t="str">
        <f t="shared" si="3"/>
        <v>HMC separation (ODM; details not reported)</v>
      </c>
      <c r="L8" t="s">
        <v>25</v>
      </c>
      <c r="M8" t="s">
        <v>25</v>
      </c>
      <c r="N8" t="s">
        <v>25</v>
      </c>
      <c r="O8" t="s">
        <v>25</v>
      </c>
      <c r="P8" t="s">
        <v>64</v>
      </c>
      <c r="Q8" t="s">
        <v>25</v>
      </c>
      <c r="R8" t="s">
        <v>25</v>
      </c>
      <c r="S8" t="s">
        <v>25</v>
      </c>
      <c r="T8" t="s">
        <v>25</v>
      </c>
    </row>
    <row r="9" spans="1:20" hidden="1" x14ac:dyDescent="0.3">
      <c r="A9" t="s">
        <v>65</v>
      </c>
      <c r="B9" t="s">
        <v>66</v>
      </c>
      <c r="C9" s="1" t="str">
        <f t="shared" si="0"/>
        <v>21:0307</v>
      </c>
      <c r="D9" s="1" t="str">
        <f t="shared" si="1"/>
        <v>21:0012</v>
      </c>
      <c r="E9" t="s">
        <v>67</v>
      </c>
      <c r="F9" t="s">
        <v>68</v>
      </c>
      <c r="H9">
        <v>66.811573800000005</v>
      </c>
      <c r="I9">
        <v>-112.5681816</v>
      </c>
      <c r="J9" s="1" t="str">
        <f t="shared" si="2"/>
        <v>Till</v>
      </c>
      <c r="K9" s="1" t="str">
        <f t="shared" si="3"/>
        <v>HMC separation (ODM; details not reported)</v>
      </c>
      <c r="L9" t="s">
        <v>25</v>
      </c>
      <c r="M9" t="s">
        <v>25</v>
      </c>
      <c r="N9" t="s">
        <v>25</v>
      </c>
      <c r="O9" t="s">
        <v>25</v>
      </c>
      <c r="P9" t="s">
        <v>69</v>
      </c>
      <c r="Q9" t="s">
        <v>25</v>
      </c>
      <c r="R9" t="s">
        <v>25</v>
      </c>
      <c r="S9" t="s">
        <v>25</v>
      </c>
      <c r="T9" t="s">
        <v>25</v>
      </c>
    </row>
    <row r="10" spans="1:20" hidden="1" x14ac:dyDescent="0.3">
      <c r="A10" t="s">
        <v>70</v>
      </c>
      <c r="B10" t="s">
        <v>71</v>
      </c>
      <c r="C10" s="1" t="str">
        <f t="shared" si="0"/>
        <v>21:0307</v>
      </c>
      <c r="D10" s="1" t="str">
        <f t="shared" si="1"/>
        <v>21:0012</v>
      </c>
      <c r="E10" t="s">
        <v>72</v>
      </c>
      <c r="F10" t="s">
        <v>73</v>
      </c>
      <c r="H10">
        <v>66.730923799999999</v>
      </c>
      <c r="I10">
        <v>-112.7594606</v>
      </c>
      <c r="J10" s="1" t="str">
        <f t="shared" si="2"/>
        <v>Till</v>
      </c>
      <c r="K10" s="1" t="str">
        <f t="shared" si="3"/>
        <v>HMC separation (ODM; details not reported)</v>
      </c>
      <c r="L10" t="s">
        <v>25</v>
      </c>
      <c r="M10" t="s">
        <v>25</v>
      </c>
      <c r="N10" t="s">
        <v>25</v>
      </c>
      <c r="O10" t="s">
        <v>25</v>
      </c>
      <c r="P10" t="s">
        <v>74</v>
      </c>
      <c r="Q10" t="s">
        <v>25</v>
      </c>
      <c r="R10" t="s">
        <v>25</v>
      </c>
      <c r="S10" t="s">
        <v>25</v>
      </c>
      <c r="T10" t="s">
        <v>25</v>
      </c>
    </row>
    <row r="11" spans="1:20" hidden="1" x14ac:dyDescent="0.3">
      <c r="A11" t="s">
        <v>75</v>
      </c>
      <c r="B11" t="s">
        <v>76</v>
      </c>
      <c r="C11" s="1" t="str">
        <f t="shared" si="0"/>
        <v>21:0307</v>
      </c>
      <c r="D11" s="1" t="str">
        <f t="shared" si="1"/>
        <v>21:0012</v>
      </c>
      <c r="E11" t="s">
        <v>77</v>
      </c>
      <c r="F11" t="s">
        <v>78</v>
      </c>
      <c r="H11">
        <v>66.985496999999995</v>
      </c>
      <c r="I11">
        <v>-112.09324530000001</v>
      </c>
      <c r="J11" s="1" t="str">
        <f t="shared" si="2"/>
        <v>Till</v>
      </c>
      <c r="K11" s="1" t="str">
        <f t="shared" si="3"/>
        <v>HMC separation (ODM; details not reported)</v>
      </c>
      <c r="L11" t="s">
        <v>25</v>
      </c>
      <c r="M11" t="s">
        <v>25</v>
      </c>
      <c r="N11" t="s">
        <v>25</v>
      </c>
      <c r="O11" t="s">
        <v>25</v>
      </c>
      <c r="P11" t="s">
        <v>79</v>
      </c>
      <c r="Q11" t="s">
        <v>25</v>
      </c>
      <c r="R11" t="s">
        <v>25</v>
      </c>
      <c r="S11" t="s">
        <v>25</v>
      </c>
      <c r="T11" t="s">
        <v>25</v>
      </c>
    </row>
    <row r="12" spans="1:20" hidden="1" x14ac:dyDescent="0.3">
      <c r="A12" t="s">
        <v>80</v>
      </c>
      <c r="B12" t="s">
        <v>81</v>
      </c>
      <c r="C12" s="1" t="str">
        <f t="shared" si="0"/>
        <v>21:0307</v>
      </c>
      <c r="D12" s="1" t="str">
        <f t="shared" si="1"/>
        <v>21:0012</v>
      </c>
      <c r="E12" t="s">
        <v>82</v>
      </c>
      <c r="F12" t="s">
        <v>83</v>
      </c>
      <c r="H12">
        <v>66.899428099999994</v>
      </c>
      <c r="I12">
        <v>-112.38725789999999</v>
      </c>
      <c r="J12" s="1" t="str">
        <f t="shared" si="2"/>
        <v>Till</v>
      </c>
      <c r="K12" s="1" t="str">
        <f t="shared" si="3"/>
        <v>HMC separation (ODM; details not reported)</v>
      </c>
      <c r="L12" t="s">
        <v>25</v>
      </c>
      <c r="M12" t="s">
        <v>25</v>
      </c>
      <c r="N12" t="s">
        <v>25</v>
      </c>
      <c r="O12" t="s">
        <v>25</v>
      </c>
      <c r="P12" t="s">
        <v>26</v>
      </c>
      <c r="Q12" t="s">
        <v>25</v>
      </c>
      <c r="R12" t="s">
        <v>25</v>
      </c>
      <c r="S12" t="s">
        <v>25</v>
      </c>
      <c r="T12" t="s">
        <v>25</v>
      </c>
    </row>
    <row r="13" spans="1:20" hidden="1" x14ac:dyDescent="0.3">
      <c r="A13" t="s">
        <v>84</v>
      </c>
      <c r="B13" t="s">
        <v>85</v>
      </c>
      <c r="C13" s="1" t="str">
        <f t="shared" si="0"/>
        <v>21:0307</v>
      </c>
      <c r="D13" s="1" t="str">
        <f t="shared" si="1"/>
        <v>21:0012</v>
      </c>
      <c r="E13" t="s">
        <v>86</v>
      </c>
      <c r="F13" t="s">
        <v>87</v>
      </c>
      <c r="H13">
        <v>66.769979199999995</v>
      </c>
      <c r="I13">
        <v>-112.06795990000001</v>
      </c>
      <c r="J13" s="1" t="str">
        <f t="shared" si="2"/>
        <v>Till</v>
      </c>
      <c r="K13" s="1" t="str">
        <f t="shared" si="3"/>
        <v>HMC separation (ODM; details not reported)</v>
      </c>
      <c r="L13" t="s">
        <v>25</v>
      </c>
      <c r="M13" t="s">
        <v>25</v>
      </c>
      <c r="N13" t="s">
        <v>25</v>
      </c>
      <c r="O13" t="s">
        <v>25</v>
      </c>
      <c r="P13" t="s">
        <v>88</v>
      </c>
      <c r="Q13" t="s">
        <v>25</v>
      </c>
      <c r="R13" t="s">
        <v>25</v>
      </c>
      <c r="S13" t="s">
        <v>25</v>
      </c>
      <c r="T13" t="s">
        <v>25</v>
      </c>
    </row>
    <row r="14" spans="1:20" hidden="1" x14ac:dyDescent="0.3">
      <c r="A14" t="s">
        <v>89</v>
      </c>
      <c r="B14" t="s">
        <v>90</v>
      </c>
      <c r="C14" s="1" t="str">
        <f t="shared" si="0"/>
        <v>21:0307</v>
      </c>
      <c r="D14" s="1" t="str">
        <f t="shared" si="1"/>
        <v>21:0012</v>
      </c>
      <c r="E14" t="s">
        <v>91</v>
      </c>
      <c r="F14" t="s">
        <v>92</v>
      </c>
      <c r="H14">
        <v>66.664283699999999</v>
      </c>
      <c r="I14">
        <v>-112.4014569</v>
      </c>
      <c r="J14" s="1" t="str">
        <f t="shared" si="2"/>
        <v>Till</v>
      </c>
      <c r="K14" s="1" t="str">
        <f t="shared" si="3"/>
        <v>HMC separation (ODM; details not reported)</v>
      </c>
      <c r="L14" t="s">
        <v>25</v>
      </c>
      <c r="M14" t="s">
        <v>25</v>
      </c>
      <c r="N14" t="s">
        <v>25</v>
      </c>
      <c r="O14" t="s">
        <v>25</v>
      </c>
      <c r="P14" t="s">
        <v>93</v>
      </c>
      <c r="Q14" t="s">
        <v>25</v>
      </c>
      <c r="R14" t="s">
        <v>25</v>
      </c>
      <c r="S14" t="s">
        <v>25</v>
      </c>
      <c r="T14" t="s">
        <v>25</v>
      </c>
    </row>
    <row r="15" spans="1:20" hidden="1" x14ac:dyDescent="0.3">
      <c r="A15" t="s">
        <v>94</v>
      </c>
      <c r="B15" t="s">
        <v>95</v>
      </c>
      <c r="C15" s="1" t="str">
        <f t="shared" si="0"/>
        <v>21:0307</v>
      </c>
      <c r="D15" s="1" t="str">
        <f t="shared" si="1"/>
        <v>21:0012</v>
      </c>
      <c r="E15" t="s">
        <v>96</v>
      </c>
      <c r="F15" t="s">
        <v>97</v>
      </c>
      <c r="H15">
        <v>66.270514599999998</v>
      </c>
      <c r="I15">
        <v>-112.6277333</v>
      </c>
      <c r="J15" s="1" t="str">
        <f t="shared" si="2"/>
        <v>Till</v>
      </c>
      <c r="K15" s="1" t="str">
        <f t="shared" si="3"/>
        <v>HMC separation (ODM; details not reported)</v>
      </c>
      <c r="L15" t="s">
        <v>25</v>
      </c>
      <c r="M15" t="s">
        <v>25</v>
      </c>
      <c r="N15" t="s">
        <v>25</v>
      </c>
      <c r="O15" t="s">
        <v>25</v>
      </c>
      <c r="P15" t="s">
        <v>98</v>
      </c>
      <c r="Q15" t="s">
        <v>25</v>
      </c>
      <c r="R15" t="s">
        <v>25</v>
      </c>
      <c r="S15" t="s">
        <v>25</v>
      </c>
      <c r="T15" t="s">
        <v>25</v>
      </c>
    </row>
    <row r="16" spans="1:20" hidden="1" x14ac:dyDescent="0.3">
      <c r="A16" t="s">
        <v>99</v>
      </c>
      <c r="B16" t="s">
        <v>100</v>
      </c>
      <c r="C16" s="1" t="str">
        <f t="shared" si="0"/>
        <v>21:0307</v>
      </c>
      <c r="D16" s="1" t="str">
        <f t="shared" si="1"/>
        <v>21:0012</v>
      </c>
      <c r="E16" t="s">
        <v>101</v>
      </c>
      <c r="F16" t="s">
        <v>102</v>
      </c>
      <c r="H16">
        <v>66.456152700000004</v>
      </c>
      <c r="I16">
        <v>-112.79028959999999</v>
      </c>
      <c r="J16" s="1" t="str">
        <f t="shared" si="2"/>
        <v>Till</v>
      </c>
      <c r="K16" s="1" t="str">
        <f t="shared" si="3"/>
        <v>HMC separation (ODM; details not reported)</v>
      </c>
      <c r="L16" t="s">
        <v>25</v>
      </c>
      <c r="M16" t="s">
        <v>25</v>
      </c>
      <c r="N16" t="s">
        <v>25</v>
      </c>
      <c r="O16" t="s">
        <v>25</v>
      </c>
      <c r="P16" t="s">
        <v>103</v>
      </c>
      <c r="Q16" t="s">
        <v>25</v>
      </c>
      <c r="R16" t="s">
        <v>25</v>
      </c>
      <c r="S16" t="s">
        <v>25</v>
      </c>
      <c r="T16" t="s">
        <v>25</v>
      </c>
    </row>
    <row r="17" spans="1:20" hidden="1" x14ac:dyDescent="0.3">
      <c r="A17" t="s">
        <v>104</v>
      </c>
      <c r="B17" t="s">
        <v>105</v>
      </c>
      <c r="C17" s="1" t="str">
        <f t="shared" si="0"/>
        <v>21:0307</v>
      </c>
      <c r="D17" s="1" t="str">
        <f t="shared" si="1"/>
        <v>21:0012</v>
      </c>
      <c r="E17" t="s">
        <v>106</v>
      </c>
      <c r="F17" t="s">
        <v>107</v>
      </c>
      <c r="H17">
        <v>66.531289999999998</v>
      </c>
      <c r="I17">
        <v>-112.5777607</v>
      </c>
      <c r="J17" s="1" t="str">
        <f t="shared" si="2"/>
        <v>Till</v>
      </c>
      <c r="K17" s="1" t="str">
        <f t="shared" si="3"/>
        <v>HMC separation (ODM; details not reported)</v>
      </c>
      <c r="L17" t="s">
        <v>25</v>
      </c>
      <c r="M17" t="s">
        <v>25</v>
      </c>
      <c r="N17" t="s">
        <v>25</v>
      </c>
      <c r="O17" t="s">
        <v>25</v>
      </c>
      <c r="P17" t="s">
        <v>108</v>
      </c>
      <c r="Q17" t="s">
        <v>25</v>
      </c>
      <c r="R17" t="s">
        <v>25</v>
      </c>
      <c r="S17" t="s">
        <v>25</v>
      </c>
      <c r="T17" t="s">
        <v>25</v>
      </c>
    </row>
    <row r="18" spans="1:20" hidden="1" x14ac:dyDescent="0.3">
      <c r="A18" t="s">
        <v>109</v>
      </c>
      <c r="B18" t="s">
        <v>110</v>
      </c>
      <c r="C18" s="1" t="str">
        <f t="shared" si="0"/>
        <v>21:0307</v>
      </c>
      <c r="D18" s="1" t="str">
        <f t="shared" si="1"/>
        <v>21:0012</v>
      </c>
      <c r="E18" t="s">
        <v>111</v>
      </c>
      <c r="F18" t="s">
        <v>112</v>
      </c>
      <c r="H18">
        <v>66.599814800000004</v>
      </c>
      <c r="I18">
        <v>-112.9320902</v>
      </c>
      <c r="J18" s="1" t="str">
        <f t="shared" si="2"/>
        <v>Till</v>
      </c>
      <c r="K18" s="1" t="str">
        <f t="shared" si="3"/>
        <v>HMC separation (ODM; details not reported)</v>
      </c>
      <c r="L18" t="s">
        <v>25</v>
      </c>
      <c r="M18" t="s">
        <v>25</v>
      </c>
      <c r="N18" t="s">
        <v>25</v>
      </c>
      <c r="O18" t="s">
        <v>25</v>
      </c>
      <c r="P18" t="s">
        <v>113</v>
      </c>
      <c r="Q18" t="s">
        <v>25</v>
      </c>
      <c r="R18" t="s">
        <v>25</v>
      </c>
      <c r="S18" t="s">
        <v>25</v>
      </c>
      <c r="T18" t="s">
        <v>25</v>
      </c>
    </row>
    <row r="19" spans="1:20" hidden="1" x14ac:dyDescent="0.3">
      <c r="A19" t="s">
        <v>114</v>
      </c>
      <c r="B19" t="s">
        <v>115</v>
      </c>
      <c r="C19" s="1" t="str">
        <f t="shared" si="0"/>
        <v>21:0307</v>
      </c>
      <c r="D19" s="1" t="str">
        <f t="shared" si="1"/>
        <v>21:0012</v>
      </c>
      <c r="E19" t="s">
        <v>116</v>
      </c>
      <c r="F19" t="s">
        <v>117</v>
      </c>
      <c r="H19">
        <v>66.319790800000007</v>
      </c>
      <c r="I19">
        <v>-112.1008207</v>
      </c>
      <c r="J19" s="1" t="str">
        <f t="shared" si="2"/>
        <v>Till</v>
      </c>
      <c r="K19" s="1" t="str">
        <f t="shared" si="3"/>
        <v>HMC separation (ODM; details not reported)</v>
      </c>
      <c r="L19" t="s">
        <v>34</v>
      </c>
      <c r="M19" t="s">
        <v>25</v>
      </c>
      <c r="N19" t="s">
        <v>34</v>
      </c>
      <c r="O19" t="s">
        <v>25</v>
      </c>
      <c r="P19" t="s">
        <v>37</v>
      </c>
      <c r="Q19" t="s">
        <v>118</v>
      </c>
      <c r="R19" t="s">
        <v>25</v>
      </c>
      <c r="S19" t="s">
        <v>118</v>
      </c>
      <c r="T19" t="s">
        <v>25</v>
      </c>
    </row>
    <row r="20" spans="1:20" hidden="1" x14ac:dyDescent="0.3">
      <c r="A20" t="s">
        <v>119</v>
      </c>
      <c r="B20" t="s">
        <v>120</v>
      </c>
      <c r="C20" s="1" t="str">
        <f t="shared" si="0"/>
        <v>21:0307</v>
      </c>
      <c r="D20" s="1" t="str">
        <f t="shared" si="1"/>
        <v>21:0012</v>
      </c>
      <c r="E20" t="s">
        <v>121</v>
      </c>
      <c r="F20" t="s">
        <v>122</v>
      </c>
      <c r="H20">
        <v>66.421695600000007</v>
      </c>
      <c r="I20">
        <v>-112.04520890000001</v>
      </c>
      <c r="J20" s="1" t="str">
        <f t="shared" si="2"/>
        <v>Till</v>
      </c>
      <c r="K20" s="1" t="str">
        <f t="shared" si="3"/>
        <v>HMC separation (ODM; details not reported)</v>
      </c>
      <c r="L20" t="s">
        <v>33</v>
      </c>
      <c r="M20" t="s">
        <v>33</v>
      </c>
      <c r="N20" t="s">
        <v>25</v>
      </c>
      <c r="O20" t="s">
        <v>25</v>
      </c>
      <c r="P20" t="s">
        <v>123</v>
      </c>
      <c r="Q20" t="s">
        <v>124</v>
      </c>
      <c r="R20" t="s">
        <v>124</v>
      </c>
      <c r="S20" t="s">
        <v>25</v>
      </c>
      <c r="T20" t="s">
        <v>25</v>
      </c>
    </row>
    <row r="21" spans="1:20" hidden="1" x14ac:dyDescent="0.3">
      <c r="A21" t="s">
        <v>125</v>
      </c>
      <c r="B21" t="s">
        <v>126</v>
      </c>
      <c r="C21" s="1" t="str">
        <f t="shared" si="0"/>
        <v>21:0307</v>
      </c>
      <c r="D21" s="1" t="str">
        <f t="shared" si="1"/>
        <v>21:0012</v>
      </c>
      <c r="E21" t="s">
        <v>127</v>
      </c>
      <c r="F21" t="s">
        <v>128</v>
      </c>
      <c r="H21">
        <v>66.427473399999997</v>
      </c>
      <c r="I21">
        <v>-112.39826290000001</v>
      </c>
      <c r="J21" s="1" t="str">
        <f t="shared" si="2"/>
        <v>Till</v>
      </c>
      <c r="K21" s="1" t="str">
        <f t="shared" si="3"/>
        <v>HMC separation (ODM; details not reported)</v>
      </c>
      <c r="L21" t="s">
        <v>32</v>
      </c>
      <c r="M21" t="s">
        <v>34</v>
      </c>
      <c r="N21" t="s">
        <v>25</v>
      </c>
      <c r="O21" t="s">
        <v>33</v>
      </c>
      <c r="P21" t="s">
        <v>79</v>
      </c>
      <c r="Q21" t="s">
        <v>129</v>
      </c>
      <c r="R21" t="s">
        <v>130</v>
      </c>
      <c r="S21" t="s">
        <v>25</v>
      </c>
      <c r="T21" t="s">
        <v>131</v>
      </c>
    </row>
    <row r="22" spans="1:20" hidden="1" x14ac:dyDescent="0.3">
      <c r="A22" t="s">
        <v>132</v>
      </c>
      <c r="B22" t="s">
        <v>133</v>
      </c>
      <c r="C22" s="1" t="str">
        <f t="shared" si="0"/>
        <v>21:0307</v>
      </c>
      <c r="D22" s="1" t="str">
        <f t="shared" si="1"/>
        <v>21:0012</v>
      </c>
      <c r="E22" t="s">
        <v>134</v>
      </c>
      <c r="F22" t="s">
        <v>135</v>
      </c>
      <c r="H22">
        <v>66.524163000000001</v>
      </c>
      <c r="I22">
        <v>-112.0630302</v>
      </c>
      <c r="J22" s="1" t="str">
        <f t="shared" si="2"/>
        <v>Till</v>
      </c>
      <c r="K22" s="1" t="str">
        <f t="shared" si="3"/>
        <v>HMC separation (ODM; details not reported)</v>
      </c>
      <c r="L22" t="s">
        <v>37</v>
      </c>
      <c r="M22" t="s">
        <v>136</v>
      </c>
      <c r="N22" t="s">
        <v>25</v>
      </c>
      <c r="O22" t="s">
        <v>33</v>
      </c>
      <c r="P22" t="s">
        <v>137</v>
      </c>
      <c r="Q22" t="s">
        <v>138</v>
      </c>
      <c r="R22" t="s">
        <v>138</v>
      </c>
      <c r="S22" t="s">
        <v>25</v>
      </c>
      <c r="T22" t="s">
        <v>25</v>
      </c>
    </row>
    <row r="23" spans="1:20" hidden="1" x14ac:dyDescent="0.3">
      <c r="A23" t="s">
        <v>139</v>
      </c>
      <c r="B23" t="s">
        <v>140</v>
      </c>
      <c r="C23" s="1" t="str">
        <f t="shared" si="0"/>
        <v>21:0307</v>
      </c>
      <c r="D23" s="1" t="str">
        <f t="shared" si="1"/>
        <v>21:0012</v>
      </c>
      <c r="E23" t="s">
        <v>141</v>
      </c>
      <c r="F23" t="s">
        <v>142</v>
      </c>
      <c r="H23">
        <v>66.647541000000004</v>
      </c>
      <c r="I23">
        <v>-112.0383003</v>
      </c>
      <c r="J23" s="1" t="str">
        <f t="shared" si="2"/>
        <v>Till</v>
      </c>
      <c r="K23" s="1" t="str">
        <f t="shared" si="3"/>
        <v>HMC separation (ODM; details not reported)</v>
      </c>
      <c r="L23" t="s">
        <v>25</v>
      </c>
      <c r="M23" t="s">
        <v>25</v>
      </c>
      <c r="N23" t="s">
        <v>25</v>
      </c>
      <c r="O23" t="s">
        <v>25</v>
      </c>
      <c r="P23" t="s">
        <v>143</v>
      </c>
      <c r="Q23" t="s">
        <v>25</v>
      </c>
      <c r="R23" t="s">
        <v>25</v>
      </c>
      <c r="S23" t="s">
        <v>25</v>
      </c>
      <c r="T23" t="s">
        <v>25</v>
      </c>
    </row>
    <row r="24" spans="1:20" hidden="1" x14ac:dyDescent="0.3">
      <c r="A24" t="s">
        <v>144</v>
      </c>
      <c r="B24" t="s">
        <v>145</v>
      </c>
      <c r="C24" s="1" t="str">
        <f t="shared" si="0"/>
        <v>21:0307</v>
      </c>
      <c r="D24" s="1" t="str">
        <f t="shared" si="1"/>
        <v>21:0012</v>
      </c>
      <c r="E24" t="s">
        <v>146</v>
      </c>
      <c r="F24" t="s">
        <v>147</v>
      </c>
      <c r="H24">
        <v>66.3000835</v>
      </c>
      <c r="I24">
        <v>-113.1039511</v>
      </c>
      <c r="J24" s="1" t="str">
        <f t="shared" si="2"/>
        <v>Till</v>
      </c>
      <c r="K24" s="1" t="str">
        <f t="shared" si="3"/>
        <v>HMC separation (ODM; details not reported)</v>
      </c>
      <c r="L24" t="s">
        <v>34</v>
      </c>
      <c r="M24" t="s">
        <v>34</v>
      </c>
      <c r="N24" t="s">
        <v>25</v>
      </c>
      <c r="O24" t="s">
        <v>25</v>
      </c>
      <c r="P24" t="s">
        <v>148</v>
      </c>
      <c r="Q24" t="s">
        <v>149</v>
      </c>
      <c r="R24" t="s">
        <v>149</v>
      </c>
      <c r="S24" t="s">
        <v>25</v>
      </c>
      <c r="T24" t="s">
        <v>25</v>
      </c>
    </row>
    <row r="25" spans="1:20" hidden="1" x14ac:dyDescent="0.3">
      <c r="A25" t="s">
        <v>150</v>
      </c>
      <c r="B25" t="s">
        <v>151</v>
      </c>
      <c r="C25" s="1" t="str">
        <f t="shared" si="0"/>
        <v>21:0307</v>
      </c>
      <c r="D25" s="1" t="str">
        <f t="shared" si="1"/>
        <v>21:0012</v>
      </c>
      <c r="E25" t="s">
        <v>152</v>
      </c>
      <c r="F25" t="s">
        <v>153</v>
      </c>
      <c r="H25">
        <v>66.466635499999995</v>
      </c>
      <c r="I25">
        <v>-113.3982283</v>
      </c>
      <c r="J25" s="1" t="str">
        <f t="shared" si="2"/>
        <v>Till</v>
      </c>
      <c r="K25" s="1" t="str">
        <f t="shared" si="3"/>
        <v>HMC separation (ODM; details not reported)</v>
      </c>
      <c r="L25" t="s">
        <v>25</v>
      </c>
      <c r="M25" t="s">
        <v>25</v>
      </c>
      <c r="N25" t="s">
        <v>25</v>
      </c>
      <c r="O25" t="s">
        <v>25</v>
      </c>
      <c r="P25" t="s">
        <v>143</v>
      </c>
      <c r="Q25" t="s">
        <v>25</v>
      </c>
      <c r="R25" t="s">
        <v>25</v>
      </c>
      <c r="S25" t="s">
        <v>25</v>
      </c>
      <c r="T25" t="s">
        <v>25</v>
      </c>
    </row>
    <row r="26" spans="1:20" hidden="1" x14ac:dyDescent="0.3">
      <c r="A26" t="s">
        <v>154</v>
      </c>
      <c r="B26" t="s">
        <v>155</v>
      </c>
      <c r="C26" s="1" t="str">
        <f t="shared" si="0"/>
        <v>21:0307</v>
      </c>
      <c r="D26" s="1" t="str">
        <f t="shared" si="1"/>
        <v>21:0012</v>
      </c>
      <c r="E26" t="s">
        <v>156</v>
      </c>
      <c r="F26" t="s">
        <v>157</v>
      </c>
      <c r="H26">
        <v>66.522542900000005</v>
      </c>
      <c r="I26">
        <v>-113.10081219999999</v>
      </c>
      <c r="J26" s="1" t="str">
        <f t="shared" si="2"/>
        <v>Till</v>
      </c>
      <c r="K26" s="1" t="str">
        <f t="shared" si="3"/>
        <v>HMC separation (ODM; details not reported)</v>
      </c>
      <c r="L26" t="s">
        <v>34</v>
      </c>
      <c r="M26" t="s">
        <v>34</v>
      </c>
      <c r="N26" t="s">
        <v>25</v>
      </c>
      <c r="O26" t="s">
        <v>25</v>
      </c>
      <c r="P26" t="s">
        <v>158</v>
      </c>
      <c r="Q26" t="s">
        <v>159</v>
      </c>
      <c r="R26" t="s">
        <v>159</v>
      </c>
      <c r="S26" t="s">
        <v>25</v>
      </c>
      <c r="T26" t="s">
        <v>25</v>
      </c>
    </row>
    <row r="27" spans="1:20" hidden="1" x14ac:dyDescent="0.3">
      <c r="A27" t="s">
        <v>160</v>
      </c>
      <c r="B27" t="s">
        <v>161</v>
      </c>
      <c r="C27" s="1" t="str">
        <f t="shared" si="0"/>
        <v>21:0307</v>
      </c>
      <c r="D27" s="1" t="str">
        <f t="shared" si="1"/>
        <v>21:0012</v>
      </c>
      <c r="E27" t="s">
        <v>162</v>
      </c>
      <c r="F27" t="s">
        <v>163</v>
      </c>
      <c r="H27">
        <v>66.643899000000005</v>
      </c>
      <c r="I27">
        <v>-113.4322409</v>
      </c>
      <c r="J27" s="1" t="str">
        <f t="shared" si="2"/>
        <v>Till</v>
      </c>
      <c r="K27" s="1" t="str">
        <f t="shared" si="3"/>
        <v>HMC separation (ODM; details not reported)</v>
      </c>
      <c r="L27" t="s">
        <v>25</v>
      </c>
      <c r="M27" t="s">
        <v>25</v>
      </c>
      <c r="N27" t="s">
        <v>25</v>
      </c>
      <c r="O27" t="s">
        <v>25</v>
      </c>
      <c r="P27" t="s">
        <v>49</v>
      </c>
      <c r="Q27" t="s">
        <v>25</v>
      </c>
      <c r="R27" t="s">
        <v>25</v>
      </c>
      <c r="S27" t="s">
        <v>25</v>
      </c>
      <c r="T27" t="s">
        <v>25</v>
      </c>
    </row>
    <row r="28" spans="1:20" hidden="1" x14ac:dyDescent="0.3">
      <c r="A28" t="s">
        <v>164</v>
      </c>
      <c r="B28" t="s">
        <v>165</v>
      </c>
      <c r="C28" s="1" t="str">
        <f t="shared" si="0"/>
        <v>21:0307</v>
      </c>
      <c r="D28" s="1" t="str">
        <f t="shared" si="1"/>
        <v>21:0012</v>
      </c>
      <c r="E28" t="s">
        <v>166</v>
      </c>
      <c r="F28" t="s">
        <v>167</v>
      </c>
      <c r="H28">
        <v>66.666792700000002</v>
      </c>
      <c r="I28">
        <v>-113.1339761</v>
      </c>
      <c r="J28" s="1" t="str">
        <f t="shared" si="2"/>
        <v>Till</v>
      </c>
      <c r="K28" s="1" t="str">
        <f t="shared" si="3"/>
        <v>HMC separation (ODM; details not reported)</v>
      </c>
      <c r="L28" t="s">
        <v>25</v>
      </c>
      <c r="M28" t="s">
        <v>25</v>
      </c>
      <c r="N28" t="s">
        <v>25</v>
      </c>
      <c r="O28" t="s">
        <v>25</v>
      </c>
      <c r="P28" t="s">
        <v>32</v>
      </c>
      <c r="Q28" t="s">
        <v>25</v>
      </c>
      <c r="R28" t="s">
        <v>25</v>
      </c>
      <c r="S28" t="s">
        <v>25</v>
      </c>
      <c r="T28" t="s">
        <v>25</v>
      </c>
    </row>
    <row r="29" spans="1:20" hidden="1" x14ac:dyDescent="0.3">
      <c r="A29" t="s">
        <v>168</v>
      </c>
      <c r="B29" t="s">
        <v>169</v>
      </c>
      <c r="C29" s="1" t="str">
        <f t="shared" si="0"/>
        <v>21:0307</v>
      </c>
      <c r="D29" s="1" t="str">
        <f t="shared" si="1"/>
        <v>21:0012</v>
      </c>
      <c r="E29" t="s">
        <v>170</v>
      </c>
      <c r="F29" t="s">
        <v>171</v>
      </c>
      <c r="H29">
        <v>66.269741499999995</v>
      </c>
      <c r="I29">
        <v>-113.64540119999999</v>
      </c>
      <c r="J29" s="1" t="str">
        <f t="shared" si="2"/>
        <v>Till</v>
      </c>
      <c r="K29" s="1" t="str">
        <f t="shared" si="3"/>
        <v>HMC separation (ODM; details not reported)</v>
      </c>
      <c r="L29" t="s">
        <v>33</v>
      </c>
      <c r="M29" t="s">
        <v>33</v>
      </c>
      <c r="N29" t="s">
        <v>25</v>
      </c>
      <c r="O29" t="s">
        <v>25</v>
      </c>
      <c r="P29" t="s">
        <v>24</v>
      </c>
      <c r="Q29" t="s">
        <v>172</v>
      </c>
      <c r="R29" t="s">
        <v>172</v>
      </c>
      <c r="S29" t="s">
        <v>25</v>
      </c>
      <c r="T29" t="s">
        <v>25</v>
      </c>
    </row>
    <row r="30" spans="1:20" hidden="1" x14ac:dyDescent="0.3">
      <c r="A30" t="s">
        <v>173</v>
      </c>
      <c r="B30" t="s">
        <v>174</v>
      </c>
      <c r="C30" s="1" t="str">
        <f t="shared" si="0"/>
        <v>21:0307</v>
      </c>
      <c r="D30" s="1" t="str">
        <f t="shared" si="1"/>
        <v>21:0012</v>
      </c>
      <c r="E30" t="s">
        <v>175</v>
      </c>
      <c r="F30" t="s">
        <v>176</v>
      </c>
      <c r="H30">
        <v>66.330599100000001</v>
      </c>
      <c r="I30">
        <v>-113.92529759999999</v>
      </c>
      <c r="J30" s="1" t="str">
        <f t="shared" si="2"/>
        <v>Till</v>
      </c>
      <c r="K30" s="1" t="str">
        <f t="shared" si="3"/>
        <v>HMC separation (ODM; details not reported)</v>
      </c>
      <c r="L30" t="s">
        <v>25</v>
      </c>
      <c r="M30" t="s">
        <v>25</v>
      </c>
      <c r="N30" t="s">
        <v>25</v>
      </c>
      <c r="O30" t="s">
        <v>25</v>
      </c>
      <c r="P30" t="s">
        <v>177</v>
      </c>
      <c r="Q30" t="s">
        <v>25</v>
      </c>
      <c r="R30" t="s">
        <v>25</v>
      </c>
      <c r="S30" t="s">
        <v>25</v>
      </c>
      <c r="T30" t="s">
        <v>25</v>
      </c>
    </row>
    <row r="31" spans="1:20" hidden="1" x14ac:dyDescent="0.3">
      <c r="A31" t="s">
        <v>178</v>
      </c>
      <c r="B31" t="s">
        <v>179</v>
      </c>
      <c r="C31" s="1" t="str">
        <f t="shared" si="0"/>
        <v>21:0307</v>
      </c>
      <c r="D31" s="1" t="str">
        <f t="shared" si="1"/>
        <v>21:0012</v>
      </c>
      <c r="E31" t="s">
        <v>180</v>
      </c>
      <c r="F31" t="s">
        <v>181</v>
      </c>
      <c r="H31">
        <v>66.410509399999995</v>
      </c>
      <c r="I31">
        <v>-113.6943363</v>
      </c>
      <c r="J31" s="1" t="str">
        <f t="shared" si="2"/>
        <v>Till</v>
      </c>
      <c r="K31" s="1" t="str">
        <f t="shared" si="3"/>
        <v>HMC separation (ODM; details not reported)</v>
      </c>
      <c r="L31" t="s">
        <v>25</v>
      </c>
      <c r="M31" t="s">
        <v>25</v>
      </c>
      <c r="N31" t="s">
        <v>25</v>
      </c>
      <c r="O31" t="s">
        <v>25</v>
      </c>
      <c r="P31" t="s">
        <v>182</v>
      </c>
      <c r="Q31" t="s">
        <v>25</v>
      </c>
      <c r="R31" t="s">
        <v>25</v>
      </c>
      <c r="S31" t="s">
        <v>25</v>
      </c>
      <c r="T31" t="s">
        <v>25</v>
      </c>
    </row>
    <row r="32" spans="1:20" hidden="1" x14ac:dyDescent="0.3">
      <c r="A32" t="s">
        <v>183</v>
      </c>
      <c r="B32" t="s">
        <v>184</v>
      </c>
      <c r="C32" s="1" t="str">
        <f t="shared" si="0"/>
        <v>21:0307</v>
      </c>
      <c r="D32" s="1" t="str">
        <f t="shared" si="1"/>
        <v>21:0012</v>
      </c>
      <c r="E32" t="s">
        <v>185</v>
      </c>
      <c r="F32" t="s">
        <v>186</v>
      </c>
      <c r="H32">
        <v>66.502680100000006</v>
      </c>
      <c r="I32">
        <v>-113.5312663</v>
      </c>
      <c r="J32" s="1" t="str">
        <f t="shared" si="2"/>
        <v>Till</v>
      </c>
      <c r="K32" s="1" t="str">
        <f t="shared" si="3"/>
        <v>HMC separation (ODM; details not reported)</v>
      </c>
      <c r="L32" t="s">
        <v>24</v>
      </c>
      <c r="M32" t="s">
        <v>34</v>
      </c>
      <c r="N32" t="s">
        <v>32</v>
      </c>
      <c r="O32" t="s">
        <v>25</v>
      </c>
      <c r="P32" t="s">
        <v>187</v>
      </c>
      <c r="Q32" t="s">
        <v>188</v>
      </c>
      <c r="R32" t="s">
        <v>131</v>
      </c>
      <c r="S32" t="s">
        <v>189</v>
      </c>
      <c r="T32" t="s">
        <v>25</v>
      </c>
    </row>
    <row r="33" spans="1:20" hidden="1" x14ac:dyDescent="0.3">
      <c r="A33" t="s">
        <v>190</v>
      </c>
      <c r="B33" t="s">
        <v>191</v>
      </c>
      <c r="C33" s="1" t="str">
        <f t="shared" si="0"/>
        <v>21:0307</v>
      </c>
      <c r="D33" s="1" t="str">
        <f t="shared" si="1"/>
        <v>21:0012</v>
      </c>
      <c r="E33" t="s">
        <v>192</v>
      </c>
      <c r="F33" t="s">
        <v>193</v>
      </c>
      <c r="H33">
        <v>66.533421500000003</v>
      </c>
      <c r="I33">
        <v>-113.9395117</v>
      </c>
      <c r="J33" s="1" t="str">
        <f t="shared" si="2"/>
        <v>Till</v>
      </c>
      <c r="K33" s="1" t="str">
        <f t="shared" si="3"/>
        <v>HMC separation (ODM; details not reported)</v>
      </c>
      <c r="L33" t="s">
        <v>33</v>
      </c>
      <c r="M33" t="s">
        <v>33</v>
      </c>
      <c r="N33" t="s">
        <v>25</v>
      </c>
      <c r="O33" t="s">
        <v>25</v>
      </c>
      <c r="P33" t="s">
        <v>194</v>
      </c>
      <c r="Q33" t="s">
        <v>195</v>
      </c>
      <c r="R33" t="s">
        <v>195</v>
      </c>
      <c r="S33" t="s">
        <v>25</v>
      </c>
      <c r="T33" t="s">
        <v>25</v>
      </c>
    </row>
    <row r="34" spans="1:20" hidden="1" x14ac:dyDescent="0.3">
      <c r="A34" t="s">
        <v>196</v>
      </c>
      <c r="B34" t="s">
        <v>197</v>
      </c>
      <c r="C34" s="1" t="str">
        <f t="shared" si="0"/>
        <v>21:0307</v>
      </c>
      <c r="D34" s="1" t="str">
        <f t="shared" si="1"/>
        <v>21:0012</v>
      </c>
      <c r="E34" t="s">
        <v>198</v>
      </c>
      <c r="F34" t="s">
        <v>199</v>
      </c>
      <c r="H34">
        <v>66.186864700000001</v>
      </c>
      <c r="I34">
        <v>-113.94254100000001</v>
      </c>
      <c r="J34" s="1" t="str">
        <f t="shared" ref="J34:J65" si="4">HYPERLINK("http://geochem.nrcan.gc.ca/cdogs/content/kwd/kwd020044_e.htm", "Till")</f>
        <v>Till</v>
      </c>
      <c r="K34" s="1" t="str">
        <f t="shared" si="3"/>
        <v>HMC separation (ODM; details not reported)</v>
      </c>
      <c r="L34" t="s">
        <v>200</v>
      </c>
      <c r="M34" t="s">
        <v>200</v>
      </c>
      <c r="N34" t="s">
        <v>25</v>
      </c>
      <c r="O34" t="s">
        <v>25</v>
      </c>
      <c r="P34" t="s">
        <v>79</v>
      </c>
      <c r="Q34" t="s">
        <v>159</v>
      </c>
      <c r="R34" t="s">
        <v>159</v>
      </c>
      <c r="S34" t="s">
        <v>25</v>
      </c>
      <c r="T34" t="s">
        <v>25</v>
      </c>
    </row>
    <row r="35" spans="1:20" hidden="1" x14ac:dyDescent="0.3">
      <c r="A35" t="s">
        <v>201</v>
      </c>
      <c r="B35" t="s">
        <v>202</v>
      </c>
      <c r="C35" s="1" t="str">
        <f t="shared" si="0"/>
        <v>21:0307</v>
      </c>
      <c r="D35" s="1" t="str">
        <f t="shared" si="1"/>
        <v>21:0012</v>
      </c>
      <c r="E35" t="s">
        <v>203</v>
      </c>
      <c r="F35" t="s">
        <v>204</v>
      </c>
      <c r="H35">
        <v>66.103525399999995</v>
      </c>
      <c r="I35">
        <v>-113.5742128</v>
      </c>
      <c r="J35" s="1" t="str">
        <f t="shared" si="4"/>
        <v>Till</v>
      </c>
      <c r="K35" s="1" t="str">
        <f t="shared" si="3"/>
        <v>HMC separation (ODM; details not reported)</v>
      </c>
      <c r="L35" t="s">
        <v>33</v>
      </c>
      <c r="M35" t="s">
        <v>33</v>
      </c>
      <c r="N35" t="s">
        <v>25</v>
      </c>
      <c r="O35" t="s">
        <v>25</v>
      </c>
      <c r="P35" t="s">
        <v>205</v>
      </c>
      <c r="Q35" t="s">
        <v>159</v>
      </c>
      <c r="R35" t="s">
        <v>159</v>
      </c>
      <c r="S35" t="s">
        <v>25</v>
      </c>
      <c r="T35" t="s">
        <v>25</v>
      </c>
    </row>
    <row r="36" spans="1:20" hidden="1" x14ac:dyDescent="0.3">
      <c r="A36" t="s">
        <v>206</v>
      </c>
      <c r="B36" t="s">
        <v>207</v>
      </c>
      <c r="C36" s="1" t="str">
        <f t="shared" si="0"/>
        <v>21:0307</v>
      </c>
      <c r="D36" s="1" t="str">
        <f t="shared" si="1"/>
        <v>21:0012</v>
      </c>
      <c r="E36" t="s">
        <v>208</v>
      </c>
      <c r="F36" t="s">
        <v>209</v>
      </c>
      <c r="H36">
        <v>66.020445899999999</v>
      </c>
      <c r="I36">
        <v>-113.88811699999999</v>
      </c>
      <c r="J36" s="1" t="str">
        <f t="shared" si="4"/>
        <v>Till</v>
      </c>
      <c r="K36" s="1" t="str">
        <f t="shared" si="3"/>
        <v>HMC separation (ODM; details not reported)</v>
      </c>
      <c r="L36" t="s">
        <v>25</v>
      </c>
      <c r="M36" t="s">
        <v>25</v>
      </c>
      <c r="N36" t="s">
        <v>25</v>
      </c>
      <c r="O36" t="s">
        <v>25</v>
      </c>
      <c r="P36" t="s">
        <v>210</v>
      </c>
      <c r="Q36" t="s">
        <v>25</v>
      </c>
      <c r="R36" t="s">
        <v>25</v>
      </c>
      <c r="S36" t="s">
        <v>25</v>
      </c>
      <c r="T36" t="s">
        <v>25</v>
      </c>
    </row>
    <row r="37" spans="1:20" hidden="1" x14ac:dyDescent="0.3">
      <c r="A37" t="s">
        <v>211</v>
      </c>
      <c r="B37" t="s">
        <v>212</v>
      </c>
      <c r="C37" s="1" t="str">
        <f t="shared" si="0"/>
        <v>21:0307</v>
      </c>
      <c r="D37" s="1" t="str">
        <f t="shared" si="1"/>
        <v>21:0012</v>
      </c>
      <c r="E37" t="s">
        <v>213</v>
      </c>
      <c r="F37" t="s">
        <v>214</v>
      </c>
      <c r="H37">
        <v>66.154217700000004</v>
      </c>
      <c r="I37">
        <v>-113.35236260000001</v>
      </c>
      <c r="J37" s="1" t="str">
        <f t="shared" si="4"/>
        <v>Till</v>
      </c>
      <c r="K37" s="1" t="str">
        <f t="shared" si="3"/>
        <v>HMC separation (ODM; details not reported)</v>
      </c>
      <c r="L37" t="s">
        <v>34</v>
      </c>
      <c r="M37" t="s">
        <v>34</v>
      </c>
      <c r="N37" t="s">
        <v>25</v>
      </c>
      <c r="O37" t="s">
        <v>25</v>
      </c>
      <c r="P37" t="s">
        <v>194</v>
      </c>
      <c r="Q37" t="s">
        <v>215</v>
      </c>
      <c r="R37" t="s">
        <v>215</v>
      </c>
      <c r="S37" t="s">
        <v>25</v>
      </c>
      <c r="T37" t="s">
        <v>25</v>
      </c>
    </row>
    <row r="38" spans="1:20" hidden="1" x14ac:dyDescent="0.3">
      <c r="A38" t="s">
        <v>216</v>
      </c>
      <c r="B38" t="s">
        <v>217</v>
      </c>
      <c r="C38" s="1" t="str">
        <f t="shared" si="0"/>
        <v>21:0307</v>
      </c>
      <c r="D38" s="1" t="str">
        <f t="shared" si="1"/>
        <v>21:0012</v>
      </c>
      <c r="E38" t="s">
        <v>218</v>
      </c>
      <c r="F38" t="s">
        <v>219</v>
      </c>
      <c r="H38">
        <v>66.015092499999994</v>
      </c>
      <c r="I38">
        <v>-113.3952438</v>
      </c>
      <c r="J38" s="1" t="str">
        <f t="shared" si="4"/>
        <v>Till</v>
      </c>
      <c r="K38" s="1" t="str">
        <f t="shared" si="3"/>
        <v>HMC separation (ODM; details not reported)</v>
      </c>
      <c r="L38" t="s">
        <v>34</v>
      </c>
      <c r="M38" t="s">
        <v>33</v>
      </c>
      <c r="N38" t="s">
        <v>33</v>
      </c>
      <c r="O38" t="s">
        <v>25</v>
      </c>
      <c r="P38" t="s">
        <v>220</v>
      </c>
      <c r="Q38" t="s">
        <v>221</v>
      </c>
      <c r="R38" t="s">
        <v>34</v>
      </c>
      <c r="S38" t="s">
        <v>149</v>
      </c>
      <c r="T38" t="s">
        <v>25</v>
      </c>
    </row>
    <row r="39" spans="1:20" hidden="1" x14ac:dyDescent="0.3">
      <c r="A39" t="s">
        <v>222</v>
      </c>
      <c r="B39" t="s">
        <v>223</v>
      </c>
      <c r="C39" s="1" t="str">
        <f t="shared" si="0"/>
        <v>21:0307</v>
      </c>
      <c r="D39" s="1" t="str">
        <f t="shared" si="1"/>
        <v>21:0012</v>
      </c>
      <c r="E39" t="s">
        <v>224</v>
      </c>
      <c r="F39" t="s">
        <v>225</v>
      </c>
      <c r="H39">
        <v>66.0390254</v>
      </c>
      <c r="I39">
        <v>-113.1434139</v>
      </c>
      <c r="J39" s="1" t="str">
        <f t="shared" si="4"/>
        <v>Till</v>
      </c>
      <c r="K39" s="1" t="str">
        <f t="shared" si="3"/>
        <v>HMC separation (ODM; details not reported)</v>
      </c>
      <c r="L39" t="s">
        <v>33</v>
      </c>
      <c r="M39" t="s">
        <v>33</v>
      </c>
      <c r="N39" t="s">
        <v>25</v>
      </c>
      <c r="O39" t="s">
        <v>25</v>
      </c>
      <c r="P39" t="s">
        <v>226</v>
      </c>
      <c r="Q39" t="s">
        <v>227</v>
      </c>
      <c r="R39" t="s">
        <v>227</v>
      </c>
      <c r="S39" t="s">
        <v>25</v>
      </c>
      <c r="T39" t="s">
        <v>25</v>
      </c>
    </row>
    <row r="40" spans="1:20" hidden="1" x14ac:dyDescent="0.3">
      <c r="A40" t="s">
        <v>228</v>
      </c>
      <c r="B40" t="s">
        <v>229</v>
      </c>
      <c r="C40" s="1" t="str">
        <f t="shared" si="0"/>
        <v>21:0307</v>
      </c>
      <c r="D40" s="1" t="str">
        <f t="shared" si="1"/>
        <v>21:0012</v>
      </c>
      <c r="E40" t="s">
        <v>230</v>
      </c>
      <c r="F40" t="s">
        <v>231</v>
      </c>
      <c r="H40">
        <v>66.008891000000006</v>
      </c>
      <c r="I40">
        <v>-112.9045928</v>
      </c>
      <c r="J40" s="1" t="str">
        <f t="shared" si="4"/>
        <v>Till</v>
      </c>
      <c r="K40" s="1" t="str">
        <f t="shared" si="3"/>
        <v>HMC separation (ODM; details not reported)</v>
      </c>
      <c r="L40" t="s">
        <v>33</v>
      </c>
      <c r="M40" t="s">
        <v>25</v>
      </c>
      <c r="N40" t="s">
        <v>33</v>
      </c>
      <c r="O40" t="s">
        <v>25</v>
      </c>
      <c r="P40" t="s">
        <v>24</v>
      </c>
      <c r="Q40" t="s">
        <v>24</v>
      </c>
      <c r="R40" t="s">
        <v>25</v>
      </c>
      <c r="S40" t="s">
        <v>24</v>
      </c>
      <c r="T40" t="s">
        <v>25</v>
      </c>
    </row>
    <row r="41" spans="1:20" hidden="1" x14ac:dyDescent="0.3">
      <c r="A41" t="s">
        <v>232</v>
      </c>
      <c r="B41" t="s">
        <v>233</v>
      </c>
      <c r="C41" s="1" t="str">
        <f t="shared" si="0"/>
        <v>21:0307</v>
      </c>
      <c r="D41" s="1" t="str">
        <f t="shared" si="1"/>
        <v>21:0012</v>
      </c>
      <c r="E41" t="s">
        <v>234</v>
      </c>
      <c r="F41" t="s">
        <v>235</v>
      </c>
      <c r="H41">
        <v>66.038956600000006</v>
      </c>
      <c r="I41">
        <v>-112.5506609</v>
      </c>
      <c r="J41" s="1" t="str">
        <f t="shared" si="4"/>
        <v>Till</v>
      </c>
      <c r="K41" s="1" t="str">
        <f t="shared" si="3"/>
        <v>HMC separation (ODM; details not reported)</v>
      </c>
      <c r="L41" t="s">
        <v>25</v>
      </c>
      <c r="M41" t="s">
        <v>25</v>
      </c>
      <c r="N41" t="s">
        <v>25</v>
      </c>
      <c r="O41" t="s">
        <v>25</v>
      </c>
      <c r="P41" t="s">
        <v>236</v>
      </c>
      <c r="Q41" t="s">
        <v>25</v>
      </c>
      <c r="R41" t="s">
        <v>25</v>
      </c>
      <c r="S41" t="s">
        <v>25</v>
      </c>
      <c r="T41" t="s">
        <v>25</v>
      </c>
    </row>
    <row r="42" spans="1:20" hidden="1" x14ac:dyDescent="0.3">
      <c r="A42" t="s">
        <v>237</v>
      </c>
      <c r="B42" t="s">
        <v>238</v>
      </c>
      <c r="C42" s="1" t="str">
        <f t="shared" si="0"/>
        <v>21:0307</v>
      </c>
      <c r="D42" s="1" t="str">
        <f t="shared" si="1"/>
        <v>21:0012</v>
      </c>
      <c r="E42" t="s">
        <v>239</v>
      </c>
      <c r="F42" t="s">
        <v>240</v>
      </c>
      <c r="H42">
        <v>66.198245200000002</v>
      </c>
      <c r="I42">
        <v>-112.4151193</v>
      </c>
      <c r="J42" s="1" t="str">
        <f t="shared" si="4"/>
        <v>Till</v>
      </c>
      <c r="K42" s="1" t="str">
        <f t="shared" si="3"/>
        <v>HMC separation (ODM; details not reported)</v>
      </c>
      <c r="L42" t="s">
        <v>33</v>
      </c>
      <c r="M42" t="s">
        <v>33</v>
      </c>
      <c r="N42" t="s">
        <v>25</v>
      </c>
      <c r="O42" t="s">
        <v>25</v>
      </c>
      <c r="P42" t="s">
        <v>241</v>
      </c>
      <c r="Q42" t="s">
        <v>44</v>
      </c>
      <c r="R42" t="s">
        <v>44</v>
      </c>
      <c r="S42" t="s">
        <v>25</v>
      </c>
      <c r="T42" t="s">
        <v>25</v>
      </c>
    </row>
    <row r="43" spans="1:20" hidden="1" x14ac:dyDescent="0.3">
      <c r="A43" t="s">
        <v>242</v>
      </c>
      <c r="B43" t="s">
        <v>243</v>
      </c>
      <c r="C43" s="1" t="str">
        <f t="shared" si="0"/>
        <v>21:0307</v>
      </c>
      <c r="D43" s="1" t="str">
        <f t="shared" si="1"/>
        <v>21:0012</v>
      </c>
      <c r="E43" t="s">
        <v>244</v>
      </c>
      <c r="F43" t="s">
        <v>245</v>
      </c>
      <c r="H43">
        <v>66.150424099999995</v>
      </c>
      <c r="I43">
        <v>-112.03467689999999</v>
      </c>
      <c r="J43" s="1" t="str">
        <f t="shared" si="4"/>
        <v>Till</v>
      </c>
      <c r="K43" s="1" t="str">
        <f t="shared" si="3"/>
        <v>HMC separation (ODM; details not reported)</v>
      </c>
      <c r="L43" t="s">
        <v>25</v>
      </c>
      <c r="M43" t="s">
        <v>25</v>
      </c>
      <c r="N43" t="s">
        <v>25</v>
      </c>
      <c r="O43" t="s">
        <v>25</v>
      </c>
      <c r="P43" t="s">
        <v>246</v>
      </c>
      <c r="Q43" t="s">
        <v>25</v>
      </c>
      <c r="R43" t="s">
        <v>25</v>
      </c>
      <c r="S43" t="s">
        <v>25</v>
      </c>
      <c r="T43" t="s">
        <v>25</v>
      </c>
    </row>
    <row r="44" spans="1:20" hidden="1" x14ac:dyDescent="0.3">
      <c r="A44" t="s">
        <v>247</v>
      </c>
      <c r="B44" t="s">
        <v>248</v>
      </c>
      <c r="C44" s="1" t="str">
        <f t="shared" si="0"/>
        <v>21:0307</v>
      </c>
      <c r="D44" s="1" t="str">
        <f t="shared" si="1"/>
        <v>21:0012</v>
      </c>
      <c r="E44" t="s">
        <v>249</v>
      </c>
      <c r="F44" t="s">
        <v>250</v>
      </c>
      <c r="H44">
        <v>66.071821900000003</v>
      </c>
      <c r="I44">
        <v>-112.1718679</v>
      </c>
      <c r="J44" s="1" t="str">
        <f t="shared" si="4"/>
        <v>Till</v>
      </c>
      <c r="K44" s="1" t="str">
        <f t="shared" si="3"/>
        <v>HMC separation (ODM; details not reported)</v>
      </c>
      <c r="L44" t="s">
        <v>25</v>
      </c>
      <c r="M44" t="s">
        <v>25</v>
      </c>
      <c r="N44" t="s">
        <v>25</v>
      </c>
      <c r="O44" t="s">
        <v>25</v>
      </c>
      <c r="P44" t="s">
        <v>251</v>
      </c>
      <c r="Q44" t="s">
        <v>25</v>
      </c>
      <c r="R44" t="s">
        <v>25</v>
      </c>
      <c r="S44" t="s">
        <v>25</v>
      </c>
      <c r="T44" t="s">
        <v>25</v>
      </c>
    </row>
    <row r="45" spans="1:20" hidden="1" x14ac:dyDescent="0.3">
      <c r="A45" t="s">
        <v>252</v>
      </c>
      <c r="B45" t="s">
        <v>253</v>
      </c>
      <c r="C45" s="1" t="str">
        <f t="shared" ref="C45:C76" si="5">HYPERLINK("http://geochem.nrcan.gc.ca/cdogs/content/bdl/bdl210309_e.htm", "21:0309")</f>
        <v>21:0309</v>
      </c>
      <c r="D45" s="1" t="str">
        <f t="shared" ref="D45:D76" si="6">HYPERLINK("http://geochem.nrcan.gc.ca/cdogs/content/svy/svy210006_e.htm", "21:0006")</f>
        <v>21:0006</v>
      </c>
      <c r="E45" t="s">
        <v>254</v>
      </c>
      <c r="F45" t="s">
        <v>255</v>
      </c>
      <c r="H45">
        <v>64.690735200000006</v>
      </c>
      <c r="I45">
        <v>-111.56911289999999</v>
      </c>
      <c r="J45" s="1" t="str">
        <f t="shared" si="4"/>
        <v>Till</v>
      </c>
      <c r="K45" s="1" t="str">
        <f t="shared" si="3"/>
        <v>HMC separation (ODM; details not reported)</v>
      </c>
      <c r="L45" t="s">
        <v>33</v>
      </c>
      <c r="M45" t="s">
        <v>33</v>
      </c>
      <c r="N45" t="s">
        <v>25</v>
      </c>
      <c r="O45" t="s">
        <v>25</v>
      </c>
      <c r="P45" t="s">
        <v>93</v>
      </c>
      <c r="Q45" t="s">
        <v>256</v>
      </c>
      <c r="R45" t="s">
        <v>256</v>
      </c>
      <c r="S45" t="s">
        <v>25</v>
      </c>
      <c r="T45" t="s">
        <v>25</v>
      </c>
    </row>
    <row r="46" spans="1:20" hidden="1" x14ac:dyDescent="0.3">
      <c r="A46" t="s">
        <v>257</v>
      </c>
      <c r="B46" t="s">
        <v>258</v>
      </c>
      <c r="C46" s="1" t="str">
        <f t="shared" si="5"/>
        <v>21:0309</v>
      </c>
      <c r="D46" s="1" t="str">
        <f t="shared" si="6"/>
        <v>21:0006</v>
      </c>
      <c r="E46" t="s">
        <v>259</v>
      </c>
      <c r="F46" t="s">
        <v>260</v>
      </c>
      <c r="H46">
        <v>64.5372682</v>
      </c>
      <c r="I46">
        <v>-110.60278049999999</v>
      </c>
      <c r="J46" s="1" t="str">
        <f t="shared" si="4"/>
        <v>Till</v>
      </c>
      <c r="K46" s="1" t="str">
        <f t="shared" si="3"/>
        <v>HMC separation (ODM; details not reported)</v>
      </c>
      <c r="L46" t="s">
        <v>34</v>
      </c>
      <c r="M46" t="s">
        <v>34</v>
      </c>
      <c r="N46" t="s">
        <v>25</v>
      </c>
      <c r="O46" t="s">
        <v>25</v>
      </c>
      <c r="P46" t="s">
        <v>261</v>
      </c>
      <c r="Q46" t="s">
        <v>262</v>
      </c>
      <c r="R46" t="s">
        <v>262</v>
      </c>
      <c r="S46" t="s">
        <v>25</v>
      </c>
      <c r="T46" t="s">
        <v>25</v>
      </c>
    </row>
    <row r="47" spans="1:20" hidden="1" x14ac:dyDescent="0.3">
      <c r="A47" t="s">
        <v>263</v>
      </c>
      <c r="B47" t="s">
        <v>264</v>
      </c>
      <c r="C47" s="1" t="str">
        <f t="shared" si="5"/>
        <v>21:0309</v>
      </c>
      <c r="D47" s="1" t="str">
        <f t="shared" si="6"/>
        <v>21:0006</v>
      </c>
      <c r="E47" t="s">
        <v>265</v>
      </c>
      <c r="F47" t="s">
        <v>266</v>
      </c>
      <c r="H47">
        <v>64.528464499999998</v>
      </c>
      <c r="I47">
        <v>-110.4715343</v>
      </c>
      <c r="J47" s="1" t="str">
        <f t="shared" si="4"/>
        <v>Till</v>
      </c>
      <c r="K47" s="1" t="str">
        <f t="shared" si="3"/>
        <v>HMC separation (ODM; details not reported)</v>
      </c>
      <c r="L47" t="s">
        <v>136</v>
      </c>
      <c r="M47" t="s">
        <v>136</v>
      </c>
      <c r="N47" t="s">
        <v>25</v>
      </c>
      <c r="O47" t="s">
        <v>25</v>
      </c>
      <c r="P47" t="s">
        <v>267</v>
      </c>
      <c r="Q47" t="s">
        <v>268</v>
      </c>
      <c r="R47" t="s">
        <v>268</v>
      </c>
      <c r="S47" t="s">
        <v>25</v>
      </c>
      <c r="T47" t="s">
        <v>25</v>
      </c>
    </row>
    <row r="48" spans="1:20" hidden="1" x14ac:dyDescent="0.3">
      <c r="A48" t="s">
        <v>269</v>
      </c>
      <c r="B48" t="s">
        <v>270</v>
      </c>
      <c r="C48" s="1" t="str">
        <f t="shared" si="5"/>
        <v>21:0309</v>
      </c>
      <c r="D48" s="1" t="str">
        <f t="shared" si="6"/>
        <v>21:0006</v>
      </c>
      <c r="E48" t="s">
        <v>271</v>
      </c>
      <c r="F48" t="s">
        <v>272</v>
      </c>
      <c r="H48">
        <v>64.540542700000003</v>
      </c>
      <c r="I48">
        <v>-110.2791316</v>
      </c>
      <c r="J48" s="1" t="str">
        <f t="shared" si="4"/>
        <v>Till</v>
      </c>
      <c r="K48" s="1" t="str">
        <f t="shared" si="3"/>
        <v>HMC separation (ODM; details not reported)</v>
      </c>
      <c r="L48" t="s">
        <v>273</v>
      </c>
      <c r="M48" t="s">
        <v>274</v>
      </c>
      <c r="N48" t="s">
        <v>200</v>
      </c>
      <c r="O48" t="s">
        <v>33</v>
      </c>
      <c r="P48" t="s">
        <v>275</v>
      </c>
      <c r="Q48" t="s">
        <v>276</v>
      </c>
      <c r="R48" t="s">
        <v>129</v>
      </c>
      <c r="S48" t="s">
        <v>277</v>
      </c>
      <c r="T48" t="s">
        <v>25</v>
      </c>
    </row>
    <row r="49" spans="1:20" hidden="1" x14ac:dyDescent="0.3">
      <c r="A49" t="s">
        <v>278</v>
      </c>
      <c r="B49" t="s">
        <v>279</v>
      </c>
      <c r="C49" s="1" t="str">
        <f t="shared" si="5"/>
        <v>21:0309</v>
      </c>
      <c r="D49" s="1" t="str">
        <f t="shared" si="6"/>
        <v>21:0006</v>
      </c>
      <c r="E49" t="s">
        <v>280</v>
      </c>
      <c r="F49" t="s">
        <v>281</v>
      </c>
      <c r="H49">
        <v>64.583170100000004</v>
      </c>
      <c r="I49">
        <v>-110.8411397</v>
      </c>
      <c r="J49" s="1" t="str">
        <f t="shared" si="4"/>
        <v>Till</v>
      </c>
      <c r="K49" s="1" t="str">
        <f t="shared" si="3"/>
        <v>HMC separation (ODM; details not reported)</v>
      </c>
      <c r="L49" t="s">
        <v>274</v>
      </c>
      <c r="M49" t="s">
        <v>200</v>
      </c>
      <c r="N49" t="s">
        <v>24</v>
      </c>
      <c r="O49" t="s">
        <v>25</v>
      </c>
      <c r="P49" t="s">
        <v>282</v>
      </c>
      <c r="Q49" t="s">
        <v>283</v>
      </c>
      <c r="R49" t="s">
        <v>284</v>
      </c>
      <c r="S49" t="s">
        <v>285</v>
      </c>
      <c r="T49" t="s">
        <v>25</v>
      </c>
    </row>
    <row r="50" spans="1:20" hidden="1" x14ac:dyDescent="0.3">
      <c r="A50" t="s">
        <v>286</v>
      </c>
      <c r="B50" t="s">
        <v>287</v>
      </c>
      <c r="C50" s="1" t="str">
        <f t="shared" si="5"/>
        <v>21:0309</v>
      </c>
      <c r="D50" s="1" t="str">
        <f t="shared" si="6"/>
        <v>21:0006</v>
      </c>
      <c r="E50" t="s">
        <v>288</v>
      </c>
      <c r="F50" t="s">
        <v>289</v>
      </c>
      <c r="H50">
        <v>64.597957300000004</v>
      </c>
      <c r="I50">
        <v>-111.1444552</v>
      </c>
      <c r="J50" s="1" t="str">
        <f t="shared" si="4"/>
        <v>Till</v>
      </c>
      <c r="K50" s="1" t="str">
        <f t="shared" si="3"/>
        <v>HMC separation (ODM; details not reported)</v>
      </c>
      <c r="L50" t="s">
        <v>274</v>
      </c>
      <c r="M50" t="s">
        <v>33</v>
      </c>
      <c r="N50" t="s">
        <v>246</v>
      </c>
      <c r="O50" t="s">
        <v>25</v>
      </c>
      <c r="P50" t="s">
        <v>290</v>
      </c>
      <c r="Q50" t="s">
        <v>291</v>
      </c>
      <c r="R50" t="s">
        <v>33</v>
      </c>
      <c r="S50" t="s">
        <v>292</v>
      </c>
      <c r="T50" t="s">
        <v>25</v>
      </c>
    </row>
    <row r="51" spans="1:20" hidden="1" x14ac:dyDescent="0.3">
      <c r="A51" t="s">
        <v>293</v>
      </c>
      <c r="B51" t="s">
        <v>294</v>
      </c>
      <c r="C51" s="1" t="str">
        <f t="shared" si="5"/>
        <v>21:0309</v>
      </c>
      <c r="D51" s="1" t="str">
        <f t="shared" si="6"/>
        <v>21:0006</v>
      </c>
      <c r="E51" t="s">
        <v>295</v>
      </c>
      <c r="F51" t="s">
        <v>296</v>
      </c>
      <c r="H51">
        <v>64.584069400000004</v>
      </c>
      <c r="I51">
        <v>-111.4137798</v>
      </c>
      <c r="J51" s="1" t="str">
        <f t="shared" si="4"/>
        <v>Till</v>
      </c>
      <c r="K51" s="1" t="str">
        <f t="shared" si="3"/>
        <v>HMC separation (ODM; details not reported)</v>
      </c>
      <c r="L51" t="s">
        <v>136</v>
      </c>
      <c r="M51" t="s">
        <v>24</v>
      </c>
      <c r="N51" t="s">
        <v>33</v>
      </c>
      <c r="O51" t="s">
        <v>25</v>
      </c>
      <c r="P51" t="s">
        <v>297</v>
      </c>
      <c r="Q51" t="s">
        <v>298</v>
      </c>
      <c r="R51" t="s">
        <v>299</v>
      </c>
      <c r="S51" t="s">
        <v>37</v>
      </c>
      <c r="T51" t="s">
        <v>25</v>
      </c>
    </row>
    <row r="52" spans="1:20" hidden="1" x14ac:dyDescent="0.3">
      <c r="A52" t="s">
        <v>300</v>
      </c>
      <c r="B52" t="s">
        <v>301</v>
      </c>
      <c r="C52" s="1" t="str">
        <f t="shared" si="5"/>
        <v>21:0309</v>
      </c>
      <c r="D52" s="1" t="str">
        <f t="shared" si="6"/>
        <v>21:0006</v>
      </c>
      <c r="E52" t="s">
        <v>302</v>
      </c>
      <c r="F52" t="s">
        <v>303</v>
      </c>
      <c r="H52">
        <v>64.646803700000007</v>
      </c>
      <c r="I52">
        <v>-111.4357467</v>
      </c>
      <c r="J52" s="1" t="str">
        <f t="shared" si="4"/>
        <v>Till</v>
      </c>
      <c r="K52" s="1" t="str">
        <f t="shared" si="3"/>
        <v>HMC separation (ODM; details not reported)</v>
      </c>
      <c r="L52" t="s">
        <v>34</v>
      </c>
      <c r="M52" t="s">
        <v>33</v>
      </c>
      <c r="N52" t="s">
        <v>33</v>
      </c>
      <c r="O52" t="s">
        <v>25</v>
      </c>
      <c r="P52" t="s">
        <v>304</v>
      </c>
      <c r="Q52" t="s">
        <v>149</v>
      </c>
      <c r="R52" t="s">
        <v>200</v>
      </c>
      <c r="S52" t="s">
        <v>305</v>
      </c>
      <c r="T52" t="s">
        <v>25</v>
      </c>
    </row>
    <row r="53" spans="1:20" hidden="1" x14ac:dyDescent="0.3">
      <c r="A53" t="s">
        <v>306</v>
      </c>
      <c r="B53" t="s">
        <v>307</v>
      </c>
      <c r="C53" s="1" t="str">
        <f t="shared" si="5"/>
        <v>21:0309</v>
      </c>
      <c r="D53" s="1" t="str">
        <f t="shared" si="6"/>
        <v>21:0006</v>
      </c>
      <c r="E53" t="s">
        <v>308</v>
      </c>
      <c r="F53" t="s">
        <v>309</v>
      </c>
      <c r="H53">
        <v>64.937174400000004</v>
      </c>
      <c r="I53">
        <v>-110.0405382</v>
      </c>
      <c r="J53" s="1" t="str">
        <f t="shared" si="4"/>
        <v>Till</v>
      </c>
      <c r="K53" s="1" t="str">
        <f t="shared" si="3"/>
        <v>HMC separation (ODM; details not reported)</v>
      </c>
      <c r="L53" t="s">
        <v>34</v>
      </c>
      <c r="M53" t="s">
        <v>33</v>
      </c>
      <c r="N53" t="s">
        <v>33</v>
      </c>
      <c r="O53" t="s">
        <v>25</v>
      </c>
      <c r="P53" t="s">
        <v>310</v>
      </c>
      <c r="Q53" t="s">
        <v>37</v>
      </c>
      <c r="R53" t="s">
        <v>33</v>
      </c>
      <c r="S53" t="s">
        <v>136</v>
      </c>
      <c r="T53" t="s">
        <v>25</v>
      </c>
    </row>
    <row r="54" spans="1:20" hidden="1" x14ac:dyDescent="0.3">
      <c r="A54" t="s">
        <v>311</v>
      </c>
      <c r="B54" t="s">
        <v>312</v>
      </c>
      <c r="C54" s="1" t="str">
        <f t="shared" si="5"/>
        <v>21:0309</v>
      </c>
      <c r="D54" s="1" t="str">
        <f t="shared" si="6"/>
        <v>21:0006</v>
      </c>
      <c r="E54" t="s">
        <v>313</v>
      </c>
      <c r="F54" t="s">
        <v>314</v>
      </c>
      <c r="H54">
        <v>64.958327800000006</v>
      </c>
      <c r="I54">
        <v>-110.1838948</v>
      </c>
      <c r="J54" s="1" t="str">
        <f t="shared" si="4"/>
        <v>Till</v>
      </c>
      <c r="K54" s="1" t="str">
        <f t="shared" si="3"/>
        <v>HMC separation (ODM; details not reported)</v>
      </c>
      <c r="L54" t="s">
        <v>32</v>
      </c>
      <c r="M54" t="s">
        <v>32</v>
      </c>
      <c r="N54" t="s">
        <v>25</v>
      </c>
      <c r="O54" t="s">
        <v>25</v>
      </c>
      <c r="P54" t="s">
        <v>315</v>
      </c>
      <c r="Q54" t="s">
        <v>32</v>
      </c>
      <c r="R54" t="s">
        <v>32</v>
      </c>
      <c r="S54" t="s">
        <v>25</v>
      </c>
      <c r="T54" t="s">
        <v>25</v>
      </c>
    </row>
    <row r="55" spans="1:20" hidden="1" x14ac:dyDescent="0.3">
      <c r="A55" t="s">
        <v>316</v>
      </c>
      <c r="B55" t="s">
        <v>317</v>
      </c>
      <c r="C55" s="1" t="str">
        <f t="shared" si="5"/>
        <v>21:0309</v>
      </c>
      <c r="D55" s="1" t="str">
        <f t="shared" si="6"/>
        <v>21:0006</v>
      </c>
      <c r="E55" t="s">
        <v>318</v>
      </c>
      <c r="F55" t="s">
        <v>319</v>
      </c>
      <c r="H55">
        <v>64.974711299999996</v>
      </c>
      <c r="I55">
        <v>-110.3575307</v>
      </c>
      <c r="J55" s="1" t="str">
        <f t="shared" si="4"/>
        <v>Till</v>
      </c>
      <c r="K55" s="1" t="str">
        <f t="shared" si="3"/>
        <v>HMC separation (ODM; details not reported)</v>
      </c>
      <c r="L55" t="s">
        <v>25</v>
      </c>
      <c r="M55" t="s">
        <v>25</v>
      </c>
      <c r="N55" t="s">
        <v>25</v>
      </c>
      <c r="O55" t="s">
        <v>25</v>
      </c>
      <c r="P55" t="s">
        <v>320</v>
      </c>
      <c r="Q55" t="s">
        <v>25</v>
      </c>
      <c r="R55" t="s">
        <v>25</v>
      </c>
      <c r="S55" t="s">
        <v>25</v>
      </c>
      <c r="T55" t="s">
        <v>25</v>
      </c>
    </row>
    <row r="56" spans="1:20" hidden="1" x14ac:dyDescent="0.3">
      <c r="A56" t="s">
        <v>321</v>
      </c>
      <c r="B56" t="s">
        <v>322</v>
      </c>
      <c r="C56" s="1" t="str">
        <f t="shared" si="5"/>
        <v>21:0309</v>
      </c>
      <c r="D56" s="1" t="str">
        <f t="shared" si="6"/>
        <v>21:0006</v>
      </c>
      <c r="E56" t="s">
        <v>323</v>
      </c>
      <c r="F56" t="s">
        <v>324</v>
      </c>
      <c r="H56">
        <v>64.998413999999997</v>
      </c>
      <c r="I56">
        <v>-110.5707093</v>
      </c>
      <c r="J56" s="1" t="str">
        <f t="shared" si="4"/>
        <v>Till</v>
      </c>
      <c r="K56" s="1" t="str">
        <f t="shared" si="3"/>
        <v>HMC separation (ODM; details not reported)</v>
      </c>
      <c r="L56" t="s">
        <v>246</v>
      </c>
      <c r="M56" t="s">
        <v>200</v>
      </c>
      <c r="N56" t="s">
        <v>32</v>
      </c>
      <c r="O56" t="s">
        <v>33</v>
      </c>
      <c r="P56" t="s">
        <v>325</v>
      </c>
      <c r="Q56" t="s">
        <v>326</v>
      </c>
      <c r="R56" t="s">
        <v>274</v>
      </c>
      <c r="S56" t="s">
        <v>34</v>
      </c>
      <c r="T56" t="s">
        <v>25</v>
      </c>
    </row>
    <row r="57" spans="1:20" hidden="1" x14ac:dyDescent="0.3">
      <c r="A57" t="s">
        <v>327</v>
      </c>
      <c r="B57" t="s">
        <v>328</v>
      </c>
      <c r="C57" s="1" t="str">
        <f t="shared" si="5"/>
        <v>21:0309</v>
      </c>
      <c r="D57" s="1" t="str">
        <f t="shared" si="6"/>
        <v>21:0006</v>
      </c>
      <c r="E57" t="s">
        <v>329</v>
      </c>
      <c r="F57" t="s">
        <v>330</v>
      </c>
      <c r="H57">
        <v>64.999546100000003</v>
      </c>
      <c r="I57">
        <v>-110.72725250000001</v>
      </c>
      <c r="J57" s="1" t="str">
        <f t="shared" si="4"/>
        <v>Till</v>
      </c>
      <c r="K57" s="1" t="str">
        <f t="shared" si="3"/>
        <v>HMC separation (ODM; details not reported)</v>
      </c>
      <c r="L57" t="s">
        <v>246</v>
      </c>
      <c r="M57" t="s">
        <v>246</v>
      </c>
      <c r="N57" t="s">
        <v>25</v>
      </c>
      <c r="O57" t="s">
        <v>25</v>
      </c>
      <c r="P57" t="s">
        <v>331</v>
      </c>
      <c r="Q57" t="s">
        <v>332</v>
      </c>
      <c r="R57" t="s">
        <v>332</v>
      </c>
      <c r="S57" t="s">
        <v>25</v>
      </c>
      <c r="T57" t="s">
        <v>25</v>
      </c>
    </row>
    <row r="58" spans="1:20" hidden="1" x14ac:dyDescent="0.3">
      <c r="A58" t="s">
        <v>333</v>
      </c>
      <c r="B58" t="s">
        <v>334</v>
      </c>
      <c r="C58" s="1" t="str">
        <f t="shared" si="5"/>
        <v>21:0309</v>
      </c>
      <c r="D58" s="1" t="str">
        <f t="shared" si="6"/>
        <v>21:0006</v>
      </c>
      <c r="E58" t="s">
        <v>335</v>
      </c>
      <c r="F58" t="s">
        <v>336</v>
      </c>
      <c r="H58">
        <v>64.998688400000006</v>
      </c>
      <c r="I58">
        <v>-110.9179771</v>
      </c>
      <c r="J58" s="1" t="str">
        <f t="shared" si="4"/>
        <v>Till</v>
      </c>
      <c r="K58" s="1" t="str">
        <f t="shared" si="3"/>
        <v>HMC separation (ODM; details not reported)</v>
      </c>
      <c r="L58" t="s">
        <v>37</v>
      </c>
      <c r="M58" t="s">
        <v>37</v>
      </c>
      <c r="N58" t="s">
        <v>25</v>
      </c>
      <c r="O58" t="s">
        <v>25</v>
      </c>
      <c r="P58" t="s">
        <v>337</v>
      </c>
      <c r="Q58" t="s">
        <v>338</v>
      </c>
      <c r="R58" t="s">
        <v>338</v>
      </c>
      <c r="S58" t="s">
        <v>25</v>
      </c>
      <c r="T58" t="s">
        <v>25</v>
      </c>
    </row>
    <row r="59" spans="1:20" hidden="1" x14ac:dyDescent="0.3">
      <c r="A59" t="s">
        <v>339</v>
      </c>
      <c r="B59" t="s">
        <v>340</v>
      </c>
      <c r="C59" s="1" t="str">
        <f t="shared" si="5"/>
        <v>21:0309</v>
      </c>
      <c r="D59" s="1" t="str">
        <f t="shared" si="6"/>
        <v>21:0006</v>
      </c>
      <c r="E59" t="s">
        <v>341</v>
      </c>
      <c r="F59" t="s">
        <v>342</v>
      </c>
      <c r="H59">
        <v>64.718974900000006</v>
      </c>
      <c r="I59">
        <v>-111.5429266</v>
      </c>
      <c r="J59" s="1" t="str">
        <f t="shared" si="4"/>
        <v>Till</v>
      </c>
      <c r="K59" s="1" t="str">
        <f t="shared" si="3"/>
        <v>HMC separation (ODM; details not reported)</v>
      </c>
      <c r="L59" t="s">
        <v>24</v>
      </c>
      <c r="M59" t="s">
        <v>24</v>
      </c>
      <c r="N59" t="s">
        <v>25</v>
      </c>
      <c r="O59" t="s">
        <v>25</v>
      </c>
      <c r="P59" t="s">
        <v>343</v>
      </c>
      <c r="Q59" t="s">
        <v>277</v>
      </c>
      <c r="R59" t="s">
        <v>277</v>
      </c>
      <c r="S59" t="s">
        <v>25</v>
      </c>
      <c r="T59" t="s">
        <v>25</v>
      </c>
    </row>
    <row r="60" spans="1:20" hidden="1" x14ac:dyDescent="0.3">
      <c r="A60" t="s">
        <v>344</v>
      </c>
      <c r="B60" t="s">
        <v>345</v>
      </c>
      <c r="C60" s="1" t="str">
        <f t="shared" si="5"/>
        <v>21:0309</v>
      </c>
      <c r="D60" s="1" t="str">
        <f t="shared" si="6"/>
        <v>21:0006</v>
      </c>
      <c r="E60" t="s">
        <v>346</v>
      </c>
      <c r="F60" t="s">
        <v>347</v>
      </c>
      <c r="H60">
        <v>64.797654100000003</v>
      </c>
      <c r="I60">
        <v>-111.55046249999999</v>
      </c>
      <c r="J60" s="1" t="str">
        <f t="shared" si="4"/>
        <v>Till</v>
      </c>
      <c r="K60" s="1" t="str">
        <f t="shared" si="3"/>
        <v>HMC separation (ODM; details not reported)</v>
      </c>
      <c r="L60" t="s">
        <v>25</v>
      </c>
      <c r="M60" t="s">
        <v>25</v>
      </c>
      <c r="N60" t="s">
        <v>25</v>
      </c>
      <c r="O60" t="s">
        <v>25</v>
      </c>
      <c r="P60" t="s">
        <v>348</v>
      </c>
      <c r="Q60" t="s">
        <v>25</v>
      </c>
      <c r="R60" t="s">
        <v>25</v>
      </c>
      <c r="S60" t="s">
        <v>25</v>
      </c>
      <c r="T60" t="s">
        <v>25</v>
      </c>
    </row>
    <row r="61" spans="1:20" hidden="1" x14ac:dyDescent="0.3">
      <c r="A61" t="s">
        <v>349</v>
      </c>
      <c r="B61" t="s">
        <v>350</v>
      </c>
      <c r="C61" s="1" t="str">
        <f t="shared" si="5"/>
        <v>21:0309</v>
      </c>
      <c r="D61" s="1" t="str">
        <f t="shared" si="6"/>
        <v>21:0006</v>
      </c>
      <c r="E61" t="s">
        <v>351</v>
      </c>
      <c r="F61" t="s">
        <v>352</v>
      </c>
      <c r="H61">
        <v>64.844562800000006</v>
      </c>
      <c r="I61">
        <v>-111.5418263</v>
      </c>
      <c r="J61" s="1" t="str">
        <f t="shared" si="4"/>
        <v>Till</v>
      </c>
      <c r="K61" s="1" t="str">
        <f t="shared" si="3"/>
        <v>HMC separation (ODM; details not reported)</v>
      </c>
      <c r="L61" t="s">
        <v>33</v>
      </c>
      <c r="M61" t="s">
        <v>25</v>
      </c>
      <c r="N61" t="s">
        <v>33</v>
      </c>
      <c r="O61" t="s">
        <v>25</v>
      </c>
      <c r="P61" t="s">
        <v>353</v>
      </c>
      <c r="Q61" t="s">
        <v>34</v>
      </c>
      <c r="R61" t="s">
        <v>25</v>
      </c>
      <c r="S61" t="s">
        <v>34</v>
      </c>
      <c r="T61" t="s">
        <v>25</v>
      </c>
    </row>
    <row r="62" spans="1:20" hidden="1" x14ac:dyDescent="0.3">
      <c r="A62" t="s">
        <v>354</v>
      </c>
      <c r="B62" t="s">
        <v>355</v>
      </c>
      <c r="C62" s="1" t="str">
        <f t="shared" si="5"/>
        <v>21:0309</v>
      </c>
      <c r="D62" s="1" t="str">
        <f t="shared" si="6"/>
        <v>21:0006</v>
      </c>
      <c r="E62" t="s">
        <v>356</v>
      </c>
      <c r="F62" t="s">
        <v>357</v>
      </c>
      <c r="H62">
        <v>64.778793800000003</v>
      </c>
      <c r="I62">
        <v>-110.9195505</v>
      </c>
      <c r="J62" s="1" t="str">
        <f t="shared" si="4"/>
        <v>Till</v>
      </c>
      <c r="K62" s="1" t="str">
        <f t="shared" si="3"/>
        <v>HMC separation (ODM; details not reported)</v>
      </c>
      <c r="L62" t="s">
        <v>34</v>
      </c>
      <c r="M62" t="s">
        <v>34</v>
      </c>
      <c r="N62" t="s">
        <v>25</v>
      </c>
      <c r="O62" t="s">
        <v>25</v>
      </c>
      <c r="P62" t="s">
        <v>291</v>
      </c>
      <c r="Q62" t="s">
        <v>32</v>
      </c>
      <c r="R62" t="s">
        <v>32</v>
      </c>
      <c r="S62" t="s">
        <v>25</v>
      </c>
      <c r="T62" t="s">
        <v>25</v>
      </c>
    </row>
    <row r="63" spans="1:20" hidden="1" x14ac:dyDescent="0.3">
      <c r="A63" t="s">
        <v>358</v>
      </c>
      <c r="B63" t="s">
        <v>359</v>
      </c>
      <c r="C63" s="1" t="str">
        <f t="shared" si="5"/>
        <v>21:0309</v>
      </c>
      <c r="D63" s="1" t="str">
        <f t="shared" si="6"/>
        <v>21:0006</v>
      </c>
      <c r="E63" t="s">
        <v>360</v>
      </c>
      <c r="F63" t="s">
        <v>361</v>
      </c>
      <c r="H63">
        <v>64.823788500000006</v>
      </c>
      <c r="I63">
        <v>-111.7574216</v>
      </c>
      <c r="J63" s="1" t="str">
        <f t="shared" si="4"/>
        <v>Till</v>
      </c>
      <c r="K63" s="1" t="str">
        <f t="shared" si="3"/>
        <v>HMC separation (ODM; details not reported)</v>
      </c>
      <c r="L63" t="s">
        <v>200</v>
      </c>
      <c r="M63" t="s">
        <v>34</v>
      </c>
      <c r="N63" t="s">
        <v>34</v>
      </c>
      <c r="O63" t="s">
        <v>25</v>
      </c>
      <c r="P63" t="s">
        <v>362</v>
      </c>
      <c r="Q63" t="s">
        <v>37</v>
      </c>
      <c r="R63" t="s">
        <v>33</v>
      </c>
      <c r="S63" t="s">
        <v>37</v>
      </c>
      <c r="T63" t="s">
        <v>25</v>
      </c>
    </row>
    <row r="64" spans="1:20" hidden="1" x14ac:dyDescent="0.3">
      <c r="A64" t="s">
        <v>363</v>
      </c>
      <c r="B64" t="s">
        <v>364</v>
      </c>
      <c r="C64" s="1" t="str">
        <f t="shared" si="5"/>
        <v>21:0309</v>
      </c>
      <c r="D64" s="1" t="str">
        <f t="shared" si="6"/>
        <v>21:0006</v>
      </c>
      <c r="E64" t="s">
        <v>365</v>
      </c>
      <c r="F64" t="s">
        <v>366</v>
      </c>
      <c r="H64">
        <v>64.638571999999996</v>
      </c>
      <c r="I64">
        <v>-110.2899867</v>
      </c>
      <c r="J64" s="1" t="str">
        <f t="shared" si="4"/>
        <v>Till</v>
      </c>
      <c r="K64" s="1" t="str">
        <f t="shared" si="3"/>
        <v>HMC separation (ODM; details not reported)</v>
      </c>
      <c r="L64" t="s">
        <v>136</v>
      </c>
      <c r="M64" t="s">
        <v>136</v>
      </c>
      <c r="N64" t="s">
        <v>25</v>
      </c>
      <c r="O64" t="s">
        <v>25</v>
      </c>
      <c r="P64" t="s">
        <v>367</v>
      </c>
      <c r="Q64" t="s">
        <v>215</v>
      </c>
      <c r="R64" t="s">
        <v>215</v>
      </c>
      <c r="S64" t="s">
        <v>25</v>
      </c>
      <c r="T64" t="s">
        <v>25</v>
      </c>
    </row>
    <row r="65" spans="1:20" hidden="1" x14ac:dyDescent="0.3">
      <c r="A65" t="s">
        <v>368</v>
      </c>
      <c r="B65" t="s">
        <v>369</v>
      </c>
      <c r="C65" s="1" t="str">
        <f t="shared" si="5"/>
        <v>21:0309</v>
      </c>
      <c r="D65" s="1" t="str">
        <f t="shared" si="6"/>
        <v>21:0006</v>
      </c>
      <c r="E65" t="s">
        <v>370</v>
      </c>
      <c r="F65" t="s">
        <v>371</v>
      </c>
      <c r="H65">
        <v>64.168082799999993</v>
      </c>
      <c r="I65">
        <v>-111.9604842</v>
      </c>
      <c r="J65" s="1" t="str">
        <f t="shared" si="4"/>
        <v>Till</v>
      </c>
      <c r="K65" s="1" t="str">
        <f t="shared" si="3"/>
        <v>HMC separation (ODM; details not reported)</v>
      </c>
      <c r="L65" t="s">
        <v>32</v>
      </c>
      <c r="M65" t="s">
        <v>34</v>
      </c>
      <c r="N65" t="s">
        <v>33</v>
      </c>
      <c r="O65" t="s">
        <v>25</v>
      </c>
      <c r="P65" t="s">
        <v>372</v>
      </c>
      <c r="Q65" t="s">
        <v>136</v>
      </c>
      <c r="R65" t="s">
        <v>33</v>
      </c>
      <c r="S65" t="s">
        <v>24</v>
      </c>
      <c r="T65" t="s">
        <v>25</v>
      </c>
    </row>
    <row r="66" spans="1:20" hidden="1" x14ac:dyDescent="0.3">
      <c r="A66" t="s">
        <v>373</v>
      </c>
      <c r="B66" t="s">
        <v>374</v>
      </c>
      <c r="C66" s="1" t="str">
        <f t="shared" si="5"/>
        <v>21:0309</v>
      </c>
      <c r="D66" s="1" t="str">
        <f t="shared" si="6"/>
        <v>21:0006</v>
      </c>
      <c r="E66" t="s">
        <v>375</v>
      </c>
      <c r="F66" t="s">
        <v>376</v>
      </c>
      <c r="H66">
        <v>64.667807499999995</v>
      </c>
      <c r="I66">
        <v>-111.29538599999999</v>
      </c>
      <c r="J66" s="1" t="str">
        <f t="shared" ref="J66:J82" si="7">HYPERLINK("http://geochem.nrcan.gc.ca/cdogs/content/kwd/kwd020044_e.htm", "Till")</f>
        <v>Till</v>
      </c>
      <c r="K66" s="1" t="str">
        <f t="shared" ref="K66:K129" si="8">HYPERLINK("http://geochem.nrcan.gc.ca/cdogs/content/kwd/kwd080049_e.htm", "HMC separation (ODM; details not reported)")</f>
        <v>HMC separation (ODM; details not reported)</v>
      </c>
      <c r="L66" t="s">
        <v>200</v>
      </c>
      <c r="M66" t="s">
        <v>25</v>
      </c>
      <c r="N66" t="s">
        <v>200</v>
      </c>
      <c r="O66" t="s">
        <v>25</v>
      </c>
      <c r="P66" t="s">
        <v>377</v>
      </c>
      <c r="Q66" t="s">
        <v>274</v>
      </c>
      <c r="R66" t="s">
        <v>25</v>
      </c>
      <c r="S66" t="s">
        <v>274</v>
      </c>
      <c r="T66" t="s">
        <v>25</v>
      </c>
    </row>
    <row r="67" spans="1:20" hidden="1" x14ac:dyDescent="0.3">
      <c r="A67" t="s">
        <v>378</v>
      </c>
      <c r="B67" t="s">
        <v>379</v>
      </c>
      <c r="C67" s="1" t="str">
        <f t="shared" si="5"/>
        <v>21:0309</v>
      </c>
      <c r="D67" s="1" t="str">
        <f t="shared" si="6"/>
        <v>21:0006</v>
      </c>
      <c r="E67" t="s">
        <v>380</v>
      </c>
      <c r="F67" t="s">
        <v>381</v>
      </c>
      <c r="H67">
        <v>64.304257300000003</v>
      </c>
      <c r="I67">
        <v>-111.5284822</v>
      </c>
      <c r="J67" s="1" t="str">
        <f t="shared" si="7"/>
        <v>Till</v>
      </c>
      <c r="K67" s="1" t="str">
        <f t="shared" si="8"/>
        <v>HMC separation (ODM; details not reported)</v>
      </c>
      <c r="L67" t="s">
        <v>34</v>
      </c>
      <c r="M67" t="s">
        <v>34</v>
      </c>
      <c r="N67" t="s">
        <v>25</v>
      </c>
      <c r="O67" t="s">
        <v>25</v>
      </c>
      <c r="P67" t="s">
        <v>382</v>
      </c>
      <c r="Q67" t="s">
        <v>159</v>
      </c>
      <c r="R67" t="s">
        <v>159</v>
      </c>
      <c r="S67" t="s">
        <v>25</v>
      </c>
      <c r="T67" t="s">
        <v>25</v>
      </c>
    </row>
    <row r="68" spans="1:20" hidden="1" x14ac:dyDescent="0.3">
      <c r="A68" t="s">
        <v>383</v>
      </c>
      <c r="B68" t="s">
        <v>384</v>
      </c>
      <c r="C68" s="1" t="str">
        <f t="shared" si="5"/>
        <v>21:0309</v>
      </c>
      <c r="D68" s="1" t="str">
        <f t="shared" si="6"/>
        <v>21:0006</v>
      </c>
      <c r="E68" t="s">
        <v>385</v>
      </c>
      <c r="F68" t="s">
        <v>386</v>
      </c>
      <c r="H68">
        <v>64.263516499999994</v>
      </c>
      <c r="I68">
        <v>-111.3119145</v>
      </c>
      <c r="J68" s="1" t="str">
        <f t="shared" si="7"/>
        <v>Till</v>
      </c>
      <c r="K68" s="1" t="str">
        <f t="shared" si="8"/>
        <v>HMC separation (ODM; details not reported)</v>
      </c>
      <c r="L68" t="s">
        <v>136</v>
      </c>
      <c r="M68" t="s">
        <v>24</v>
      </c>
      <c r="N68" t="s">
        <v>33</v>
      </c>
      <c r="O68" t="s">
        <v>25</v>
      </c>
      <c r="P68" t="s">
        <v>387</v>
      </c>
      <c r="Q68" t="s">
        <v>277</v>
      </c>
      <c r="R68" t="s">
        <v>332</v>
      </c>
      <c r="S68" t="s">
        <v>388</v>
      </c>
      <c r="T68" t="s">
        <v>25</v>
      </c>
    </row>
    <row r="69" spans="1:20" hidden="1" x14ac:dyDescent="0.3">
      <c r="A69" t="s">
        <v>389</v>
      </c>
      <c r="B69" t="s">
        <v>390</v>
      </c>
      <c r="C69" s="1" t="str">
        <f t="shared" si="5"/>
        <v>21:0309</v>
      </c>
      <c r="D69" s="1" t="str">
        <f t="shared" si="6"/>
        <v>21:0006</v>
      </c>
      <c r="E69" t="s">
        <v>391</v>
      </c>
      <c r="F69" t="s">
        <v>392</v>
      </c>
      <c r="H69">
        <v>64.090312900000001</v>
      </c>
      <c r="I69">
        <v>-111.33807729999999</v>
      </c>
      <c r="J69" s="1" t="str">
        <f t="shared" si="7"/>
        <v>Till</v>
      </c>
      <c r="K69" s="1" t="str">
        <f t="shared" si="8"/>
        <v>HMC separation (ODM; details not reported)</v>
      </c>
      <c r="L69" t="s">
        <v>32</v>
      </c>
      <c r="M69" t="s">
        <v>32</v>
      </c>
      <c r="N69" t="s">
        <v>25</v>
      </c>
      <c r="O69" t="s">
        <v>25</v>
      </c>
      <c r="P69" t="s">
        <v>44</v>
      </c>
      <c r="Q69" t="s">
        <v>393</v>
      </c>
      <c r="R69" t="s">
        <v>393</v>
      </c>
      <c r="S69" t="s">
        <v>25</v>
      </c>
      <c r="T69" t="s">
        <v>25</v>
      </c>
    </row>
    <row r="70" spans="1:20" hidden="1" x14ac:dyDescent="0.3">
      <c r="A70" t="s">
        <v>394</v>
      </c>
      <c r="B70" t="s">
        <v>395</v>
      </c>
      <c r="C70" s="1" t="str">
        <f t="shared" si="5"/>
        <v>21:0309</v>
      </c>
      <c r="D70" s="1" t="str">
        <f t="shared" si="6"/>
        <v>21:0006</v>
      </c>
      <c r="E70" t="s">
        <v>396</v>
      </c>
      <c r="F70" t="s">
        <v>397</v>
      </c>
      <c r="H70">
        <v>64.137941299999994</v>
      </c>
      <c r="I70">
        <v>-111.1158308</v>
      </c>
      <c r="J70" s="1" t="str">
        <f t="shared" si="7"/>
        <v>Till</v>
      </c>
      <c r="K70" s="1" t="str">
        <f t="shared" si="8"/>
        <v>HMC separation (ODM; details not reported)</v>
      </c>
      <c r="L70" t="s">
        <v>34</v>
      </c>
      <c r="M70" t="s">
        <v>34</v>
      </c>
      <c r="N70" t="s">
        <v>25</v>
      </c>
      <c r="O70" t="s">
        <v>25</v>
      </c>
      <c r="P70" t="s">
        <v>398</v>
      </c>
      <c r="Q70" t="s">
        <v>332</v>
      </c>
      <c r="R70" t="s">
        <v>332</v>
      </c>
      <c r="S70" t="s">
        <v>25</v>
      </c>
      <c r="T70" t="s">
        <v>25</v>
      </c>
    </row>
    <row r="71" spans="1:20" hidden="1" x14ac:dyDescent="0.3">
      <c r="A71" t="s">
        <v>399</v>
      </c>
      <c r="B71" t="s">
        <v>400</v>
      </c>
      <c r="C71" s="1" t="str">
        <f t="shared" si="5"/>
        <v>21:0309</v>
      </c>
      <c r="D71" s="1" t="str">
        <f t="shared" si="6"/>
        <v>21:0006</v>
      </c>
      <c r="E71" t="s">
        <v>401</v>
      </c>
      <c r="F71" t="s">
        <v>402</v>
      </c>
      <c r="H71">
        <v>64.704834199999993</v>
      </c>
      <c r="I71">
        <v>-111.73050019999999</v>
      </c>
      <c r="J71" s="1" t="str">
        <f t="shared" si="7"/>
        <v>Till</v>
      </c>
      <c r="K71" s="1" t="str">
        <f t="shared" si="8"/>
        <v>HMC separation (ODM; details not reported)</v>
      </c>
      <c r="L71" t="s">
        <v>25</v>
      </c>
      <c r="M71" t="s">
        <v>25</v>
      </c>
      <c r="N71" t="s">
        <v>25</v>
      </c>
      <c r="O71" t="s">
        <v>25</v>
      </c>
      <c r="P71" t="s">
        <v>403</v>
      </c>
      <c r="Q71" t="s">
        <v>25</v>
      </c>
      <c r="R71" t="s">
        <v>25</v>
      </c>
      <c r="S71" t="s">
        <v>25</v>
      </c>
      <c r="T71" t="s">
        <v>25</v>
      </c>
    </row>
    <row r="72" spans="1:20" hidden="1" x14ac:dyDescent="0.3">
      <c r="A72" t="s">
        <v>404</v>
      </c>
      <c r="B72" t="s">
        <v>405</v>
      </c>
      <c r="C72" s="1" t="str">
        <f t="shared" si="5"/>
        <v>21:0309</v>
      </c>
      <c r="D72" s="1" t="str">
        <f t="shared" si="6"/>
        <v>21:0006</v>
      </c>
      <c r="E72" t="s">
        <v>406</v>
      </c>
      <c r="F72" t="s">
        <v>407</v>
      </c>
      <c r="H72">
        <v>64.591807900000006</v>
      </c>
      <c r="I72">
        <v>-111.5129898</v>
      </c>
      <c r="J72" s="1" t="str">
        <f t="shared" si="7"/>
        <v>Till</v>
      </c>
      <c r="K72" s="1" t="str">
        <f t="shared" si="8"/>
        <v>HMC separation (ODM; details not reported)</v>
      </c>
      <c r="L72" t="s">
        <v>32</v>
      </c>
      <c r="M72" t="s">
        <v>33</v>
      </c>
      <c r="N72" t="s">
        <v>34</v>
      </c>
      <c r="O72" t="s">
        <v>25</v>
      </c>
      <c r="P72" t="s">
        <v>408</v>
      </c>
      <c r="Q72" t="s">
        <v>409</v>
      </c>
      <c r="R72" t="s">
        <v>24</v>
      </c>
      <c r="S72" t="s">
        <v>410</v>
      </c>
      <c r="T72" t="s">
        <v>25</v>
      </c>
    </row>
    <row r="73" spans="1:20" hidden="1" x14ac:dyDescent="0.3">
      <c r="A73" t="s">
        <v>411</v>
      </c>
      <c r="B73" t="s">
        <v>412</v>
      </c>
      <c r="C73" s="1" t="str">
        <f t="shared" si="5"/>
        <v>21:0309</v>
      </c>
      <c r="D73" s="1" t="str">
        <f t="shared" si="6"/>
        <v>21:0006</v>
      </c>
      <c r="E73" t="s">
        <v>413</v>
      </c>
      <c r="F73" t="s">
        <v>414</v>
      </c>
      <c r="H73">
        <v>64.495749500000002</v>
      </c>
      <c r="I73">
        <v>-110.87790769999999</v>
      </c>
      <c r="J73" s="1" t="str">
        <f t="shared" si="7"/>
        <v>Till</v>
      </c>
      <c r="K73" s="1" t="str">
        <f t="shared" si="8"/>
        <v>HMC separation (ODM; details not reported)</v>
      </c>
      <c r="L73" t="s">
        <v>25</v>
      </c>
      <c r="M73" t="s">
        <v>25</v>
      </c>
      <c r="N73" t="s">
        <v>25</v>
      </c>
      <c r="O73" t="s">
        <v>25</v>
      </c>
      <c r="P73" t="s">
        <v>415</v>
      </c>
      <c r="Q73" t="s">
        <v>25</v>
      </c>
      <c r="R73" t="s">
        <v>25</v>
      </c>
      <c r="S73" t="s">
        <v>25</v>
      </c>
      <c r="T73" t="s">
        <v>25</v>
      </c>
    </row>
    <row r="74" spans="1:20" hidden="1" x14ac:dyDescent="0.3">
      <c r="A74" t="s">
        <v>416</v>
      </c>
      <c r="B74" t="s">
        <v>417</v>
      </c>
      <c r="C74" s="1" t="str">
        <f t="shared" si="5"/>
        <v>21:0309</v>
      </c>
      <c r="D74" s="1" t="str">
        <f t="shared" si="6"/>
        <v>21:0006</v>
      </c>
      <c r="E74" t="s">
        <v>418</v>
      </c>
      <c r="F74" t="s">
        <v>419</v>
      </c>
      <c r="H74">
        <v>64.336008899999996</v>
      </c>
      <c r="I74">
        <v>-110.85862880000001</v>
      </c>
      <c r="J74" s="1" t="str">
        <f t="shared" si="7"/>
        <v>Till</v>
      </c>
      <c r="K74" s="1" t="str">
        <f t="shared" si="8"/>
        <v>HMC separation (ODM; details not reported)</v>
      </c>
      <c r="L74" t="s">
        <v>32</v>
      </c>
      <c r="M74" t="s">
        <v>32</v>
      </c>
      <c r="N74" t="s">
        <v>25</v>
      </c>
      <c r="O74" t="s">
        <v>25</v>
      </c>
      <c r="P74" t="s">
        <v>420</v>
      </c>
      <c r="Q74" t="s">
        <v>421</v>
      </c>
      <c r="R74" t="s">
        <v>421</v>
      </c>
      <c r="S74" t="s">
        <v>25</v>
      </c>
      <c r="T74" t="s">
        <v>25</v>
      </c>
    </row>
    <row r="75" spans="1:20" hidden="1" x14ac:dyDescent="0.3">
      <c r="A75" t="s">
        <v>422</v>
      </c>
      <c r="B75" t="s">
        <v>423</v>
      </c>
      <c r="C75" s="1" t="str">
        <f t="shared" si="5"/>
        <v>21:0309</v>
      </c>
      <c r="D75" s="1" t="str">
        <f t="shared" si="6"/>
        <v>21:0006</v>
      </c>
      <c r="E75" t="s">
        <v>424</v>
      </c>
      <c r="F75" t="s">
        <v>425</v>
      </c>
      <c r="H75">
        <v>64.960073800000004</v>
      </c>
      <c r="I75">
        <v>-111.8621524</v>
      </c>
      <c r="J75" s="1" t="str">
        <f t="shared" si="7"/>
        <v>Till</v>
      </c>
      <c r="K75" s="1" t="str">
        <f t="shared" si="8"/>
        <v>HMC separation (ODM; details not reported)</v>
      </c>
      <c r="L75" t="s">
        <v>25</v>
      </c>
      <c r="M75" t="s">
        <v>25</v>
      </c>
      <c r="N75" t="s">
        <v>25</v>
      </c>
      <c r="O75" t="s">
        <v>25</v>
      </c>
      <c r="P75" t="s">
        <v>426</v>
      </c>
      <c r="Q75" t="s">
        <v>25</v>
      </c>
      <c r="R75" t="s">
        <v>25</v>
      </c>
      <c r="S75" t="s">
        <v>25</v>
      </c>
      <c r="T75" t="s">
        <v>25</v>
      </c>
    </row>
    <row r="76" spans="1:20" hidden="1" x14ac:dyDescent="0.3">
      <c r="A76" t="s">
        <v>427</v>
      </c>
      <c r="B76" t="s">
        <v>428</v>
      </c>
      <c r="C76" s="1" t="str">
        <f t="shared" si="5"/>
        <v>21:0309</v>
      </c>
      <c r="D76" s="1" t="str">
        <f t="shared" si="6"/>
        <v>21:0006</v>
      </c>
      <c r="E76" t="s">
        <v>429</v>
      </c>
      <c r="F76" t="s">
        <v>430</v>
      </c>
      <c r="H76">
        <v>64.097793199999998</v>
      </c>
      <c r="I76">
        <v>-110.5121809</v>
      </c>
      <c r="J76" s="1" t="str">
        <f t="shared" si="7"/>
        <v>Till</v>
      </c>
      <c r="K76" s="1" t="str">
        <f t="shared" si="8"/>
        <v>HMC separation (ODM; details not reported)</v>
      </c>
      <c r="L76" t="s">
        <v>32</v>
      </c>
      <c r="M76" t="s">
        <v>34</v>
      </c>
      <c r="N76" t="s">
        <v>25</v>
      </c>
      <c r="O76" t="s">
        <v>33</v>
      </c>
      <c r="P76" t="s">
        <v>431</v>
      </c>
      <c r="Q76" t="s">
        <v>33</v>
      </c>
      <c r="R76" t="s">
        <v>33</v>
      </c>
      <c r="S76" t="s">
        <v>25</v>
      </c>
      <c r="T76" t="s">
        <v>25</v>
      </c>
    </row>
    <row r="77" spans="1:20" hidden="1" x14ac:dyDescent="0.3">
      <c r="A77" t="s">
        <v>432</v>
      </c>
      <c r="B77" t="s">
        <v>433</v>
      </c>
      <c r="C77" s="1" t="str">
        <f t="shared" ref="C77:C108" si="9">HYPERLINK("http://geochem.nrcan.gc.ca/cdogs/content/bdl/bdl210309_e.htm", "21:0309")</f>
        <v>21:0309</v>
      </c>
      <c r="D77" s="1" t="str">
        <f t="shared" ref="D77:D108" si="10">HYPERLINK("http://geochem.nrcan.gc.ca/cdogs/content/svy/svy210006_e.htm", "21:0006")</f>
        <v>21:0006</v>
      </c>
      <c r="E77" t="s">
        <v>434</v>
      </c>
      <c r="F77" t="s">
        <v>435</v>
      </c>
      <c r="H77">
        <v>64.128820000000005</v>
      </c>
      <c r="I77">
        <v>-110.04659820000001</v>
      </c>
      <c r="J77" s="1" t="str">
        <f t="shared" si="7"/>
        <v>Till</v>
      </c>
      <c r="K77" s="1" t="str">
        <f t="shared" si="8"/>
        <v>HMC separation (ODM; details not reported)</v>
      </c>
      <c r="L77" t="s">
        <v>34</v>
      </c>
      <c r="M77" t="s">
        <v>34</v>
      </c>
      <c r="N77" t="s">
        <v>25</v>
      </c>
      <c r="O77" t="s">
        <v>25</v>
      </c>
      <c r="P77" t="s">
        <v>436</v>
      </c>
      <c r="Q77" t="s">
        <v>32</v>
      </c>
      <c r="R77" t="s">
        <v>32</v>
      </c>
      <c r="S77" t="s">
        <v>25</v>
      </c>
      <c r="T77" t="s">
        <v>25</v>
      </c>
    </row>
    <row r="78" spans="1:20" hidden="1" x14ac:dyDescent="0.3">
      <c r="A78" t="s">
        <v>437</v>
      </c>
      <c r="B78" t="s">
        <v>438</v>
      </c>
      <c r="C78" s="1" t="str">
        <f t="shared" si="9"/>
        <v>21:0309</v>
      </c>
      <c r="D78" s="1" t="str">
        <f t="shared" si="10"/>
        <v>21:0006</v>
      </c>
      <c r="E78" t="s">
        <v>439</v>
      </c>
      <c r="F78" t="s">
        <v>440</v>
      </c>
      <c r="H78">
        <v>64.8331692</v>
      </c>
      <c r="I78">
        <v>-111.21217559999999</v>
      </c>
      <c r="J78" s="1" t="str">
        <f t="shared" si="7"/>
        <v>Till</v>
      </c>
      <c r="K78" s="1" t="str">
        <f t="shared" si="8"/>
        <v>HMC separation (ODM; details not reported)</v>
      </c>
      <c r="L78" t="s">
        <v>200</v>
      </c>
      <c r="M78" t="s">
        <v>32</v>
      </c>
      <c r="N78" t="s">
        <v>25</v>
      </c>
      <c r="O78" t="s">
        <v>33</v>
      </c>
      <c r="P78" t="s">
        <v>441</v>
      </c>
      <c r="Q78" t="s">
        <v>131</v>
      </c>
      <c r="R78" t="s">
        <v>274</v>
      </c>
      <c r="S78" t="s">
        <v>25</v>
      </c>
      <c r="T78" t="s">
        <v>33</v>
      </c>
    </row>
    <row r="79" spans="1:20" hidden="1" x14ac:dyDescent="0.3">
      <c r="A79" t="s">
        <v>442</v>
      </c>
      <c r="B79" t="s">
        <v>443</v>
      </c>
      <c r="C79" s="1" t="str">
        <f t="shared" si="9"/>
        <v>21:0309</v>
      </c>
      <c r="D79" s="1" t="str">
        <f t="shared" si="10"/>
        <v>21:0006</v>
      </c>
      <c r="E79" t="s">
        <v>444</v>
      </c>
      <c r="F79" t="s">
        <v>445</v>
      </c>
      <c r="H79">
        <v>64.249792999999997</v>
      </c>
      <c r="I79">
        <v>-110.44476760000001</v>
      </c>
      <c r="J79" s="1" t="str">
        <f t="shared" si="7"/>
        <v>Till</v>
      </c>
      <c r="K79" s="1" t="str">
        <f t="shared" si="8"/>
        <v>HMC separation (ODM; details not reported)</v>
      </c>
      <c r="L79" t="s">
        <v>25</v>
      </c>
      <c r="M79" t="s">
        <v>25</v>
      </c>
      <c r="N79" t="s">
        <v>25</v>
      </c>
      <c r="O79" t="s">
        <v>25</v>
      </c>
      <c r="P79" t="s">
        <v>446</v>
      </c>
      <c r="Q79" t="s">
        <v>25</v>
      </c>
      <c r="R79" t="s">
        <v>25</v>
      </c>
      <c r="S79" t="s">
        <v>25</v>
      </c>
      <c r="T79" t="s">
        <v>25</v>
      </c>
    </row>
    <row r="80" spans="1:20" hidden="1" x14ac:dyDescent="0.3">
      <c r="A80" t="s">
        <v>447</v>
      </c>
      <c r="B80" t="s">
        <v>448</v>
      </c>
      <c r="C80" s="1" t="str">
        <f t="shared" si="9"/>
        <v>21:0309</v>
      </c>
      <c r="D80" s="1" t="str">
        <f t="shared" si="10"/>
        <v>21:0006</v>
      </c>
      <c r="E80" t="s">
        <v>449</v>
      </c>
      <c r="F80" t="s">
        <v>450</v>
      </c>
      <c r="H80">
        <v>64.665738899999994</v>
      </c>
      <c r="I80">
        <v>-110.6742911</v>
      </c>
      <c r="J80" s="1" t="str">
        <f t="shared" si="7"/>
        <v>Till</v>
      </c>
      <c r="K80" s="1" t="str">
        <f t="shared" si="8"/>
        <v>HMC separation (ODM; details not reported)</v>
      </c>
      <c r="L80" t="s">
        <v>34</v>
      </c>
      <c r="M80" t="s">
        <v>34</v>
      </c>
      <c r="N80" t="s">
        <v>25</v>
      </c>
      <c r="O80" t="s">
        <v>25</v>
      </c>
      <c r="P80" t="s">
        <v>451</v>
      </c>
      <c r="Q80" t="s">
        <v>246</v>
      </c>
      <c r="R80" t="s">
        <v>246</v>
      </c>
      <c r="S80" t="s">
        <v>25</v>
      </c>
      <c r="T80" t="s">
        <v>25</v>
      </c>
    </row>
    <row r="81" spans="1:20" hidden="1" x14ac:dyDescent="0.3">
      <c r="A81" t="s">
        <v>452</v>
      </c>
      <c r="B81" t="s">
        <v>453</v>
      </c>
      <c r="C81" s="1" t="str">
        <f t="shared" si="9"/>
        <v>21:0309</v>
      </c>
      <c r="D81" s="1" t="str">
        <f t="shared" si="10"/>
        <v>21:0006</v>
      </c>
      <c r="E81" t="s">
        <v>454</v>
      </c>
      <c r="F81" t="s">
        <v>455</v>
      </c>
      <c r="H81">
        <v>64.706598</v>
      </c>
      <c r="I81">
        <v>-110.69192289999999</v>
      </c>
      <c r="J81" s="1" t="str">
        <f t="shared" si="7"/>
        <v>Till</v>
      </c>
      <c r="K81" s="1" t="str">
        <f t="shared" si="8"/>
        <v>HMC separation (ODM; details not reported)</v>
      </c>
      <c r="L81" t="s">
        <v>25</v>
      </c>
      <c r="M81" t="s">
        <v>25</v>
      </c>
      <c r="N81" t="s">
        <v>25</v>
      </c>
      <c r="O81" t="s">
        <v>25</v>
      </c>
      <c r="P81" t="s">
        <v>456</v>
      </c>
      <c r="Q81" t="s">
        <v>25</v>
      </c>
      <c r="R81" t="s">
        <v>25</v>
      </c>
      <c r="S81" t="s">
        <v>25</v>
      </c>
      <c r="T81" t="s">
        <v>25</v>
      </c>
    </row>
    <row r="82" spans="1:20" hidden="1" x14ac:dyDescent="0.3">
      <c r="A82" t="s">
        <v>457</v>
      </c>
      <c r="B82" t="s">
        <v>458</v>
      </c>
      <c r="C82" s="1" t="str">
        <f t="shared" si="9"/>
        <v>21:0309</v>
      </c>
      <c r="D82" s="1" t="str">
        <f t="shared" si="10"/>
        <v>21:0006</v>
      </c>
      <c r="E82" t="s">
        <v>459</v>
      </c>
      <c r="F82" t="s">
        <v>460</v>
      </c>
      <c r="H82">
        <v>64.723064800000003</v>
      </c>
      <c r="I82">
        <v>-110.33130439999999</v>
      </c>
      <c r="J82" s="1" t="str">
        <f t="shared" si="7"/>
        <v>Till</v>
      </c>
      <c r="K82" s="1" t="str">
        <f t="shared" si="8"/>
        <v>HMC separation (ODM; details not reported)</v>
      </c>
      <c r="L82" t="s">
        <v>136</v>
      </c>
      <c r="M82" t="s">
        <v>24</v>
      </c>
      <c r="N82" t="s">
        <v>33</v>
      </c>
      <c r="O82" t="s">
        <v>25</v>
      </c>
      <c r="P82" t="s">
        <v>461</v>
      </c>
      <c r="Q82" t="s">
        <v>462</v>
      </c>
      <c r="R82" t="s">
        <v>124</v>
      </c>
      <c r="S82" t="s">
        <v>463</v>
      </c>
      <c r="T82" t="s">
        <v>25</v>
      </c>
    </row>
    <row r="83" spans="1:20" hidden="1" x14ac:dyDescent="0.3">
      <c r="A83" t="s">
        <v>464</v>
      </c>
      <c r="B83" t="s">
        <v>465</v>
      </c>
      <c r="C83" s="1" t="str">
        <f t="shared" si="9"/>
        <v>21:0309</v>
      </c>
      <c r="D83" s="1" t="str">
        <f t="shared" si="10"/>
        <v>21:0006</v>
      </c>
      <c r="E83" t="s">
        <v>466</v>
      </c>
      <c r="F83" t="s">
        <v>467</v>
      </c>
      <c r="H83">
        <v>64.727634899999998</v>
      </c>
      <c r="I83">
        <v>-110.3813026</v>
      </c>
      <c r="J83" s="1" t="str">
        <f>HYPERLINK("http://geochem.nrcan.gc.ca/cdogs/content/kwd/kwd020073_e.htm", "Esker")</f>
        <v>Esker</v>
      </c>
      <c r="K83" s="1" t="str">
        <f t="shared" si="8"/>
        <v>HMC separation (ODM; details not reported)</v>
      </c>
      <c r="L83" t="s">
        <v>25</v>
      </c>
      <c r="M83" t="s">
        <v>25</v>
      </c>
      <c r="N83" t="s">
        <v>25</v>
      </c>
      <c r="O83" t="s">
        <v>25</v>
      </c>
      <c r="P83" t="s">
        <v>32</v>
      </c>
      <c r="Q83" t="s">
        <v>25</v>
      </c>
      <c r="R83" t="s">
        <v>25</v>
      </c>
      <c r="S83" t="s">
        <v>25</v>
      </c>
      <c r="T83" t="s">
        <v>25</v>
      </c>
    </row>
    <row r="84" spans="1:20" hidden="1" x14ac:dyDescent="0.3">
      <c r="A84" t="s">
        <v>468</v>
      </c>
      <c r="B84" t="s">
        <v>469</v>
      </c>
      <c r="C84" s="1" t="str">
        <f t="shared" si="9"/>
        <v>21:0309</v>
      </c>
      <c r="D84" s="1" t="str">
        <f t="shared" si="10"/>
        <v>21:0006</v>
      </c>
      <c r="E84" t="s">
        <v>470</v>
      </c>
      <c r="F84" t="s">
        <v>471</v>
      </c>
      <c r="H84">
        <v>64.7635875</v>
      </c>
      <c r="I84">
        <v>-110.29582720000001</v>
      </c>
      <c r="J84" s="1" t="str">
        <f>HYPERLINK("http://geochem.nrcan.gc.ca/cdogs/content/kwd/kwd020044_e.htm", "Till")</f>
        <v>Till</v>
      </c>
      <c r="K84" s="1" t="str">
        <f t="shared" si="8"/>
        <v>HMC separation (ODM; details not reported)</v>
      </c>
      <c r="L84" t="s">
        <v>34</v>
      </c>
      <c r="M84" t="s">
        <v>34</v>
      </c>
      <c r="N84" t="s">
        <v>25</v>
      </c>
      <c r="O84" t="s">
        <v>25</v>
      </c>
      <c r="P84" t="s">
        <v>472</v>
      </c>
      <c r="Q84" t="s">
        <v>131</v>
      </c>
      <c r="R84" t="s">
        <v>131</v>
      </c>
      <c r="S84" t="s">
        <v>25</v>
      </c>
      <c r="T84" t="s">
        <v>25</v>
      </c>
    </row>
    <row r="85" spans="1:20" hidden="1" x14ac:dyDescent="0.3">
      <c r="A85" t="s">
        <v>473</v>
      </c>
      <c r="B85" t="s">
        <v>474</v>
      </c>
      <c r="C85" s="1" t="str">
        <f t="shared" si="9"/>
        <v>21:0309</v>
      </c>
      <c r="D85" s="1" t="str">
        <f t="shared" si="10"/>
        <v>21:0006</v>
      </c>
      <c r="E85" t="s">
        <v>475</v>
      </c>
      <c r="F85" t="s">
        <v>476</v>
      </c>
      <c r="H85">
        <v>64.411730599999999</v>
      </c>
      <c r="I85">
        <v>-110.2214427</v>
      </c>
      <c r="J85" s="1" t="str">
        <f>HYPERLINK("http://geochem.nrcan.gc.ca/cdogs/content/kwd/kwd020044_e.htm", "Till")</f>
        <v>Till</v>
      </c>
      <c r="K85" s="1" t="str">
        <f t="shared" si="8"/>
        <v>HMC separation (ODM; details not reported)</v>
      </c>
      <c r="L85" t="s">
        <v>24</v>
      </c>
      <c r="M85" t="s">
        <v>200</v>
      </c>
      <c r="N85" t="s">
        <v>33</v>
      </c>
      <c r="O85" t="s">
        <v>25</v>
      </c>
      <c r="P85" t="s">
        <v>477</v>
      </c>
      <c r="Q85" t="s">
        <v>478</v>
      </c>
      <c r="R85" t="s">
        <v>479</v>
      </c>
      <c r="S85" t="s">
        <v>136</v>
      </c>
      <c r="T85" t="s">
        <v>25</v>
      </c>
    </row>
    <row r="86" spans="1:20" hidden="1" x14ac:dyDescent="0.3">
      <c r="A86" t="s">
        <v>480</v>
      </c>
      <c r="B86" t="s">
        <v>481</v>
      </c>
      <c r="C86" s="1" t="str">
        <f t="shared" si="9"/>
        <v>21:0309</v>
      </c>
      <c r="D86" s="1" t="str">
        <f t="shared" si="10"/>
        <v>21:0006</v>
      </c>
      <c r="E86" t="s">
        <v>482</v>
      </c>
      <c r="F86" t="s">
        <v>483</v>
      </c>
      <c r="H86">
        <v>64.595437899999993</v>
      </c>
      <c r="I86">
        <v>-110.3153044</v>
      </c>
      <c r="J86" s="1" t="str">
        <f>HYPERLINK("http://geochem.nrcan.gc.ca/cdogs/content/kwd/kwd020044_e.htm", "Till")</f>
        <v>Till</v>
      </c>
      <c r="K86" s="1" t="str">
        <f t="shared" si="8"/>
        <v>HMC separation (ODM; details not reported)</v>
      </c>
      <c r="L86" t="s">
        <v>200</v>
      </c>
      <c r="M86" t="s">
        <v>34</v>
      </c>
      <c r="N86" t="s">
        <v>34</v>
      </c>
      <c r="O86" t="s">
        <v>25</v>
      </c>
      <c r="P86" t="s">
        <v>484</v>
      </c>
      <c r="Q86" t="s">
        <v>27</v>
      </c>
      <c r="R86" t="s">
        <v>34</v>
      </c>
      <c r="S86" t="s">
        <v>118</v>
      </c>
      <c r="T86" t="s">
        <v>25</v>
      </c>
    </row>
    <row r="87" spans="1:20" hidden="1" x14ac:dyDescent="0.3">
      <c r="A87" t="s">
        <v>485</v>
      </c>
      <c r="B87" t="s">
        <v>486</v>
      </c>
      <c r="C87" s="1" t="str">
        <f t="shared" si="9"/>
        <v>21:0309</v>
      </c>
      <c r="D87" s="1" t="str">
        <f t="shared" si="10"/>
        <v>21:0006</v>
      </c>
      <c r="E87" t="s">
        <v>487</v>
      </c>
      <c r="F87" t="s">
        <v>488</v>
      </c>
      <c r="H87">
        <v>64.600668999999996</v>
      </c>
      <c r="I87">
        <v>-110.1863713</v>
      </c>
      <c r="J87" s="1" t="str">
        <f>HYPERLINK("http://geochem.nrcan.gc.ca/cdogs/content/kwd/kwd020073_e.htm", "Esker")</f>
        <v>Esker</v>
      </c>
      <c r="K87" s="1" t="str">
        <f t="shared" si="8"/>
        <v>HMC separation (ODM; details not reported)</v>
      </c>
      <c r="L87" t="s">
        <v>246</v>
      </c>
      <c r="M87" t="s">
        <v>37</v>
      </c>
      <c r="N87" t="s">
        <v>33</v>
      </c>
      <c r="O87" t="s">
        <v>25</v>
      </c>
      <c r="P87" t="s">
        <v>489</v>
      </c>
      <c r="Q87" t="s">
        <v>490</v>
      </c>
      <c r="R87" t="s">
        <v>491</v>
      </c>
      <c r="S87" t="s">
        <v>33</v>
      </c>
      <c r="T87" t="s">
        <v>25</v>
      </c>
    </row>
    <row r="88" spans="1:20" hidden="1" x14ac:dyDescent="0.3">
      <c r="A88" t="s">
        <v>492</v>
      </c>
      <c r="B88" t="s">
        <v>493</v>
      </c>
      <c r="C88" s="1" t="str">
        <f t="shared" si="9"/>
        <v>21:0309</v>
      </c>
      <c r="D88" s="1" t="str">
        <f t="shared" si="10"/>
        <v>21:0006</v>
      </c>
      <c r="E88" t="s">
        <v>494</v>
      </c>
      <c r="F88" t="s">
        <v>495</v>
      </c>
      <c r="H88">
        <v>64.871147800000003</v>
      </c>
      <c r="I88">
        <v>-110.42251570000001</v>
      </c>
      <c r="J88" s="1" t="str">
        <f t="shared" ref="J88:J112" si="11">HYPERLINK("http://geochem.nrcan.gc.ca/cdogs/content/kwd/kwd020044_e.htm", "Till")</f>
        <v>Till</v>
      </c>
      <c r="K88" s="1" t="str">
        <f t="shared" si="8"/>
        <v>HMC separation (ODM; details not reported)</v>
      </c>
      <c r="L88" t="s">
        <v>34</v>
      </c>
      <c r="M88" t="s">
        <v>34</v>
      </c>
      <c r="N88" t="s">
        <v>25</v>
      </c>
      <c r="O88" t="s">
        <v>25</v>
      </c>
      <c r="P88" t="s">
        <v>496</v>
      </c>
      <c r="Q88" t="s">
        <v>33</v>
      </c>
      <c r="R88" t="s">
        <v>33</v>
      </c>
      <c r="S88" t="s">
        <v>25</v>
      </c>
      <c r="T88" t="s">
        <v>25</v>
      </c>
    </row>
    <row r="89" spans="1:20" hidden="1" x14ac:dyDescent="0.3">
      <c r="A89" t="s">
        <v>497</v>
      </c>
      <c r="B89" t="s">
        <v>498</v>
      </c>
      <c r="C89" s="1" t="str">
        <f t="shared" si="9"/>
        <v>21:0309</v>
      </c>
      <c r="D89" s="1" t="str">
        <f t="shared" si="10"/>
        <v>21:0006</v>
      </c>
      <c r="E89" t="s">
        <v>499</v>
      </c>
      <c r="F89" t="s">
        <v>500</v>
      </c>
      <c r="H89">
        <v>64.462154100000006</v>
      </c>
      <c r="I89">
        <v>-111.7654459</v>
      </c>
      <c r="J89" s="1" t="str">
        <f t="shared" si="11"/>
        <v>Till</v>
      </c>
      <c r="K89" s="1" t="str">
        <f t="shared" si="8"/>
        <v>HMC separation (ODM; details not reported)</v>
      </c>
      <c r="L89" t="s">
        <v>25</v>
      </c>
      <c r="M89" t="s">
        <v>25</v>
      </c>
      <c r="N89" t="s">
        <v>25</v>
      </c>
      <c r="O89" t="s">
        <v>25</v>
      </c>
      <c r="P89" t="s">
        <v>436</v>
      </c>
      <c r="Q89" t="s">
        <v>25</v>
      </c>
      <c r="R89" t="s">
        <v>25</v>
      </c>
      <c r="S89" t="s">
        <v>25</v>
      </c>
      <c r="T89" t="s">
        <v>25</v>
      </c>
    </row>
    <row r="90" spans="1:20" hidden="1" x14ac:dyDescent="0.3">
      <c r="A90" t="s">
        <v>501</v>
      </c>
      <c r="B90" t="s">
        <v>502</v>
      </c>
      <c r="C90" s="1" t="str">
        <f t="shared" si="9"/>
        <v>21:0309</v>
      </c>
      <c r="D90" s="1" t="str">
        <f t="shared" si="10"/>
        <v>21:0006</v>
      </c>
      <c r="E90" t="s">
        <v>503</v>
      </c>
      <c r="F90" t="s">
        <v>504</v>
      </c>
      <c r="H90">
        <v>64.264507300000005</v>
      </c>
      <c r="I90">
        <v>-111.6060135</v>
      </c>
      <c r="J90" s="1" t="str">
        <f t="shared" si="11"/>
        <v>Till</v>
      </c>
      <c r="K90" s="1" t="str">
        <f t="shared" si="8"/>
        <v>HMC separation (ODM; details not reported)</v>
      </c>
      <c r="L90" t="s">
        <v>24</v>
      </c>
      <c r="M90" t="s">
        <v>24</v>
      </c>
      <c r="N90" t="s">
        <v>25</v>
      </c>
      <c r="O90" t="s">
        <v>25</v>
      </c>
      <c r="P90" t="s">
        <v>505</v>
      </c>
      <c r="Q90" t="s">
        <v>506</v>
      </c>
      <c r="R90" t="s">
        <v>506</v>
      </c>
      <c r="S90" t="s">
        <v>25</v>
      </c>
      <c r="T90" t="s">
        <v>25</v>
      </c>
    </row>
    <row r="91" spans="1:20" hidden="1" x14ac:dyDescent="0.3">
      <c r="A91" t="s">
        <v>507</v>
      </c>
      <c r="B91" t="s">
        <v>508</v>
      </c>
      <c r="C91" s="1" t="str">
        <f t="shared" si="9"/>
        <v>21:0309</v>
      </c>
      <c r="D91" s="1" t="str">
        <f t="shared" si="10"/>
        <v>21:0006</v>
      </c>
      <c r="E91" t="s">
        <v>509</v>
      </c>
      <c r="F91" t="s">
        <v>510</v>
      </c>
      <c r="H91">
        <v>64.314165099999997</v>
      </c>
      <c r="I91">
        <v>-111.3118874</v>
      </c>
      <c r="J91" s="1" t="str">
        <f t="shared" si="11"/>
        <v>Till</v>
      </c>
      <c r="K91" s="1" t="str">
        <f t="shared" si="8"/>
        <v>HMC separation (ODM; details not reported)</v>
      </c>
      <c r="L91" t="s">
        <v>34</v>
      </c>
      <c r="M91" t="s">
        <v>34</v>
      </c>
      <c r="N91" t="s">
        <v>25</v>
      </c>
      <c r="O91" t="s">
        <v>25</v>
      </c>
      <c r="P91" t="s">
        <v>511</v>
      </c>
      <c r="Q91" t="s">
        <v>491</v>
      </c>
      <c r="R91" t="s">
        <v>491</v>
      </c>
      <c r="S91" t="s">
        <v>25</v>
      </c>
      <c r="T91" t="s">
        <v>25</v>
      </c>
    </row>
    <row r="92" spans="1:20" hidden="1" x14ac:dyDescent="0.3">
      <c r="A92" t="s">
        <v>512</v>
      </c>
      <c r="B92" t="s">
        <v>513</v>
      </c>
      <c r="C92" s="1" t="str">
        <f t="shared" si="9"/>
        <v>21:0309</v>
      </c>
      <c r="D92" s="1" t="str">
        <f t="shared" si="10"/>
        <v>21:0006</v>
      </c>
      <c r="E92" t="s">
        <v>514</v>
      </c>
      <c r="F92" t="s">
        <v>515</v>
      </c>
      <c r="H92">
        <v>64.036426899999995</v>
      </c>
      <c r="I92">
        <v>-111.63529389999999</v>
      </c>
      <c r="J92" s="1" t="str">
        <f t="shared" si="11"/>
        <v>Till</v>
      </c>
      <c r="K92" s="1" t="str">
        <f t="shared" si="8"/>
        <v>HMC separation (ODM; details not reported)</v>
      </c>
      <c r="L92" t="s">
        <v>25</v>
      </c>
      <c r="M92" t="s">
        <v>25</v>
      </c>
      <c r="N92" t="s">
        <v>25</v>
      </c>
      <c r="O92" t="s">
        <v>25</v>
      </c>
      <c r="P92" t="s">
        <v>516</v>
      </c>
      <c r="Q92" t="s">
        <v>25</v>
      </c>
      <c r="R92" t="s">
        <v>25</v>
      </c>
      <c r="S92" t="s">
        <v>25</v>
      </c>
      <c r="T92" t="s">
        <v>25</v>
      </c>
    </row>
    <row r="93" spans="1:20" hidden="1" x14ac:dyDescent="0.3">
      <c r="A93" t="s">
        <v>517</v>
      </c>
      <c r="B93" t="s">
        <v>518</v>
      </c>
      <c r="C93" s="1" t="str">
        <f t="shared" si="9"/>
        <v>21:0309</v>
      </c>
      <c r="D93" s="1" t="str">
        <f t="shared" si="10"/>
        <v>21:0006</v>
      </c>
      <c r="E93" t="s">
        <v>519</v>
      </c>
      <c r="F93" t="s">
        <v>520</v>
      </c>
      <c r="H93">
        <v>64.013196600000001</v>
      </c>
      <c r="I93">
        <v>-111.8227935</v>
      </c>
      <c r="J93" s="1" t="str">
        <f t="shared" si="11"/>
        <v>Till</v>
      </c>
      <c r="K93" s="1" t="str">
        <f t="shared" si="8"/>
        <v>HMC separation (ODM; details not reported)</v>
      </c>
      <c r="L93" t="s">
        <v>33</v>
      </c>
      <c r="M93" t="s">
        <v>33</v>
      </c>
      <c r="N93" t="s">
        <v>25</v>
      </c>
      <c r="O93" t="s">
        <v>25</v>
      </c>
      <c r="P93" t="s">
        <v>521</v>
      </c>
      <c r="Q93" t="s">
        <v>37</v>
      </c>
      <c r="R93" t="s">
        <v>37</v>
      </c>
      <c r="S93" t="s">
        <v>25</v>
      </c>
      <c r="T93" t="s">
        <v>25</v>
      </c>
    </row>
    <row r="94" spans="1:20" hidden="1" x14ac:dyDescent="0.3">
      <c r="A94" t="s">
        <v>522</v>
      </c>
      <c r="B94" t="s">
        <v>523</v>
      </c>
      <c r="C94" s="1" t="str">
        <f t="shared" si="9"/>
        <v>21:0309</v>
      </c>
      <c r="D94" s="1" t="str">
        <f t="shared" si="10"/>
        <v>21:0006</v>
      </c>
      <c r="E94" t="s">
        <v>524</v>
      </c>
      <c r="F94" t="s">
        <v>525</v>
      </c>
      <c r="H94">
        <v>64.104138500000005</v>
      </c>
      <c r="I94">
        <v>-111.98063019999999</v>
      </c>
      <c r="J94" s="1" t="str">
        <f t="shared" si="11"/>
        <v>Till</v>
      </c>
      <c r="K94" s="1" t="str">
        <f t="shared" si="8"/>
        <v>HMC separation (ODM; details not reported)</v>
      </c>
      <c r="L94" t="s">
        <v>200</v>
      </c>
      <c r="M94" t="s">
        <v>200</v>
      </c>
      <c r="N94" t="s">
        <v>25</v>
      </c>
      <c r="O94" t="s">
        <v>25</v>
      </c>
      <c r="P94" t="s">
        <v>526</v>
      </c>
      <c r="Q94" t="s">
        <v>527</v>
      </c>
      <c r="R94" t="s">
        <v>527</v>
      </c>
      <c r="S94" t="s">
        <v>25</v>
      </c>
      <c r="T94" t="s">
        <v>25</v>
      </c>
    </row>
    <row r="95" spans="1:20" hidden="1" x14ac:dyDescent="0.3">
      <c r="A95" t="s">
        <v>528</v>
      </c>
      <c r="B95" t="s">
        <v>529</v>
      </c>
      <c r="C95" s="1" t="str">
        <f t="shared" si="9"/>
        <v>21:0309</v>
      </c>
      <c r="D95" s="1" t="str">
        <f t="shared" si="10"/>
        <v>21:0006</v>
      </c>
      <c r="E95" t="s">
        <v>530</v>
      </c>
      <c r="F95" t="s">
        <v>531</v>
      </c>
      <c r="H95">
        <v>64.184999000000005</v>
      </c>
      <c r="I95">
        <v>-111.2258678</v>
      </c>
      <c r="J95" s="1" t="str">
        <f t="shared" si="11"/>
        <v>Till</v>
      </c>
      <c r="K95" s="1" t="str">
        <f t="shared" si="8"/>
        <v>HMC separation (ODM; details not reported)</v>
      </c>
      <c r="L95" t="s">
        <v>200</v>
      </c>
      <c r="M95" t="s">
        <v>200</v>
      </c>
      <c r="N95" t="s">
        <v>25</v>
      </c>
      <c r="O95" t="s">
        <v>25</v>
      </c>
      <c r="P95" t="s">
        <v>387</v>
      </c>
      <c r="Q95" t="s">
        <v>532</v>
      </c>
      <c r="R95" t="s">
        <v>532</v>
      </c>
      <c r="S95" t="s">
        <v>25</v>
      </c>
      <c r="T95" t="s">
        <v>25</v>
      </c>
    </row>
    <row r="96" spans="1:20" hidden="1" x14ac:dyDescent="0.3">
      <c r="A96" t="s">
        <v>533</v>
      </c>
      <c r="B96" t="s">
        <v>534</v>
      </c>
      <c r="C96" s="1" t="str">
        <f t="shared" si="9"/>
        <v>21:0309</v>
      </c>
      <c r="D96" s="1" t="str">
        <f t="shared" si="10"/>
        <v>21:0006</v>
      </c>
      <c r="E96" t="s">
        <v>535</v>
      </c>
      <c r="F96" t="s">
        <v>536</v>
      </c>
      <c r="H96">
        <v>64.685241500000004</v>
      </c>
      <c r="I96">
        <v>-111.5902095</v>
      </c>
      <c r="J96" s="1" t="str">
        <f t="shared" si="11"/>
        <v>Till</v>
      </c>
      <c r="K96" s="1" t="str">
        <f t="shared" si="8"/>
        <v>HMC separation (ODM; details not reported)</v>
      </c>
      <c r="L96" t="s">
        <v>25</v>
      </c>
      <c r="M96" t="s">
        <v>25</v>
      </c>
      <c r="N96" t="s">
        <v>25</v>
      </c>
      <c r="O96" t="s">
        <v>25</v>
      </c>
      <c r="P96" t="s">
        <v>177</v>
      </c>
      <c r="Q96" t="s">
        <v>25</v>
      </c>
      <c r="R96" t="s">
        <v>25</v>
      </c>
      <c r="S96" t="s">
        <v>25</v>
      </c>
      <c r="T96" t="s">
        <v>25</v>
      </c>
    </row>
    <row r="97" spans="1:20" hidden="1" x14ac:dyDescent="0.3">
      <c r="A97" t="s">
        <v>537</v>
      </c>
      <c r="B97" t="s">
        <v>538</v>
      </c>
      <c r="C97" s="1" t="str">
        <f t="shared" si="9"/>
        <v>21:0309</v>
      </c>
      <c r="D97" s="1" t="str">
        <f t="shared" si="10"/>
        <v>21:0006</v>
      </c>
      <c r="E97" t="s">
        <v>539</v>
      </c>
      <c r="F97" t="s">
        <v>540</v>
      </c>
      <c r="H97">
        <v>64.544256399999995</v>
      </c>
      <c r="I97">
        <v>-111.9110019</v>
      </c>
      <c r="J97" s="1" t="str">
        <f t="shared" si="11"/>
        <v>Till</v>
      </c>
      <c r="K97" s="1" t="str">
        <f t="shared" si="8"/>
        <v>HMC separation (ODM; details not reported)</v>
      </c>
      <c r="L97" t="s">
        <v>136</v>
      </c>
      <c r="M97" t="s">
        <v>136</v>
      </c>
      <c r="N97" t="s">
        <v>25</v>
      </c>
      <c r="O97" t="s">
        <v>25</v>
      </c>
      <c r="P97" t="s">
        <v>398</v>
      </c>
      <c r="Q97" t="s">
        <v>541</v>
      </c>
      <c r="R97" t="s">
        <v>541</v>
      </c>
      <c r="S97" t="s">
        <v>25</v>
      </c>
      <c r="T97" t="s">
        <v>25</v>
      </c>
    </row>
    <row r="98" spans="1:20" hidden="1" x14ac:dyDescent="0.3">
      <c r="A98" t="s">
        <v>542</v>
      </c>
      <c r="B98" t="s">
        <v>543</v>
      </c>
      <c r="C98" s="1" t="str">
        <f t="shared" si="9"/>
        <v>21:0309</v>
      </c>
      <c r="D98" s="1" t="str">
        <f t="shared" si="10"/>
        <v>21:0006</v>
      </c>
      <c r="E98" t="s">
        <v>544</v>
      </c>
      <c r="F98" t="s">
        <v>545</v>
      </c>
      <c r="H98">
        <v>64.245764899999998</v>
      </c>
      <c r="I98">
        <v>-111.8271582</v>
      </c>
      <c r="J98" s="1" t="str">
        <f t="shared" si="11"/>
        <v>Till</v>
      </c>
      <c r="K98" s="1" t="str">
        <f t="shared" si="8"/>
        <v>HMC separation (ODM; details not reported)</v>
      </c>
      <c r="L98" t="s">
        <v>25</v>
      </c>
      <c r="M98" t="s">
        <v>25</v>
      </c>
      <c r="N98" t="s">
        <v>25</v>
      </c>
      <c r="O98" t="s">
        <v>25</v>
      </c>
      <c r="P98" t="s">
        <v>546</v>
      </c>
      <c r="Q98" t="s">
        <v>25</v>
      </c>
      <c r="R98" t="s">
        <v>25</v>
      </c>
      <c r="S98" t="s">
        <v>25</v>
      </c>
      <c r="T98" t="s">
        <v>25</v>
      </c>
    </row>
    <row r="99" spans="1:20" hidden="1" x14ac:dyDescent="0.3">
      <c r="A99" t="s">
        <v>547</v>
      </c>
      <c r="B99" t="s">
        <v>548</v>
      </c>
      <c r="C99" s="1" t="str">
        <f t="shared" si="9"/>
        <v>21:0309</v>
      </c>
      <c r="D99" s="1" t="str">
        <f t="shared" si="10"/>
        <v>21:0006</v>
      </c>
      <c r="E99" t="s">
        <v>549</v>
      </c>
      <c r="F99" t="s">
        <v>550</v>
      </c>
      <c r="H99">
        <v>64.453235599999999</v>
      </c>
      <c r="I99">
        <v>-111.0806619</v>
      </c>
      <c r="J99" s="1" t="str">
        <f t="shared" si="11"/>
        <v>Till</v>
      </c>
      <c r="K99" s="1" t="str">
        <f t="shared" si="8"/>
        <v>HMC separation (ODM; details not reported)</v>
      </c>
      <c r="L99" t="s">
        <v>246</v>
      </c>
      <c r="M99" t="s">
        <v>246</v>
      </c>
      <c r="N99" t="s">
        <v>25</v>
      </c>
      <c r="O99" t="s">
        <v>25</v>
      </c>
      <c r="P99" t="s">
        <v>551</v>
      </c>
      <c r="Q99" t="s">
        <v>552</v>
      </c>
      <c r="R99" t="s">
        <v>552</v>
      </c>
      <c r="S99" t="s">
        <v>25</v>
      </c>
      <c r="T99" t="s">
        <v>25</v>
      </c>
    </row>
    <row r="100" spans="1:20" hidden="1" x14ac:dyDescent="0.3">
      <c r="A100" t="s">
        <v>553</v>
      </c>
      <c r="B100" t="s">
        <v>554</v>
      </c>
      <c r="C100" s="1" t="str">
        <f t="shared" si="9"/>
        <v>21:0309</v>
      </c>
      <c r="D100" s="1" t="str">
        <f t="shared" si="10"/>
        <v>21:0006</v>
      </c>
      <c r="E100" t="s">
        <v>555</v>
      </c>
      <c r="F100" t="s">
        <v>556</v>
      </c>
      <c r="H100">
        <v>64.439137299999999</v>
      </c>
      <c r="I100">
        <v>-110.9050184</v>
      </c>
      <c r="J100" s="1" t="str">
        <f t="shared" si="11"/>
        <v>Till</v>
      </c>
      <c r="K100" s="1" t="str">
        <f t="shared" si="8"/>
        <v>HMC separation (ODM; details not reported)</v>
      </c>
      <c r="L100" t="s">
        <v>37</v>
      </c>
      <c r="M100" t="s">
        <v>136</v>
      </c>
      <c r="N100" t="s">
        <v>25</v>
      </c>
      <c r="O100" t="s">
        <v>33</v>
      </c>
      <c r="P100" t="s">
        <v>310</v>
      </c>
      <c r="Q100" t="s">
        <v>557</v>
      </c>
      <c r="R100" t="s">
        <v>558</v>
      </c>
      <c r="S100" t="s">
        <v>25</v>
      </c>
      <c r="T100" t="s">
        <v>332</v>
      </c>
    </row>
    <row r="101" spans="1:20" hidden="1" x14ac:dyDescent="0.3">
      <c r="A101" t="s">
        <v>559</v>
      </c>
      <c r="B101" t="s">
        <v>560</v>
      </c>
      <c r="C101" s="1" t="str">
        <f t="shared" si="9"/>
        <v>21:0309</v>
      </c>
      <c r="D101" s="1" t="str">
        <f t="shared" si="10"/>
        <v>21:0006</v>
      </c>
      <c r="E101" t="s">
        <v>561</v>
      </c>
      <c r="F101" t="s">
        <v>562</v>
      </c>
      <c r="H101">
        <v>64.8150586</v>
      </c>
      <c r="I101">
        <v>-111.970051</v>
      </c>
      <c r="J101" s="1" t="str">
        <f t="shared" si="11"/>
        <v>Till</v>
      </c>
      <c r="K101" s="1" t="str">
        <f t="shared" si="8"/>
        <v>HMC separation (ODM; details not reported)</v>
      </c>
      <c r="L101" t="s">
        <v>200</v>
      </c>
      <c r="M101" t="s">
        <v>32</v>
      </c>
      <c r="N101" t="s">
        <v>25</v>
      </c>
      <c r="O101" t="s">
        <v>33</v>
      </c>
      <c r="P101" t="s">
        <v>563</v>
      </c>
      <c r="Q101" t="s">
        <v>489</v>
      </c>
      <c r="R101" t="s">
        <v>159</v>
      </c>
      <c r="S101" t="s">
        <v>25</v>
      </c>
      <c r="T101" t="s">
        <v>34</v>
      </c>
    </row>
    <row r="102" spans="1:20" hidden="1" x14ac:dyDescent="0.3">
      <c r="A102" t="s">
        <v>564</v>
      </c>
      <c r="B102" t="s">
        <v>565</v>
      </c>
      <c r="C102" s="1" t="str">
        <f t="shared" si="9"/>
        <v>21:0309</v>
      </c>
      <c r="D102" s="1" t="str">
        <f t="shared" si="10"/>
        <v>21:0006</v>
      </c>
      <c r="E102" t="s">
        <v>566</v>
      </c>
      <c r="F102" t="s">
        <v>567</v>
      </c>
      <c r="H102">
        <v>64.772392600000003</v>
      </c>
      <c r="I102">
        <v>-111.7204016</v>
      </c>
      <c r="J102" s="1" t="str">
        <f t="shared" si="11"/>
        <v>Till</v>
      </c>
      <c r="K102" s="1" t="str">
        <f t="shared" si="8"/>
        <v>HMC separation (ODM; details not reported)</v>
      </c>
      <c r="L102" t="s">
        <v>24</v>
      </c>
      <c r="M102" t="s">
        <v>24</v>
      </c>
      <c r="N102" t="s">
        <v>25</v>
      </c>
      <c r="O102" t="s">
        <v>25</v>
      </c>
      <c r="P102" t="s">
        <v>568</v>
      </c>
      <c r="Q102" t="s">
        <v>274</v>
      </c>
      <c r="R102" t="s">
        <v>274</v>
      </c>
      <c r="S102" t="s">
        <v>25</v>
      </c>
      <c r="T102" t="s">
        <v>25</v>
      </c>
    </row>
    <row r="103" spans="1:20" hidden="1" x14ac:dyDescent="0.3">
      <c r="A103" t="s">
        <v>569</v>
      </c>
      <c r="B103" t="s">
        <v>570</v>
      </c>
      <c r="C103" s="1" t="str">
        <f t="shared" si="9"/>
        <v>21:0309</v>
      </c>
      <c r="D103" s="1" t="str">
        <f t="shared" si="10"/>
        <v>21:0006</v>
      </c>
      <c r="E103" t="s">
        <v>571</v>
      </c>
      <c r="F103" t="s">
        <v>572</v>
      </c>
      <c r="H103">
        <v>64.224672699999999</v>
      </c>
      <c r="I103">
        <v>-110.69699300000001</v>
      </c>
      <c r="J103" s="1" t="str">
        <f t="shared" si="11"/>
        <v>Till</v>
      </c>
      <c r="K103" s="1" t="str">
        <f t="shared" si="8"/>
        <v>HMC separation (ODM; details not reported)</v>
      </c>
      <c r="L103" t="s">
        <v>200</v>
      </c>
      <c r="M103" t="s">
        <v>200</v>
      </c>
      <c r="N103" t="s">
        <v>25</v>
      </c>
      <c r="O103" t="s">
        <v>25</v>
      </c>
      <c r="P103" t="s">
        <v>573</v>
      </c>
      <c r="Q103" t="s">
        <v>138</v>
      </c>
      <c r="R103" t="s">
        <v>138</v>
      </c>
      <c r="S103" t="s">
        <v>25</v>
      </c>
      <c r="T103" t="s">
        <v>25</v>
      </c>
    </row>
    <row r="104" spans="1:20" hidden="1" x14ac:dyDescent="0.3">
      <c r="A104" t="s">
        <v>574</v>
      </c>
      <c r="B104" t="s">
        <v>575</v>
      </c>
      <c r="C104" s="1" t="str">
        <f t="shared" si="9"/>
        <v>21:0309</v>
      </c>
      <c r="D104" s="1" t="str">
        <f t="shared" si="10"/>
        <v>21:0006</v>
      </c>
      <c r="E104" t="s">
        <v>576</v>
      </c>
      <c r="F104" t="s">
        <v>577</v>
      </c>
      <c r="H104">
        <v>64.066635199999993</v>
      </c>
      <c r="I104">
        <v>-110.728221</v>
      </c>
      <c r="J104" s="1" t="str">
        <f t="shared" si="11"/>
        <v>Till</v>
      </c>
      <c r="K104" s="1" t="str">
        <f t="shared" si="8"/>
        <v>HMC separation (ODM; details not reported)</v>
      </c>
      <c r="L104" t="s">
        <v>32</v>
      </c>
      <c r="M104" t="s">
        <v>33</v>
      </c>
      <c r="N104" t="s">
        <v>34</v>
      </c>
      <c r="O104" t="s">
        <v>25</v>
      </c>
      <c r="P104" t="s">
        <v>578</v>
      </c>
      <c r="Q104" t="s">
        <v>118</v>
      </c>
      <c r="R104" t="s">
        <v>32</v>
      </c>
      <c r="S104" t="s">
        <v>489</v>
      </c>
      <c r="T104" t="s">
        <v>25</v>
      </c>
    </row>
    <row r="105" spans="1:20" hidden="1" x14ac:dyDescent="0.3">
      <c r="A105" t="s">
        <v>579</v>
      </c>
      <c r="B105" t="s">
        <v>580</v>
      </c>
      <c r="C105" s="1" t="str">
        <f t="shared" si="9"/>
        <v>21:0309</v>
      </c>
      <c r="D105" s="1" t="str">
        <f t="shared" si="10"/>
        <v>21:0006</v>
      </c>
      <c r="E105" t="s">
        <v>581</v>
      </c>
      <c r="F105" t="s">
        <v>582</v>
      </c>
      <c r="H105">
        <v>64.167642000000001</v>
      </c>
      <c r="I105">
        <v>-110.431169</v>
      </c>
      <c r="J105" s="1" t="str">
        <f t="shared" si="11"/>
        <v>Till</v>
      </c>
      <c r="K105" s="1" t="str">
        <f t="shared" si="8"/>
        <v>HMC separation (ODM; details not reported)</v>
      </c>
      <c r="L105" t="s">
        <v>34</v>
      </c>
      <c r="M105" t="s">
        <v>34</v>
      </c>
      <c r="N105" t="s">
        <v>25</v>
      </c>
      <c r="O105" t="s">
        <v>25</v>
      </c>
      <c r="P105" t="s">
        <v>583</v>
      </c>
      <c r="Q105" t="s">
        <v>34</v>
      </c>
      <c r="R105" t="s">
        <v>34</v>
      </c>
      <c r="S105" t="s">
        <v>25</v>
      </c>
      <c r="T105" t="s">
        <v>25</v>
      </c>
    </row>
    <row r="106" spans="1:20" hidden="1" x14ac:dyDescent="0.3">
      <c r="A106" t="s">
        <v>584</v>
      </c>
      <c r="B106" t="s">
        <v>585</v>
      </c>
      <c r="C106" s="1" t="str">
        <f t="shared" si="9"/>
        <v>21:0309</v>
      </c>
      <c r="D106" s="1" t="str">
        <f t="shared" si="10"/>
        <v>21:0006</v>
      </c>
      <c r="E106" t="s">
        <v>586</v>
      </c>
      <c r="F106" t="s">
        <v>587</v>
      </c>
      <c r="H106">
        <v>64.789421599999997</v>
      </c>
      <c r="I106">
        <v>-111.05480849999999</v>
      </c>
      <c r="J106" s="1" t="str">
        <f t="shared" si="11"/>
        <v>Till</v>
      </c>
      <c r="K106" s="1" t="str">
        <f t="shared" si="8"/>
        <v>HMC separation (ODM; details not reported)</v>
      </c>
      <c r="L106" t="s">
        <v>33</v>
      </c>
      <c r="M106" t="s">
        <v>33</v>
      </c>
      <c r="N106" t="s">
        <v>25</v>
      </c>
      <c r="O106" t="s">
        <v>25</v>
      </c>
      <c r="P106" t="s">
        <v>588</v>
      </c>
      <c r="Q106" t="s">
        <v>33</v>
      </c>
      <c r="R106" t="s">
        <v>33</v>
      </c>
      <c r="S106" t="s">
        <v>25</v>
      </c>
      <c r="T106" t="s">
        <v>25</v>
      </c>
    </row>
    <row r="107" spans="1:20" hidden="1" x14ac:dyDescent="0.3">
      <c r="A107" t="s">
        <v>589</v>
      </c>
      <c r="B107" t="s">
        <v>590</v>
      </c>
      <c r="C107" s="1" t="str">
        <f t="shared" si="9"/>
        <v>21:0309</v>
      </c>
      <c r="D107" s="1" t="str">
        <f t="shared" si="10"/>
        <v>21:0006</v>
      </c>
      <c r="E107" t="s">
        <v>591</v>
      </c>
      <c r="F107" t="s">
        <v>592</v>
      </c>
      <c r="H107">
        <v>64.307506799999999</v>
      </c>
      <c r="I107">
        <v>-110.1925275</v>
      </c>
      <c r="J107" s="1" t="str">
        <f t="shared" si="11"/>
        <v>Till</v>
      </c>
      <c r="K107" s="1" t="str">
        <f t="shared" si="8"/>
        <v>HMC separation (ODM; details not reported)</v>
      </c>
      <c r="L107" t="s">
        <v>24</v>
      </c>
      <c r="M107" t="s">
        <v>24</v>
      </c>
      <c r="N107" t="s">
        <v>25</v>
      </c>
      <c r="O107" t="s">
        <v>25</v>
      </c>
      <c r="P107" t="s">
        <v>593</v>
      </c>
      <c r="Q107" t="s">
        <v>118</v>
      </c>
      <c r="R107" t="s">
        <v>118</v>
      </c>
      <c r="S107" t="s">
        <v>25</v>
      </c>
      <c r="T107" t="s">
        <v>25</v>
      </c>
    </row>
    <row r="108" spans="1:20" hidden="1" x14ac:dyDescent="0.3">
      <c r="A108" t="s">
        <v>594</v>
      </c>
      <c r="B108" t="s">
        <v>595</v>
      </c>
      <c r="C108" s="1" t="str">
        <f t="shared" si="9"/>
        <v>21:0309</v>
      </c>
      <c r="D108" s="1" t="str">
        <f t="shared" si="10"/>
        <v>21:0006</v>
      </c>
      <c r="E108" t="s">
        <v>596</v>
      </c>
      <c r="F108" t="s">
        <v>597</v>
      </c>
      <c r="H108">
        <v>64.586989200000005</v>
      </c>
      <c r="I108">
        <v>-110.8079742</v>
      </c>
      <c r="J108" s="1" t="str">
        <f t="shared" si="11"/>
        <v>Till</v>
      </c>
      <c r="K108" s="1" t="str">
        <f t="shared" si="8"/>
        <v>HMC separation (ODM; details not reported)</v>
      </c>
      <c r="L108" t="s">
        <v>200</v>
      </c>
      <c r="M108" t="s">
        <v>200</v>
      </c>
      <c r="N108" t="s">
        <v>25</v>
      </c>
      <c r="O108" t="s">
        <v>25</v>
      </c>
      <c r="P108" t="s">
        <v>568</v>
      </c>
      <c r="Q108" t="s">
        <v>129</v>
      </c>
      <c r="R108" t="s">
        <v>129</v>
      </c>
      <c r="S108" t="s">
        <v>25</v>
      </c>
      <c r="T108" t="s">
        <v>25</v>
      </c>
    </row>
    <row r="109" spans="1:20" hidden="1" x14ac:dyDescent="0.3">
      <c r="A109" t="s">
        <v>598</v>
      </c>
      <c r="B109" t="s">
        <v>599</v>
      </c>
      <c r="C109" s="1" t="str">
        <f t="shared" ref="C109:C123" si="12">HYPERLINK("http://geochem.nrcan.gc.ca/cdogs/content/bdl/bdl210309_e.htm", "21:0309")</f>
        <v>21:0309</v>
      </c>
      <c r="D109" s="1" t="str">
        <f t="shared" ref="D109:D123" si="13">HYPERLINK("http://geochem.nrcan.gc.ca/cdogs/content/svy/svy210006_e.htm", "21:0006")</f>
        <v>21:0006</v>
      </c>
      <c r="E109" t="s">
        <v>600</v>
      </c>
      <c r="F109" t="s">
        <v>601</v>
      </c>
      <c r="H109">
        <v>64.722633500000001</v>
      </c>
      <c r="I109">
        <v>-110.5430549</v>
      </c>
      <c r="J109" s="1" t="str">
        <f t="shared" si="11"/>
        <v>Till</v>
      </c>
      <c r="K109" s="1" t="str">
        <f t="shared" si="8"/>
        <v>HMC separation (ODM; details not reported)</v>
      </c>
      <c r="L109" t="s">
        <v>25</v>
      </c>
      <c r="M109" t="s">
        <v>25</v>
      </c>
      <c r="N109" t="s">
        <v>25</v>
      </c>
      <c r="O109" t="s">
        <v>25</v>
      </c>
      <c r="P109" t="s">
        <v>602</v>
      </c>
      <c r="Q109" t="s">
        <v>25</v>
      </c>
      <c r="R109" t="s">
        <v>25</v>
      </c>
      <c r="S109" t="s">
        <v>25</v>
      </c>
      <c r="T109" t="s">
        <v>25</v>
      </c>
    </row>
    <row r="110" spans="1:20" hidden="1" x14ac:dyDescent="0.3">
      <c r="A110" t="s">
        <v>603</v>
      </c>
      <c r="B110" t="s">
        <v>604</v>
      </c>
      <c r="C110" s="1" t="str">
        <f t="shared" si="12"/>
        <v>21:0309</v>
      </c>
      <c r="D110" s="1" t="str">
        <f t="shared" si="13"/>
        <v>21:0006</v>
      </c>
      <c r="E110" t="s">
        <v>605</v>
      </c>
      <c r="F110" t="s">
        <v>606</v>
      </c>
      <c r="H110">
        <v>64.877625899999998</v>
      </c>
      <c r="I110">
        <v>-110.328458</v>
      </c>
      <c r="J110" s="1" t="str">
        <f t="shared" si="11"/>
        <v>Till</v>
      </c>
      <c r="K110" s="1" t="str">
        <f t="shared" si="8"/>
        <v>HMC separation (ODM; details not reported)</v>
      </c>
      <c r="L110" t="s">
        <v>32</v>
      </c>
      <c r="M110" t="s">
        <v>32</v>
      </c>
      <c r="N110" t="s">
        <v>25</v>
      </c>
      <c r="O110" t="s">
        <v>25</v>
      </c>
      <c r="P110" t="s">
        <v>607</v>
      </c>
      <c r="Q110" t="s">
        <v>388</v>
      </c>
      <c r="R110" t="s">
        <v>388</v>
      </c>
      <c r="S110" t="s">
        <v>25</v>
      </c>
      <c r="T110" t="s">
        <v>25</v>
      </c>
    </row>
    <row r="111" spans="1:20" hidden="1" x14ac:dyDescent="0.3">
      <c r="A111" t="s">
        <v>608</v>
      </c>
      <c r="B111" t="s">
        <v>609</v>
      </c>
      <c r="C111" s="1" t="str">
        <f t="shared" si="12"/>
        <v>21:0309</v>
      </c>
      <c r="D111" s="1" t="str">
        <f t="shared" si="13"/>
        <v>21:0006</v>
      </c>
      <c r="E111" t="s">
        <v>610</v>
      </c>
      <c r="F111" t="s">
        <v>611</v>
      </c>
      <c r="H111">
        <v>64.849729400000001</v>
      </c>
      <c r="I111">
        <v>-110.1274183</v>
      </c>
      <c r="J111" s="1" t="str">
        <f t="shared" si="11"/>
        <v>Till</v>
      </c>
      <c r="K111" s="1" t="str">
        <f t="shared" si="8"/>
        <v>HMC separation (ODM; details not reported)</v>
      </c>
      <c r="L111" t="s">
        <v>24</v>
      </c>
      <c r="M111" t="s">
        <v>200</v>
      </c>
      <c r="N111" t="s">
        <v>25</v>
      </c>
      <c r="O111" t="s">
        <v>33</v>
      </c>
      <c r="P111" t="s">
        <v>612</v>
      </c>
      <c r="Q111" t="s">
        <v>613</v>
      </c>
      <c r="R111" t="s">
        <v>614</v>
      </c>
      <c r="S111" t="s">
        <v>25</v>
      </c>
      <c r="T111" t="s">
        <v>32</v>
      </c>
    </row>
    <row r="112" spans="1:20" hidden="1" x14ac:dyDescent="0.3">
      <c r="A112" t="s">
        <v>615</v>
      </c>
      <c r="B112" t="s">
        <v>616</v>
      </c>
      <c r="C112" s="1" t="str">
        <f t="shared" si="12"/>
        <v>21:0309</v>
      </c>
      <c r="D112" s="1" t="str">
        <f t="shared" si="13"/>
        <v>21:0006</v>
      </c>
      <c r="E112" t="s">
        <v>617</v>
      </c>
      <c r="F112" t="s">
        <v>618</v>
      </c>
      <c r="H112">
        <v>64.757830600000005</v>
      </c>
      <c r="I112">
        <v>-110.149761</v>
      </c>
      <c r="J112" s="1" t="str">
        <f t="shared" si="11"/>
        <v>Till</v>
      </c>
      <c r="K112" s="1" t="str">
        <f t="shared" si="8"/>
        <v>HMC separation (ODM; details not reported)</v>
      </c>
      <c r="L112" t="s">
        <v>34</v>
      </c>
      <c r="M112" t="s">
        <v>25</v>
      </c>
      <c r="N112" t="s">
        <v>34</v>
      </c>
      <c r="O112" t="s">
        <v>25</v>
      </c>
      <c r="P112" t="s">
        <v>619</v>
      </c>
      <c r="Q112" t="s">
        <v>24</v>
      </c>
      <c r="R112" t="s">
        <v>25</v>
      </c>
      <c r="S112" t="s">
        <v>24</v>
      </c>
      <c r="T112" t="s">
        <v>25</v>
      </c>
    </row>
    <row r="113" spans="1:20" hidden="1" x14ac:dyDescent="0.3">
      <c r="A113" t="s">
        <v>620</v>
      </c>
      <c r="B113" t="s">
        <v>621</v>
      </c>
      <c r="C113" s="1" t="str">
        <f t="shared" si="12"/>
        <v>21:0309</v>
      </c>
      <c r="D113" s="1" t="str">
        <f t="shared" si="13"/>
        <v>21:0006</v>
      </c>
      <c r="E113" t="s">
        <v>622</v>
      </c>
      <c r="F113" t="s">
        <v>623</v>
      </c>
      <c r="H113">
        <v>64.753159600000004</v>
      </c>
      <c r="I113">
        <v>-110.2995868</v>
      </c>
      <c r="J113" s="1" t="str">
        <f>HYPERLINK("http://geochem.nrcan.gc.ca/cdogs/content/kwd/kwd020073_e.htm", "Esker")</f>
        <v>Esker</v>
      </c>
      <c r="K113" s="1" t="str">
        <f t="shared" si="8"/>
        <v>HMC separation (ODM; details not reported)</v>
      </c>
      <c r="L113" t="s">
        <v>32</v>
      </c>
      <c r="M113" t="s">
        <v>34</v>
      </c>
      <c r="N113" t="s">
        <v>33</v>
      </c>
      <c r="O113" t="s">
        <v>25</v>
      </c>
      <c r="P113" t="s">
        <v>282</v>
      </c>
      <c r="Q113" t="s">
        <v>256</v>
      </c>
      <c r="R113" t="s">
        <v>118</v>
      </c>
      <c r="S113" t="s">
        <v>44</v>
      </c>
      <c r="T113" t="s">
        <v>25</v>
      </c>
    </row>
    <row r="114" spans="1:20" hidden="1" x14ac:dyDescent="0.3">
      <c r="A114" t="s">
        <v>624</v>
      </c>
      <c r="B114" t="s">
        <v>625</v>
      </c>
      <c r="C114" s="1" t="str">
        <f t="shared" si="12"/>
        <v>21:0309</v>
      </c>
      <c r="D114" s="1" t="str">
        <f t="shared" si="13"/>
        <v>21:0006</v>
      </c>
      <c r="E114" t="s">
        <v>626</v>
      </c>
      <c r="F114" t="s">
        <v>627</v>
      </c>
      <c r="H114">
        <v>64.591807200000005</v>
      </c>
      <c r="I114">
        <v>-110.1490563</v>
      </c>
      <c r="J114" s="1" t="str">
        <f t="shared" ref="J114:J145" si="14">HYPERLINK("http://geochem.nrcan.gc.ca/cdogs/content/kwd/kwd020044_e.htm", "Till")</f>
        <v>Till</v>
      </c>
      <c r="K114" s="1" t="str">
        <f t="shared" si="8"/>
        <v>HMC separation (ODM; details not reported)</v>
      </c>
      <c r="L114" t="s">
        <v>159</v>
      </c>
      <c r="M114" t="s">
        <v>124</v>
      </c>
      <c r="N114" t="s">
        <v>24</v>
      </c>
      <c r="O114" t="s">
        <v>33</v>
      </c>
      <c r="P114" t="s">
        <v>628</v>
      </c>
      <c r="Q114" t="s">
        <v>276</v>
      </c>
      <c r="R114" t="s">
        <v>221</v>
      </c>
      <c r="S114" t="s">
        <v>136</v>
      </c>
      <c r="T114" t="s">
        <v>246</v>
      </c>
    </row>
    <row r="115" spans="1:20" hidden="1" x14ac:dyDescent="0.3">
      <c r="A115" t="s">
        <v>629</v>
      </c>
      <c r="B115" t="s">
        <v>630</v>
      </c>
      <c r="C115" s="1" t="str">
        <f t="shared" si="12"/>
        <v>21:0309</v>
      </c>
      <c r="D115" s="1" t="str">
        <f t="shared" si="13"/>
        <v>21:0006</v>
      </c>
      <c r="E115" t="s">
        <v>631</v>
      </c>
      <c r="F115" t="s">
        <v>632</v>
      </c>
      <c r="H115">
        <v>64.588883600000003</v>
      </c>
      <c r="I115">
        <v>-110.2056468</v>
      </c>
      <c r="J115" s="1" t="str">
        <f t="shared" si="14"/>
        <v>Till</v>
      </c>
      <c r="K115" s="1" t="str">
        <f t="shared" si="8"/>
        <v>HMC separation (ODM; details not reported)</v>
      </c>
      <c r="L115" t="s">
        <v>332</v>
      </c>
      <c r="M115" t="s">
        <v>131</v>
      </c>
      <c r="N115" t="s">
        <v>34</v>
      </c>
      <c r="O115" t="s">
        <v>25</v>
      </c>
      <c r="P115" t="s">
        <v>387</v>
      </c>
      <c r="Q115" t="s">
        <v>388</v>
      </c>
      <c r="R115" t="s">
        <v>124</v>
      </c>
      <c r="S115" t="s">
        <v>200</v>
      </c>
      <c r="T115" t="s">
        <v>25</v>
      </c>
    </row>
    <row r="116" spans="1:20" hidden="1" x14ac:dyDescent="0.3">
      <c r="A116" t="s">
        <v>633</v>
      </c>
      <c r="B116" t="s">
        <v>634</v>
      </c>
      <c r="C116" s="1" t="str">
        <f t="shared" si="12"/>
        <v>21:0309</v>
      </c>
      <c r="D116" s="1" t="str">
        <f t="shared" si="13"/>
        <v>21:0006</v>
      </c>
      <c r="E116" t="s">
        <v>635</v>
      </c>
      <c r="F116" t="s">
        <v>636</v>
      </c>
      <c r="H116">
        <v>64.863397800000001</v>
      </c>
      <c r="I116">
        <v>-110.883619</v>
      </c>
      <c r="J116" s="1" t="str">
        <f t="shared" si="14"/>
        <v>Till</v>
      </c>
      <c r="K116" s="1" t="str">
        <f t="shared" si="8"/>
        <v>HMC separation (ODM; details not reported)</v>
      </c>
      <c r="L116" t="s">
        <v>136</v>
      </c>
      <c r="M116" t="s">
        <v>24</v>
      </c>
      <c r="N116" t="s">
        <v>33</v>
      </c>
      <c r="O116" t="s">
        <v>25</v>
      </c>
      <c r="P116" t="s">
        <v>637</v>
      </c>
      <c r="Q116" t="s">
        <v>638</v>
      </c>
      <c r="R116" t="s">
        <v>262</v>
      </c>
      <c r="S116" t="s">
        <v>32</v>
      </c>
      <c r="T116" t="s">
        <v>25</v>
      </c>
    </row>
    <row r="117" spans="1:20" hidden="1" x14ac:dyDescent="0.3">
      <c r="A117" t="s">
        <v>639</v>
      </c>
      <c r="B117" t="s">
        <v>640</v>
      </c>
      <c r="C117" s="1" t="str">
        <f t="shared" si="12"/>
        <v>21:0309</v>
      </c>
      <c r="D117" s="1" t="str">
        <f t="shared" si="13"/>
        <v>21:0006</v>
      </c>
      <c r="E117" t="s">
        <v>641</v>
      </c>
      <c r="F117" t="s">
        <v>642</v>
      </c>
      <c r="H117">
        <v>64.932587699999999</v>
      </c>
      <c r="I117">
        <v>-110.7406028</v>
      </c>
      <c r="J117" s="1" t="str">
        <f t="shared" si="14"/>
        <v>Till</v>
      </c>
      <c r="K117" s="1" t="str">
        <f t="shared" si="8"/>
        <v>HMC separation (ODM; details not reported)</v>
      </c>
      <c r="L117" t="s">
        <v>24</v>
      </c>
      <c r="M117" t="s">
        <v>24</v>
      </c>
      <c r="N117" t="s">
        <v>25</v>
      </c>
      <c r="O117" t="s">
        <v>25</v>
      </c>
      <c r="P117" t="s">
        <v>436</v>
      </c>
      <c r="Q117" t="s">
        <v>275</v>
      </c>
      <c r="R117" t="s">
        <v>275</v>
      </c>
      <c r="S117" t="s">
        <v>25</v>
      </c>
      <c r="T117" t="s">
        <v>25</v>
      </c>
    </row>
    <row r="118" spans="1:20" hidden="1" x14ac:dyDescent="0.3">
      <c r="A118" t="s">
        <v>643</v>
      </c>
      <c r="B118" t="s">
        <v>644</v>
      </c>
      <c r="C118" s="1" t="str">
        <f t="shared" si="12"/>
        <v>21:0309</v>
      </c>
      <c r="D118" s="1" t="str">
        <f t="shared" si="13"/>
        <v>21:0006</v>
      </c>
      <c r="E118" t="s">
        <v>645</v>
      </c>
      <c r="F118" t="s">
        <v>646</v>
      </c>
      <c r="H118">
        <v>64.479702399999994</v>
      </c>
      <c r="I118">
        <v>-110.0046262</v>
      </c>
      <c r="J118" s="1" t="str">
        <f t="shared" si="14"/>
        <v>Till</v>
      </c>
      <c r="K118" s="1" t="str">
        <f t="shared" si="8"/>
        <v>HMC separation (ODM; details not reported)</v>
      </c>
      <c r="L118" t="s">
        <v>32</v>
      </c>
      <c r="M118" t="s">
        <v>32</v>
      </c>
      <c r="N118" t="s">
        <v>25</v>
      </c>
      <c r="O118" t="s">
        <v>25</v>
      </c>
      <c r="P118" t="s">
        <v>647</v>
      </c>
      <c r="Q118" t="s">
        <v>136</v>
      </c>
      <c r="R118" t="s">
        <v>136</v>
      </c>
      <c r="S118" t="s">
        <v>25</v>
      </c>
      <c r="T118" t="s">
        <v>25</v>
      </c>
    </row>
    <row r="119" spans="1:20" hidden="1" x14ac:dyDescent="0.3">
      <c r="A119" t="s">
        <v>648</v>
      </c>
      <c r="B119" t="s">
        <v>649</v>
      </c>
      <c r="C119" s="1" t="str">
        <f t="shared" si="12"/>
        <v>21:0309</v>
      </c>
      <c r="D119" s="1" t="str">
        <f t="shared" si="13"/>
        <v>21:0006</v>
      </c>
      <c r="E119" t="s">
        <v>650</v>
      </c>
      <c r="F119" t="s">
        <v>651</v>
      </c>
      <c r="H119">
        <v>64.750862400000003</v>
      </c>
      <c r="I119">
        <v>-111.30219289999999</v>
      </c>
      <c r="J119" s="1" t="str">
        <f t="shared" si="14"/>
        <v>Till</v>
      </c>
      <c r="K119" s="1" t="str">
        <f t="shared" si="8"/>
        <v>HMC separation (ODM; details not reported)</v>
      </c>
      <c r="L119" t="s">
        <v>200</v>
      </c>
      <c r="M119" t="s">
        <v>200</v>
      </c>
      <c r="N119" t="s">
        <v>25</v>
      </c>
      <c r="O119" t="s">
        <v>25</v>
      </c>
      <c r="P119" t="s">
        <v>652</v>
      </c>
      <c r="Q119" t="s">
        <v>653</v>
      </c>
      <c r="R119" t="s">
        <v>653</v>
      </c>
      <c r="S119" t="s">
        <v>25</v>
      </c>
      <c r="T119" t="s">
        <v>25</v>
      </c>
    </row>
    <row r="120" spans="1:20" hidden="1" x14ac:dyDescent="0.3">
      <c r="A120" t="s">
        <v>654</v>
      </c>
      <c r="B120" t="s">
        <v>655</v>
      </c>
      <c r="C120" s="1" t="str">
        <f t="shared" si="12"/>
        <v>21:0309</v>
      </c>
      <c r="D120" s="1" t="str">
        <f t="shared" si="13"/>
        <v>21:0006</v>
      </c>
      <c r="E120" t="s">
        <v>656</v>
      </c>
      <c r="F120" t="s">
        <v>657</v>
      </c>
      <c r="H120">
        <v>64.613872400000005</v>
      </c>
      <c r="I120">
        <v>-111.3189476</v>
      </c>
      <c r="J120" s="1" t="str">
        <f t="shared" si="14"/>
        <v>Till</v>
      </c>
      <c r="K120" s="1" t="str">
        <f t="shared" si="8"/>
        <v>HMC separation (ODM; details not reported)</v>
      </c>
      <c r="L120" t="s">
        <v>24</v>
      </c>
      <c r="M120" t="s">
        <v>24</v>
      </c>
      <c r="N120" t="s">
        <v>25</v>
      </c>
      <c r="O120" t="s">
        <v>25</v>
      </c>
      <c r="P120" t="s">
        <v>658</v>
      </c>
      <c r="Q120" t="s">
        <v>277</v>
      </c>
      <c r="R120" t="s">
        <v>277</v>
      </c>
      <c r="S120" t="s">
        <v>25</v>
      </c>
      <c r="T120" t="s">
        <v>25</v>
      </c>
    </row>
    <row r="121" spans="1:20" hidden="1" x14ac:dyDescent="0.3">
      <c r="A121" t="s">
        <v>659</v>
      </c>
      <c r="B121" t="s">
        <v>660</v>
      </c>
      <c r="C121" s="1" t="str">
        <f t="shared" si="12"/>
        <v>21:0309</v>
      </c>
      <c r="D121" s="1" t="str">
        <f t="shared" si="13"/>
        <v>21:0006</v>
      </c>
      <c r="E121" t="s">
        <v>661</v>
      </c>
      <c r="F121" t="s">
        <v>662</v>
      </c>
      <c r="H121">
        <v>64.501668199999997</v>
      </c>
      <c r="I121">
        <v>-110.10899310000001</v>
      </c>
      <c r="J121" s="1" t="str">
        <f t="shared" si="14"/>
        <v>Till</v>
      </c>
      <c r="K121" s="1" t="str">
        <f t="shared" si="8"/>
        <v>HMC separation (ODM; details not reported)</v>
      </c>
      <c r="L121" t="s">
        <v>33</v>
      </c>
      <c r="M121" t="s">
        <v>33</v>
      </c>
      <c r="N121" t="s">
        <v>25</v>
      </c>
      <c r="O121" t="s">
        <v>25</v>
      </c>
      <c r="P121" t="s">
        <v>663</v>
      </c>
      <c r="Q121" t="s">
        <v>34</v>
      </c>
      <c r="R121" t="s">
        <v>34</v>
      </c>
      <c r="S121" t="s">
        <v>25</v>
      </c>
      <c r="T121" t="s">
        <v>25</v>
      </c>
    </row>
    <row r="122" spans="1:20" hidden="1" x14ac:dyDescent="0.3">
      <c r="A122" t="s">
        <v>664</v>
      </c>
      <c r="B122" t="s">
        <v>665</v>
      </c>
      <c r="C122" s="1" t="str">
        <f t="shared" si="12"/>
        <v>21:0309</v>
      </c>
      <c r="D122" s="1" t="str">
        <f t="shared" si="13"/>
        <v>21:0006</v>
      </c>
      <c r="E122" t="s">
        <v>666</v>
      </c>
      <c r="F122" t="s">
        <v>667</v>
      </c>
      <c r="H122">
        <v>64.482443099999998</v>
      </c>
      <c r="I122">
        <v>-110.1402454</v>
      </c>
      <c r="J122" s="1" t="str">
        <f t="shared" si="14"/>
        <v>Till</v>
      </c>
      <c r="K122" s="1" t="str">
        <f t="shared" si="8"/>
        <v>HMC separation (ODM; details not reported)</v>
      </c>
      <c r="L122" t="s">
        <v>33</v>
      </c>
      <c r="M122" t="s">
        <v>33</v>
      </c>
      <c r="N122" t="s">
        <v>25</v>
      </c>
      <c r="O122" t="s">
        <v>25</v>
      </c>
      <c r="P122" t="s">
        <v>668</v>
      </c>
      <c r="Q122" t="s">
        <v>274</v>
      </c>
      <c r="R122" t="s">
        <v>274</v>
      </c>
      <c r="S122" t="s">
        <v>25</v>
      </c>
      <c r="T122" t="s">
        <v>25</v>
      </c>
    </row>
    <row r="123" spans="1:20" hidden="1" x14ac:dyDescent="0.3">
      <c r="A123" t="s">
        <v>669</v>
      </c>
      <c r="B123" t="s">
        <v>670</v>
      </c>
      <c r="C123" s="1" t="str">
        <f t="shared" si="12"/>
        <v>21:0309</v>
      </c>
      <c r="D123" s="1" t="str">
        <f t="shared" si="13"/>
        <v>21:0006</v>
      </c>
      <c r="E123" t="s">
        <v>671</v>
      </c>
      <c r="F123" t="s">
        <v>672</v>
      </c>
      <c r="H123">
        <v>64.319178300000004</v>
      </c>
      <c r="I123">
        <v>-110.6964706</v>
      </c>
      <c r="J123" s="1" t="str">
        <f t="shared" si="14"/>
        <v>Till</v>
      </c>
      <c r="K123" s="1" t="str">
        <f t="shared" si="8"/>
        <v>HMC separation (ODM; details not reported)</v>
      </c>
      <c r="L123" t="s">
        <v>136</v>
      </c>
      <c r="M123" t="s">
        <v>24</v>
      </c>
      <c r="N123" t="s">
        <v>33</v>
      </c>
      <c r="O123" t="s">
        <v>25</v>
      </c>
      <c r="P123" t="s">
        <v>673</v>
      </c>
      <c r="Q123" t="s">
        <v>159</v>
      </c>
      <c r="R123" t="s">
        <v>674</v>
      </c>
      <c r="S123" t="s">
        <v>33</v>
      </c>
      <c r="T123" t="s">
        <v>25</v>
      </c>
    </row>
    <row r="124" spans="1:20" hidden="1" x14ac:dyDescent="0.3">
      <c r="A124" t="s">
        <v>675</v>
      </c>
      <c r="B124" t="s">
        <v>676</v>
      </c>
      <c r="C124" s="1" t="str">
        <f t="shared" ref="C124:C170" si="15">HYPERLINK("http://geochem.nrcan.gc.ca/cdogs/content/bdl/bdl210313_e.htm", "21:0313")</f>
        <v>21:0313</v>
      </c>
      <c r="D124" s="1" t="str">
        <f t="shared" ref="D124:D170" si="16">HYPERLINK("http://geochem.nrcan.gc.ca/cdogs/content/svy/svy210013_e.htm", "21:0013")</f>
        <v>21:0013</v>
      </c>
      <c r="E124" t="s">
        <v>677</v>
      </c>
      <c r="F124" t="s">
        <v>678</v>
      </c>
      <c r="H124">
        <v>65.959099199999997</v>
      </c>
      <c r="I124">
        <v>-113.27618320000001</v>
      </c>
      <c r="J124" s="1" t="str">
        <f t="shared" si="14"/>
        <v>Till</v>
      </c>
      <c r="K124" s="1" t="str">
        <f t="shared" si="8"/>
        <v>HMC separation (ODM; details not reported)</v>
      </c>
      <c r="L124" t="s">
        <v>32</v>
      </c>
      <c r="M124" t="s">
        <v>34</v>
      </c>
      <c r="N124" t="s">
        <v>33</v>
      </c>
      <c r="O124" t="s">
        <v>25</v>
      </c>
      <c r="P124" t="s">
        <v>679</v>
      </c>
      <c r="Q124" t="s">
        <v>680</v>
      </c>
      <c r="R124" t="s">
        <v>653</v>
      </c>
      <c r="S124" t="s">
        <v>37</v>
      </c>
      <c r="T124" t="s">
        <v>25</v>
      </c>
    </row>
    <row r="125" spans="1:20" hidden="1" x14ac:dyDescent="0.3">
      <c r="A125" t="s">
        <v>681</v>
      </c>
      <c r="B125" t="s">
        <v>682</v>
      </c>
      <c r="C125" s="1" t="str">
        <f t="shared" si="15"/>
        <v>21:0313</v>
      </c>
      <c r="D125" s="1" t="str">
        <f t="shared" si="16"/>
        <v>21:0013</v>
      </c>
      <c r="E125" t="s">
        <v>683</v>
      </c>
      <c r="F125" t="s">
        <v>684</v>
      </c>
      <c r="H125">
        <v>65.948092700000004</v>
      </c>
      <c r="I125">
        <v>-112.08406290000001</v>
      </c>
      <c r="J125" s="1" t="str">
        <f t="shared" si="14"/>
        <v>Till</v>
      </c>
      <c r="K125" s="1" t="str">
        <f t="shared" si="8"/>
        <v>HMC separation (ODM; details not reported)</v>
      </c>
      <c r="L125" t="s">
        <v>274</v>
      </c>
      <c r="M125" t="s">
        <v>32</v>
      </c>
      <c r="N125" t="s">
        <v>24</v>
      </c>
      <c r="O125" t="s">
        <v>33</v>
      </c>
      <c r="P125" t="s">
        <v>37</v>
      </c>
      <c r="Q125" t="s">
        <v>685</v>
      </c>
      <c r="R125" t="s">
        <v>686</v>
      </c>
      <c r="S125" t="s">
        <v>479</v>
      </c>
      <c r="T125" t="s">
        <v>496</v>
      </c>
    </row>
    <row r="126" spans="1:20" hidden="1" x14ac:dyDescent="0.3">
      <c r="A126" t="s">
        <v>687</v>
      </c>
      <c r="B126" t="s">
        <v>688</v>
      </c>
      <c r="C126" s="1" t="str">
        <f t="shared" si="15"/>
        <v>21:0313</v>
      </c>
      <c r="D126" s="1" t="str">
        <f t="shared" si="16"/>
        <v>21:0013</v>
      </c>
      <c r="E126" t="s">
        <v>689</v>
      </c>
      <c r="F126" t="s">
        <v>690</v>
      </c>
      <c r="H126">
        <v>65.788822100000004</v>
      </c>
      <c r="I126">
        <v>-112.46458579999999</v>
      </c>
      <c r="J126" s="1" t="str">
        <f t="shared" si="14"/>
        <v>Till</v>
      </c>
      <c r="K126" s="1" t="str">
        <f t="shared" si="8"/>
        <v>HMC separation (ODM; details not reported)</v>
      </c>
      <c r="L126" t="s">
        <v>25</v>
      </c>
      <c r="M126" t="s">
        <v>25</v>
      </c>
      <c r="N126" t="s">
        <v>25</v>
      </c>
      <c r="O126" t="s">
        <v>25</v>
      </c>
      <c r="P126" t="s">
        <v>691</v>
      </c>
      <c r="Q126" t="s">
        <v>25</v>
      </c>
      <c r="R126" t="s">
        <v>25</v>
      </c>
      <c r="S126" t="s">
        <v>25</v>
      </c>
      <c r="T126" t="s">
        <v>25</v>
      </c>
    </row>
    <row r="127" spans="1:20" hidden="1" x14ac:dyDescent="0.3">
      <c r="A127" t="s">
        <v>692</v>
      </c>
      <c r="B127" t="s">
        <v>693</v>
      </c>
      <c r="C127" s="1" t="str">
        <f t="shared" si="15"/>
        <v>21:0313</v>
      </c>
      <c r="D127" s="1" t="str">
        <f t="shared" si="16"/>
        <v>21:0013</v>
      </c>
      <c r="E127" t="s">
        <v>694</v>
      </c>
      <c r="F127" t="s">
        <v>695</v>
      </c>
      <c r="H127">
        <v>65.052424599999995</v>
      </c>
      <c r="I127">
        <v>-112.8056448</v>
      </c>
      <c r="J127" s="1" t="str">
        <f t="shared" si="14"/>
        <v>Till</v>
      </c>
      <c r="K127" s="1" t="str">
        <f t="shared" si="8"/>
        <v>HMC separation (ODM; details not reported)</v>
      </c>
      <c r="L127" t="s">
        <v>24</v>
      </c>
      <c r="M127" t="s">
        <v>32</v>
      </c>
      <c r="N127" t="s">
        <v>34</v>
      </c>
      <c r="O127" t="s">
        <v>25</v>
      </c>
      <c r="P127" t="s">
        <v>98</v>
      </c>
      <c r="Q127" t="s">
        <v>277</v>
      </c>
      <c r="R127" t="s">
        <v>496</v>
      </c>
      <c r="S127" t="s">
        <v>33</v>
      </c>
      <c r="T127" t="s">
        <v>25</v>
      </c>
    </row>
    <row r="128" spans="1:20" hidden="1" x14ac:dyDescent="0.3">
      <c r="A128" t="s">
        <v>696</v>
      </c>
      <c r="B128" t="s">
        <v>697</v>
      </c>
      <c r="C128" s="1" t="str">
        <f t="shared" si="15"/>
        <v>21:0313</v>
      </c>
      <c r="D128" s="1" t="str">
        <f t="shared" si="16"/>
        <v>21:0013</v>
      </c>
      <c r="E128" t="s">
        <v>698</v>
      </c>
      <c r="F128" t="s">
        <v>699</v>
      </c>
      <c r="H128">
        <v>65.136554099999998</v>
      </c>
      <c r="I128">
        <v>-112.8664137</v>
      </c>
      <c r="J128" s="1" t="str">
        <f t="shared" si="14"/>
        <v>Till</v>
      </c>
      <c r="K128" s="1" t="str">
        <f t="shared" si="8"/>
        <v>HMC separation (ODM; details not reported)</v>
      </c>
      <c r="L128" t="s">
        <v>32</v>
      </c>
      <c r="M128" t="s">
        <v>32</v>
      </c>
      <c r="N128" t="s">
        <v>25</v>
      </c>
      <c r="O128" t="s">
        <v>25</v>
      </c>
      <c r="P128" t="s">
        <v>700</v>
      </c>
      <c r="Q128" t="s">
        <v>701</v>
      </c>
      <c r="R128" t="s">
        <v>701</v>
      </c>
      <c r="S128" t="s">
        <v>25</v>
      </c>
      <c r="T128" t="s">
        <v>25</v>
      </c>
    </row>
    <row r="129" spans="1:20" hidden="1" x14ac:dyDescent="0.3">
      <c r="A129" t="s">
        <v>702</v>
      </c>
      <c r="B129" t="s">
        <v>703</v>
      </c>
      <c r="C129" s="1" t="str">
        <f t="shared" si="15"/>
        <v>21:0313</v>
      </c>
      <c r="D129" s="1" t="str">
        <f t="shared" si="16"/>
        <v>21:0013</v>
      </c>
      <c r="E129" t="s">
        <v>704</v>
      </c>
      <c r="F129" t="s">
        <v>705</v>
      </c>
      <c r="H129">
        <v>65.2289356</v>
      </c>
      <c r="I129">
        <v>-112.9730019</v>
      </c>
      <c r="J129" s="1" t="str">
        <f t="shared" si="14"/>
        <v>Till</v>
      </c>
      <c r="K129" s="1" t="str">
        <f t="shared" si="8"/>
        <v>HMC separation (ODM; details not reported)</v>
      </c>
      <c r="L129" t="s">
        <v>33</v>
      </c>
      <c r="M129" t="s">
        <v>33</v>
      </c>
      <c r="N129" t="s">
        <v>25</v>
      </c>
      <c r="O129" t="s">
        <v>25</v>
      </c>
      <c r="P129" t="s">
        <v>706</v>
      </c>
      <c r="Q129" t="s">
        <v>532</v>
      </c>
      <c r="R129" t="s">
        <v>532</v>
      </c>
      <c r="S129" t="s">
        <v>25</v>
      </c>
      <c r="T129" t="s">
        <v>25</v>
      </c>
    </row>
    <row r="130" spans="1:20" hidden="1" x14ac:dyDescent="0.3">
      <c r="A130" t="s">
        <v>707</v>
      </c>
      <c r="B130" t="s">
        <v>708</v>
      </c>
      <c r="C130" s="1" t="str">
        <f t="shared" si="15"/>
        <v>21:0313</v>
      </c>
      <c r="D130" s="1" t="str">
        <f t="shared" si="16"/>
        <v>21:0013</v>
      </c>
      <c r="E130" t="s">
        <v>709</v>
      </c>
      <c r="F130" t="s">
        <v>710</v>
      </c>
      <c r="H130">
        <v>65.170494099999999</v>
      </c>
      <c r="I130">
        <v>-113.9334338</v>
      </c>
      <c r="J130" s="1" t="str">
        <f t="shared" si="14"/>
        <v>Till</v>
      </c>
      <c r="K130" s="1" t="str">
        <f t="shared" ref="K130:K193" si="17">HYPERLINK("http://geochem.nrcan.gc.ca/cdogs/content/kwd/kwd080049_e.htm", "HMC separation (ODM; details not reported)")</f>
        <v>HMC separation (ODM; details not reported)</v>
      </c>
      <c r="L130" t="s">
        <v>34</v>
      </c>
      <c r="M130" t="s">
        <v>34</v>
      </c>
      <c r="N130" t="s">
        <v>25</v>
      </c>
      <c r="O130" t="s">
        <v>25</v>
      </c>
      <c r="P130" t="s">
        <v>220</v>
      </c>
      <c r="Q130" t="s">
        <v>711</v>
      </c>
      <c r="R130" t="s">
        <v>711</v>
      </c>
      <c r="S130" t="s">
        <v>25</v>
      </c>
      <c r="T130" t="s">
        <v>25</v>
      </c>
    </row>
    <row r="131" spans="1:20" hidden="1" x14ac:dyDescent="0.3">
      <c r="A131" t="s">
        <v>712</v>
      </c>
      <c r="B131" t="s">
        <v>713</v>
      </c>
      <c r="C131" s="1" t="str">
        <f t="shared" si="15"/>
        <v>21:0313</v>
      </c>
      <c r="D131" s="1" t="str">
        <f t="shared" si="16"/>
        <v>21:0013</v>
      </c>
      <c r="E131" t="s">
        <v>714</v>
      </c>
      <c r="F131" t="s">
        <v>715</v>
      </c>
      <c r="H131">
        <v>65.077968499999997</v>
      </c>
      <c r="I131">
        <v>-113.99020400000001</v>
      </c>
      <c r="J131" s="1" t="str">
        <f t="shared" si="14"/>
        <v>Till</v>
      </c>
      <c r="K131" s="1" t="str">
        <f t="shared" si="17"/>
        <v>HMC separation (ODM; details not reported)</v>
      </c>
      <c r="L131" t="s">
        <v>33</v>
      </c>
      <c r="M131" t="s">
        <v>33</v>
      </c>
      <c r="N131" t="s">
        <v>25</v>
      </c>
      <c r="O131" t="s">
        <v>25</v>
      </c>
      <c r="P131" t="s">
        <v>716</v>
      </c>
      <c r="Q131" t="s">
        <v>37</v>
      </c>
      <c r="R131" t="s">
        <v>37</v>
      </c>
      <c r="S131" t="s">
        <v>25</v>
      </c>
      <c r="T131" t="s">
        <v>25</v>
      </c>
    </row>
    <row r="132" spans="1:20" hidden="1" x14ac:dyDescent="0.3">
      <c r="A132" t="s">
        <v>717</v>
      </c>
      <c r="B132" t="s">
        <v>718</v>
      </c>
      <c r="C132" s="1" t="str">
        <f t="shared" si="15"/>
        <v>21:0313</v>
      </c>
      <c r="D132" s="1" t="str">
        <f t="shared" si="16"/>
        <v>21:0013</v>
      </c>
      <c r="E132" t="s">
        <v>719</v>
      </c>
      <c r="F132" t="s">
        <v>720</v>
      </c>
      <c r="H132">
        <v>65.127116400000006</v>
      </c>
      <c r="I132">
        <v>-113.6481527</v>
      </c>
      <c r="J132" s="1" t="str">
        <f t="shared" si="14"/>
        <v>Till</v>
      </c>
      <c r="K132" s="1" t="str">
        <f t="shared" si="17"/>
        <v>HMC separation (ODM; details not reported)</v>
      </c>
      <c r="L132" t="s">
        <v>32</v>
      </c>
      <c r="M132" t="s">
        <v>33</v>
      </c>
      <c r="N132" t="s">
        <v>34</v>
      </c>
      <c r="O132" t="s">
        <v>25</v>
      </c>
      <c r="P132" t="s">
        <v>721</v>
      </c>
      <c r="Q132" t="s">
        <v>292</v>
      </c>
      <c r="R132" t="s">
        <v>32</v>
      </c>
      <c r="S132" t="s">
        <v>722</v>
      </c>
      <c r="T132" t="s">
        <v>25</v>
      </c>
    </row>
    <row r="133" spans="1:20" hidden="1" x14ac:dyDescent="0.3">
      <c r="A133" t="s">
        <v>723</v>
      </c>
      <c r="B133" t="s">
        <v>724</v>
      </c>
      <c r="C133" s="1" t="str">
        <f t="shared" si="15"/>
        <v>21:0313</v>
      </c>
      <c r="D133" s="1" t="str">
        <f t="shared" si="16"/>
        <v>21:0013</v>
      </c>
      <c r="E133" t="s">
        <v>725</v>
      </c>
      <c r="F133" t="s">
        <v>726</v>
      </c>
      <c r="H133">
        <v>65.426231299999998</v>
      </c>
      <c r="I133">
        <v>-113.66168810000001</v>
      </c>
      <c r="J133" s="1" t="str">
        <f t="shared" si="14"/>
        <v>Till</v>
      </c>
      <c r="K133" s="1" t="str">
        <f t="shared" si="17"/>
        <v>HMC separation (ODM; details not reported)</v>
      </c>
      <c r="L133" t="s">
        <v>34</v>
      </c>
      <c r="M133" t="s">
        <v>33</v>
      </c>
      <c r="N133" t="s">
        <v>33</v>
      </c>
      <c r="O133" t="s">
        <v>25</v>
      </c>
      <c r="P133" t="s">
        <v>727</v>
      </c>
      <c r="Q133" t="s">
        <v>256</v>
      </c>
      <c r="R133" t="s">
        <v>130</v>
      </c>
      <c r="S133" t="s">
        <v>275</v>
      </c>
      <c r="T133" t="s">
        <v>25</v>
      </c>
    </row>
    <row r="134" spans="1:20" hidden="1" x14ac:dyDescent="0.3">
      <c r="A134" t="s">
        <v>728</v>
      </c>
      <c r="B134" t="s">
        <v>729</v>
      </c>
      <c r="C134" s="1" t="str">
        <f t="shared" si="15"/>
        <v>21:0313</v>
      </c>
      <c r="D134" s="1" t="str">
        <f t="shared" si="16"/>
        <v>21:0013</v>
      </c>
      <c r="E134" t="s">
        <v>730</v>
      </c>
      <c r="F134" t="s">
        <v>731</v>
      </c>
      <c r="H134">
        <v>65.327386500000003</v>
      </c>
      <c r="I134">
        <v>-113.88837719999999</v>
      </c>
      <c r="J134" s="1" t="str">
        <f t="shared" si="14"/>
        <v>Till</v>
      </c>
      <c r="K134" s="1" t="str">
        <f t="shared" si="17"/>
        <v>HMC separation (ODM; details not reported)</v>
      </c>
      <c r="L134" t="s">
        <v>25</v>
      </c>
      <c r="M134" t="s">
        <v>25</v>
      </c>
      <c r="N134" t="s">
        <v>25</v>
      </c>
      <c r="O134" t="s">
        <v>25</v>
      </c>
      <c r="P134" t="s">
        <v>732</v>
      </c>
      <c r="Q134" t="s">
        <v>25</v>
      </c>
      <c r="R134" t="s">
        <v>25</v>
      </c>
      <c r="S134" t="s">
        <v>25</v>
      </c>
      <c r="T134" t="s">
        <v>25</v>
      </c>
    </row>
    <row r="135" spans="1:20" hidden="1" x14ac:dyDescent="0.3">
      <c r="A135" t="s">
        <v>733</v>
      </c>
      <c r="B135" t="s">
        <v>734</v>
      </c>
      <c r="C135" s="1" t="str">
        <f t="shared" si="15"/>
        <v>21:0313</v>
      </c>
      <c r="D135" s="1" t="str">
        <f t="shared" si="16"/>
        <v>21:0013</v>
      </c>
      <c r="E135" t="s">
        <v>735</v>
      </c>
      <c r="F135" t="s">
        <v>736</v>
      </c>
      <c r="H135">
        <v>65.2896736</v>
      </c>
      <c r="I135">
        <v>-113.6010254</v>
      </c>
      <c r="J135" s="1" t="str">
        <f t="shared" si="14"/>
        <v>Till</v>
      </c>
      <c r="K135" s="1" t="str">
        <f t="shared" si="17"/>
        <v>HMC separation (ODM; details not reported)</v>
      </c>
      <c r="L135" t="s">
        <v>34</v>
      </c>
      <c r="M135" t="s">
        <v>25</v>
      </c>
      <c r="N135" t="s">
        <v>34</v>
      </c>
      <c r="O135" t="s">
        <v>25</v>
      </c>
      <c r="P135" t="s">
        <v>721</v>
      </c>
      <c r="Q135" t="s">
        <v>737</v>
      </c>
      <c r="R135" t="s">
        <v>25</v>
      </c>
      <c r="S135" t="s">
        <v>737</v>
      </c>
      <c r="T135" t="s">
        <v>25</v>
      </c>
    </row>
    <row r="136" spans="1:20" hidden="1" x14ac:dyDescent="0.3">
      <c r="A136" t="s">
        <v>738</v>
      </c>
      <c r="B136" t="s">
        <v>739</v>
      </c>
      <c r="C136" s="1" t="str">
        <f t="shared" si="15"/>
        <v>21:0313</v>
      </c>
      <c r="D136" s="1" t="str">
        <f t="shared" si="16"/>
        <v>21:0013</v>
      </c>
      <c r="E136" t="s">
        <v>740</v>
      </c>
      <c r="F136" t="s">
        <v>741</v>
      </c>
      <c r="H136">
        <v>65.430435200000005</v>
      </c>
      <c r="I136">
        <v>-113.2520452</v>
      </c>
      <c r="J136" s="1" t="str">
        <f t="shared" si="14"/>
        <v>Till</v>
      </c>
      <c r="K136" s="1" t="str">
        <f t="shared" si="17"/>
        <v>HMC separation (ODM; details not reported)</v>
      </c>
      <c r="L136" t="s">
        <v>246</v>
      </c>
      <c r="M136" t="s">
        <v>24</v>
      </c>
      <c r="N136" t="s">
        <v>34</v>
      </c>
      <c r="O136" t="s">
        <v>33</v>
      </c>
      <c r="P136" t="s">
        <v>742</v>
      </c>
      <c r="Q136" t="s">
        <v>743</v>
      </c>
      <c r="R136" t="s">
        <v>680</v>
      </c>
      <c r="S136" t="s">
        <v>744</v>
      </c>
      <c r="T136" t="s">
        <v>37</v>
      </c>
    </row>
    <row r="137" spans="1:20" hidden="1" x14ac:dyDescent="0.3">
      <c r="A137" t="s">
        <v>745</v>
      </c>
      <c r="B137" t="s">
        <v>746</v>
      </c>
      <c r="C137" s="1" t="str">
        <f t="shared" si="15"/>
        <v>21:0313</v>
      </c>
      <c r="D137" s="1" t="str">
        <f t="shared" si="16"/>
        <v>21:0013</v>
      </c>
      <c r="E137" t="s">
        <v>747</v>
      </c>
      <c r="F137" t="s">
        <v>748</v>
      </c>
      <c r="H137">
        <v>65.487476999999998</v>
      </c>
      <c r="I137">
        <v>-113.0521325</v>
      </c>
      <c r="J137" s="1" t="str">
        <f t="shared" si="14"/>
        <v>Till</v>
      </c>
      <c r="K137" s="1" t="str">
        <f t="shared" si="17"/>
        <v>HMC separation (ODM; details not reported)</v>
      </c>
      <c r="L137" t="s">
        <v>25</v>
      </c>
      <c r="M137" t="s">
        <v>25</v>
      </c>
      <c r="N137" t="s">
        <v>25</v>
      </c>
      <c r="O137" t="s">
        <v>25</v>
      </c>
      <c r="P137" t="s">
        <v>388</v>
      </c>
      <c r="Q137" t="s">
        <v>25</v>
      </c>
      <c r="R137" t="s">
        <v>25</v>
      </c>
      <c r="S137" t="s">
        <v>25</v>
      </c>
      <c r="T137" t="s">
        <v>25</v>
      </c>
    </row>
    <row r="138" spans="1:20" hidden="1" x14ac:dyDescent="0.3">
      <c r="A138" t="s">
        <v>749</v>
      </c>
      <c r="B138" t="s">
        <v>750</v>
      </c>
      <c r="C138" s="1" t="str">
        <f t="shared" si="15"/>
        <v>21:0313</v>
      </c>
      <c r="D138" s="1" t="str">
        <f t="shared" si="16"/>
        <v>21:0013</v>
      </c>
      <c r="E138" t="s">
        <v>751</v>
      </c>
      <c r="F138" t="s">
        <v>752</v>
      </c>
      <c r="H138">
        <v>65.317398999999995</v>
      </c>
      <c r="I138">
        <v>-113.04669389999999</v>
      </c>
      <c r="J138" s="1" t="str">
        <f t="shared" si="14"/>
        <v>Till</v>
      </c>
      <c r="K138" s="1" t="str">
        <f t="shared" si="17"/>
        <v>HMC separation (ODM; details not reported)</v>
      </c>
      <c r="L138" t="s">
        <v>34</v>
      </c>
      <c r="M138" t="s">
        <v>34</v>
      </c>
      <c r="N138" t="s">
        <v>25</v>
      </c>
      <c r="O138" t="s">
        <v>25</v>
      </c>
      <c r="P138" t="s">
        <v>753</v>
      </c>
      <c r="Q138" t="s">
        <v>246</v>
      </c>
      <c r="R138" t="s">
        <v>246</v>
      </c>
      <c r="S138" t="s">
        <v>25</v>
      </c>
      <c r="T138" t="s">
        <v>25</v>
      </c>
    </row>
    <row r="139" spans="1:20" hidden="1" x14ac:dyDescent="0.3">
      <c r="A139" t="s">
        <v>754</v>
      </c>
      <c r="B139" t="s">
        <v>755</v>
      </c>
      <c r="C139" s="1" t="str">
        <f t="shared" si="15"/>
        <v>21:0313</v>
      </c>
      <c r="D139" s="1" t="str">
        <f t="shared" si="16"/>
        <v>21:0013</v>
      </c>
      <c r="E139" t="s">
        <v>756</v>
      </c>
      <c r="F139" t="s">
        <v>757</v>
      </c>
      <c r="H139">
        <v>65.069321299999999</v>
      </c>
      <c r="I139">
        <v>-113.35595050000001</v>
      </c>
      <c r="J139" s="1" t="str">
        <f t="shared" si="14"/>
        <v>Till</v>
      </c>
      <c r="K139" s="1" t="str">
        <f t="shared" si="17"/>
        <v>HMC separation (ODM; details not reported)</v>
      </c>
      <c r="L139" t="s">
        <v>24</v>
      </c>
      <c r="M139" t="s">
        <v>24</v>
      </c>
      <c r="N139" t="s">
        <v>25</v>
      </c>
      <c r="O139" t="s">
        <v>25</v>
      </c>
      <c r="P139" t="s">
        <v>758</v>
      </c>
      <c r="Q139" t="s">
        <v>759</v>
      </c>
      <c r="R139" t="s">
        <v>759</v>
      </c>
      <c r="S139" t="s">
        <v>25</v>
      </c>
      <c r="T139" t="s">
        <v>25</v>
      </c>
    </row>
    <row r="140" spans="1:20" hidden="1" x14ac:dyDescent="0.3">
      <c r="A140" t="s">
        <v>760</v>
      </c>
      <c r="B140" t="s">
        <v>761</v>
      </c>
      <c r="C140" s="1" t="str">
        <f t="shared" si="15"/>
        <v>21:0313</v>
      </c>
      <c r="D140" s="1" t="str">
        <f t="shared" si="16"/>
        <v>21:0013</v>
      </c>
      <c r="E140" t="s">
        <v>762</v>
      </c>
      <c r="F140" t="s">
        <v>763</v>
      </c>
      <c r="H140">
        <v>65.201245999999998</v>
      </c>
      <c r="I140">
        <v>-113.1825214</v>
      </c>
      <c r="J140" s="1" t="str">
        <f t="shared" si="14"/>
        <v>Till</v>
      </c>
      <c r="K140" s="1" t="str">
        <f t="shared" si="17"/>
        <v>HMC separation (ODM; details not reported)</v>
      </c>
      <c r="L140" t="s">
        <v>33</v>
      </c>
      <c r="M140" t="s">
        <v>25</v>
      </c>
      <c r="N140" t="s">
        <v>33</v>
      </c>
      <c r="O140" t="s">
        <v>25</v>
      </c>
      <c r="P140" t="s">
        <v>764</v>
      </c>
      <c r="Q140" t="s">
        <v>274</v>
      </c>
      <c r="R140" t="s">
        <v>25</v>
      </c>
      <c r="S140" t="s">
        <v>274</v>
      </c>
      <c r="T140" t="s">
        <v>25</v>
      </c>
    </row>
    <row r="141" spans="1:20" hidden="1" x14ac:dyDescent="0.3">
      <c r="A141" t="s">
        <v>765</v>
      </c>
      <c r="B141" t="s">
        <v>766</v>
      </c>
      <c r="C141" s="1" t="str">
        <f t="shared" si="15"/>
        <v>21:0313</v>
      </c>
      <c r="D141" s="1" t="str">
        <f t="shared" si="16"/>
        <v>21:0013</v>
      </c>
      <c r="E141" t="s">
        <v>767</v>
      </c>
      <c r="F141" t="s">
        <v>768</v>
      </c>
      <c r="H141">
        <v>65.651863399999996</v>
      </c>
      <c r="I141">
        <v>-113.0083889</v>
      </c>
      <c r="J141" s="1" t="str">
        <f t="shared" si="14"/>
        <v>Till</v>
      </c>
      <c r="K141" s="1" t="str">
        <f t="shared" si="17"/>
        <v>HMC separation (ODM; details not reported)</v>
      </c>
      <c r="L141" t="s">
        <v>131</v>
      </c>
      <c r="M141" t="s">
        <v>24</v>
      </c>
      <c r="N141" t="s">
        <v>24</v>
      </c>
      <c r="O141" t="s">
        <v>25</v>
      </c>
      <c r="P141" t="s">
        <v>44</v>
      </c>
      <c r="Q141" t="s">
        <v>769</v>
      </c>
      <c r="R141" t="s">
        <v>388</v>
      </c>
      <c r="S141" t="s">
        <v>118</v>
      </c>
      <c r="T141" t="s">
        <v>25</v>
      </c>
    </row>
    <row r="142" spans="1:20" hidden="1" x14ac:dyDescent="0.3">
      <c r="A142" t="s">
        <v>770</v>
      </c>
      <c r="B142" t="s">
        <v>771</v>
      </c>
      <c r="C142" s="1" t="str">
        <f t="shared" si="15"/>
        <v>21:0313</v>
      </c>
      <c r="D142" s="1" t="str">
        <f t="shared" si="16"/>
        <v>21:0013</v>
      </c>
      <c r="E142" t="s">
        <v>772</v>
      </c>
      <c r="F142" t="s">
        <v>773</v>
      </c>
      <c r="H142">
        <v>65.585581099999999</v>
      </c>
      <c r="I142">
        <v>-112.5869074</v>
      </c>
      <c r="J142" s="1" t="str">
        <f t="shared" si="14"/>
        <v>Till</v>
      </c>
      <c r="K142" s="1" t="str">
        <f t="shared" si="17"/>
        <v>HMC separation (ODM; details not reported)</v>
      </c>
      <c r="L142" t="s">
        <v>33</v>
      </c>
      <c r="M142" t="s">
        <v>25</v>
      </c>
      <c r="N142" t="s">
        <v>33</v>
      </c>
      <c r="O142" t="s">
        <v>25</v>
      </c>
      <c r="P142" t="s">
        <v>236</v>
      </c>
      <c r="Q142" t="s">
        <v>25</v>
      </c>
      <c r="R142" t="s">
        <v>25</v>
      </c>
      <c r="S142" t="s">
        <v>25</v>
      </c>
      <c r="T142" t="s">
        <v>25</v>
      </c>
    </row>
    <row r="143" spans="1:20" hidden="1" x14ac:dyDescent="0.3">
      <c r="A143" t="s">
        <v>774</v>
      </c>
      <c r="B143" t="s">
        <v>775</v>
      </c>
      <c r="C143" s="1" t="str">
        <f t="shared" si="15"/>
        <v>21:0313</v>
      </c>
      <c r="D143" s="1" t="str">
        <f t="shared" si="16"/>
        <v>21:0013</v>
      </c>
      <c r="E143" t="s">
        <v>776</v>
      </c>
      <c r="F143" t="s">
        <v>777</v>
      </c>
      <c r="H143">
        <v>65.541652900000003</v>
      </c>
      <c r="I143">
        <v>-113.9263706</v>
      </c>
      <c r="J143" s="1" t="str">
        <f t="shared" si="14"/>
        <v>Till</v>
      </c>
      <c r="K143" s="1" t="str">
        <f t="shared" si="17"/>
        <v>HMC separation (ODM; details not reported)</v>
      </c>
      <c r="L143" t="s">
        <v>32</v>
      </c>
      <c r="M143" t="s">
        <v>34</v>
      </c>
      <c r="N143" t="s">
        <v>33</v>
      </c>
      <c r="O143" t="s">
        <v>25</v>
      </c>
      <c r="P143" t="s">
        <v>778</v>
      </c>
      <c r="Q143" t="s">
        <v>130</v>
      </c>
      <c r="R143" t="s">
        <v>124</v>
      </c>
      <c r="S143" t="s">
        <v>32</v>
      </c>
      <c r="T143" t="s">
        <v>25</v>
      </c>
    </row>
    <row r="144" spans="1:20" hidden="1" x14ac:dyDescent="0.3">
      <c r="A144" t="s">
        <v>779</v>
      </c>
      <c r="B144" t="s">
        <v>780</v>
      </c>
      <c r="C144" s="1" t="str">
        <f t="shared" si="15"/>
        <v>21:0313</v>
      </c>
      <c r="D144" s="1" t="str">
        <f t="shared" si="16"/>
        <v>21:0013</v>
      </c>
      <c r="E144" t="s">
        <v>781</v>
      </c>
      <c r="F144" t="s">
        <v>782</v>
      </c>
      <c r="H144">
        <v>65.604791199999994</v>
      </c>
      <c r="I144">
        <v>-113.4997434</v>
      </c>
      <c r="J144" s="1" t="str">
        <f t="shared" si="14"/>
        <v>Till</v>
      </c>
      <c r="K144" s="1" t="str">
        <f t="shared" si="17"/>
        <v>HMC separation (ODM; details not reported)</v>
      </c>
      <c r="L144" t="s">
        <v>24</v>
      </c>
      <c r="M144" t="s">
        <v>34</v>
      </c>
      <c r="N144" t="s">
        <v>32</v>
      </c>
      <c r="O144" t="s">
        <v>25</v>
      </c>
      <c r="P144" t="s">
        <v>783</v>
      </c>
      <c r="Q144" t="s">
        <v>285</v>
      </c>
      <c r="R144" t="s">
        <v>784</v>
      </c>
      <c r="S144" t="s">
        <v>332</v>
      </c>
      <c r="T144" t="s">
        <v>25</v>
      </c>
    </row>
    <row r="145" spans="1:20" hidden="1" x14ac:dyDescent="0.3">
      <c r="A145" t="s">
        <v>785</v>
      </c>
      <c r="B145" t="s">
        <v>786</v>
      </c>
      <c r="C145" s="1" t="str">
        <f t="shared" si="15"/>
        <v>21:0313</v>
      </c>
      <c r="D145" s="1" t="str">
        <f t="shared" si="16"/>
        <v>21:0013</v>
      </c>
      <c r="E145" t="s">
        <v>787</v>
      </c>
      <c r="F145" t="s">
        <v>788</v>
      </c>
      <c r="H145">
        <v>65.743962100000005</v>
      </c>
      <c r="I145">
        <v>-113.5950611</v>
      </c>
      <c r="J145" s="1" t="str">
        <f t="shared" si="14"/>
        <v>Till</v>
      </c>
      <c r="K145" s="1" t="str">
        <f t="shared" si="17"/>
        <v>HMC separation (ODM; details not reported)</v>
      </c>
      <c r="L145" t="s">
        <v>33</v>
      </c>
      <c r="M145" t="s">
        <v>33</v>
      </c>
      <c r="N145" t="s">
        <v>25</v>
      </c>
      <c r="O145" t="s">
        <v>25</v>
      </c>
      <c r="P145" t="s">
        <v>32</v>
      </c>
      <c r="Q145" t="s">
        <v>685</v>
      </c>
      <c r="R145" t="s">
        <v>685</v>
      </c>
      <c r="S145" t="s">
        <v>25</v>
      </c>
      <c r="T145" t="s">
        <v>25</v>
      </c>
    </row>
    <row r="146" spans="1:20" hidden="1" x14ac:dyDescent="0.3">
      <c r="A146" t="s">
        <v>789</v>
      </c>
      <c r="B146" t="s">
        <v>790</v>
      </c>
      <c r="C146" s="1" t="str">
        <f t="shared" si="15"/>
        <v>21:0313</v>
      </c>
      <c r="D146" s="1" t="str">
        <f t="shared" si="16"/>
        <v>21:0013</v>
      </c>
      <c r="E146" t="s">
        <v>791</v>
      </c>
      <c r="F146" t="s">
        <v>792</v>
      </c>
      <c r="H146">
        <v>65.792147400000005</v>
      </c>
      <c r="I146">
        <v>-113.3537094</v>
      </c>
      <c r="J146" s="1" t="str">
        <f t="shared" ref="J146:J177" si="18">HYPERLINK("http://geochem.nrcan.gc.ca/cdogs/content/kwd/kwd020044_e.htm", "Till")</f>
        <v>Till</v>
      </c>
      <c r="K146" s="1" t="str">
        <f t="shared" si="17"/>
        <v>HMC separation (ODM; details not reported)</v>
      </c>
      <c r="L146" t="s">
        <v>136</v>
      </c>
      <c r="M146" t="s">
        <v>33</v>
      </c>
      <c r="N146" t="s">
        <v>200</v>
      </c>
      <c r="O146" t="s">
        <v>33</v>
      </c>
      <c r="P146" t="s">
        <v>793</v>
      </c>
      <c r="Q146" t="s">
        <v>794</v>
      </c>
      <c r="R146" t="s">
        <v>34</v>
      </c>
      <c r="S146" t="s">
        <v>795</v>
      </c>
      <c r="T146" t="s">
        <v>34</v>
      </c>
    </row>
    <row r="147" spans="1:20" hidden="1" x14ac:dyDescent="0.3">
      <c r="A147" t="s">
        <v>796</v>
      </c>
      <c r="B147" t="s">
        <v>797</v>
      </c>
      <c r="C147" s="1" t="str">
        <f t="shared" si="15"/>
        <v>21:0313</v>
      </c>
      <c r="D147" s="1" t="str">
        <f t="shared" si="16"/>
        <v>21:0013</v>
      </c>
      <c r="E147" t="s">
        <v>798</v>
      </c>
      <c r="F147" t="s">
        <v>799</v>
      </c>
      <c r="H147">
        <v>65.188977800000004</v>
      </c>
      <c r="I147">
        <v>-112.0021421</v>
      </c>
      <c r="J147" s="1" t="str">
        <f t="shared" si="18"/>
        <v>Till</v>
      </c>
      <c r="K147" s="1" t="str">
        <f t="shared" si="17"/>
        <v>HMC separation (ODM; details not reported)</v>
      </c>
      <c r="L147" t="s">
        <v>33</v>
      </c>
      <c r="M147" t="s">
        <v>33</v>
      </c>
      <c r="N147" t="s">
        <v>25</v>
      </c>
      <c r="O147" t="s">
        <v>25</v>
      </c>
      <c r="P147" t="s">
        <v>800</v>
      </c>
      <c r="Q147" t="s">
        <v>332</v>
      </c>
      <c r="R147" t="s">
        <v>332</v>
      </c>
      <c r="S147" t="s">
        <v>25</v>
      </c>
      <c r="T147" t="s">
        <v>25</v>
      </c>
    </row>
    <row r="148" spans="1:20" hidden="1" x14ac:dyDescent="0.3">
      <c r="A148" t="s">
        <v>801</v>
      </c>
      <c r="B148" t="s">
        <v>802</v>
      </c>
      <c r="C148" s="1" t="str">
        <f t="shared" si="15"/>
        <v>21:0313</v>
      </c>
      <c r="D148" s="1" t="str">
        <f t="shared" si="16"/>
        <v>21:0013</v>
      </c>
      <c r="E148" t="s">
        <v>803</v>
      </c>
      <c r="F148" t="s">
        <v>804</v>
      </c>
      <c r="H148">
        <v>65.088719999999995</v>
      </c>
      <c r="I148">
        <v>-112.1960084</v>
      </c>
      <c r="J148" s="1" t="str">
        <f t="shared" si="18"/>
        <v>Till</v>
      </c>
      <c r="K148" s="1" t="str">
        <f t="shared" si="17"/>
        <v>HMC separation (ODM; details not reported)</v>
      </c>
      <c r="L148" t="s">
        <v>33</v>
      </c>
      <c r="M148" t="s">
        <v>25</v>
      </c>
      <c r="N148" t="s">
        <v>33</v>
      </c>
      <c r="O148" t="s">
        <v>25</v>
      </c>
      <c r="P148" t="s">
        <v>805</v>
      </c>
      <c r="Q148" t="s">
        <v>722</v>
      </c>
      <c r="R148" t="s">
        <v>25</v>
      </c>
      <c r="S148" t="s">
        <v>722</v>
      </c>
      <c r="T148" t="s">
        <v>25</v>
      </c>
    </row>
    <row r="149" spans="1:20" hidden="1" x14ac:dyDescent="0.3">
      <c r="A149" t="s">
        <v>806</v>
      </c>
      <c r="B149" t="s">
        <v>807</v>
      </c>
      <c r="C149" s="1" t="str">
        <f t="shared" si="15"/>
        <v>21:0313</v>
      </c>
      <c r="D149" s="1" t="str">
        <f t="shared" si="16"/>
        <v>21:0013</v>
      </c>
      <c r="E149" t="s">
        <v>808</v>
      </c>
      <c r="F149" t="s">
        <v>809</v>
      </c>
      <c r="H149">
        <v>65.143833299999997</v>
      </c>
      <c r="I149">
        <v>-112.4838314</v>
      </c>
      <c r="J149" s="1" t="str">
        <f t="shared" si="18"/>
        <v>Till</v>
      </c>
      <c r="K149" s="1" t="str">
        <f t="shared" si="17"/>
        <v>HMC separation (ODM; details not reported)</v>
      </c>
      <c r="L149" t="s">
        <v>25</v>
      </c>
      <c r="M149" t="s">
        <v>25</v>
      </c>
      <c r="N149" t="s">
        <v>25</v>
      </c>
      <c r="O149" t="s">
        <v>25</v>
      </c>
      <c r="P149" t="s">
        <v>810</v>
      </c>
      <c r="Q149" t="s">
        <v>25</v>
      </c>
      <c r="R149" t="s">
        <v>25</v>
      </c>
      <c r="S149" t="s">
        <v>25</v>
      </c>
      <c r="T149" t="s">
        <v>25</v>
      </c>
    </row>
    <row r="150" spans="1:20" hidden="1" x14ac:dyDescent="0.3">
      <c r="A150" t="s">
        <v>811</v>
      </c>
      <c r="B150" t="s">
        <v>812</v>
      </c>
      <c r="C150" s="1" t="str">
        <f t="shared" si="15"/>
        <v>21:0313</v>
      </c>
      <c r="D150" s="1" t="str">
        <f t="shared" si="16"/>
        <v>21:0013</v>
      </c>
      <c r="E150" t="s">
        <v>813</v>
      </c>
      <c r="F150" t="s">
        <v>814</v>
      </c>
      <c r="H150">
        <v>65.218782300000001</v>
      </c>
      <c r="I150">
        <v>-112.3974635</v>
      </c>
      <c r="J150" s="1" t="str">
        <f t="shared" si="18"/>
        <v>Till</v>
      </c>
      <c r="K150" s="1" t="str">
        <f t="shared" si="17"/>
        <v>HMC separation (ODM; details not reported)</v>
      </c>
      <c r="L150" t="s">
        <v>34</v>
      </c>
      <c r="M150" t="s">
        <v>33</v>
      </c>
      <c r="N150" t="s">
        <v>33</v>
      </c>
      <c r="O150" t="s">
        <v>25</v>
      </c>
      <c r="P150" t="s">
        <v>332</v>
      </c>
      <c r="Q150" t="s">
        <v>815</v>
      </c>
      <c r="R150" t="s">
        <v>722</v>
      </c>
      <c r="S150" t="s">
        <v>276</v>
      </c>
      <c r="T150" t="s">
        <v>25</v>
      </c>
    </row>
    <row r="151" spans="1:20" hidden="1" x14ac:dyDescent="0.3">
      <c r="A151" t="s">
        <v>816</v>
      </c>
      <c r="B151" t="s">
        <v>817</v>
      </c>
      <c r="C151" s="1" t="str">
        <f t="shared" si="15"/>
        <v>21:0313</v>
      </c>
      <c r="D151" s="1" t="str">
        <f t="shared" si="16"/>
        <v>21:0013</v>
      </c>
      <c r="E151" t="s">
        <v>818</v>
      </c>
      <c r="F151" t="s">
        <v>819</v>
      </c>
      <c r="H151">
        <v>65.348557</v>
      </c>
      <c r="I151">
        <v>-112.6394458</v>
      </c>
      <c r="J151" s="1" t="str">
        <f t="shared" si="18"/>
        <v>Till</v>
      </c>
      <c r="K151" s="1" t="str">
        <f t="shared" si="17"/>
        <v>HMC separation (ODM; details not reported)</v>
      </c>
      <c r="L151" t="s">
        <v>33</v>
      </c>
      <c r="M151" t="s">
        <v>33</v>
      </c>
      <c r="N151" t="s">
        <v>25</v>
      </c>
      <c r="O151" t="s">
        <v>25</v>
      </c>
      <c r="P151" t="s">
        <v>820</v>
      </c>
      <c r="Q151" t="s">
        <v>34</v>
      </c>
      <c r="R151" t="s">
        <v>34</v>
      </c>
      <c r="S151" t="s">
        <v>25</v>
      </c>
      <c r="T151" t="s">
        <v>25</v>
      </c>
    </row>
    <row r="152" spans="1:20" hidden="1" x14ac:dyDescent="0.3">
      <c r="A152" t="s">
        <v>821</v>
      </c>
      <c r="B152" t="s">
        <v>822</v>
      </c>
      <c r="C152" s="1" t="str">
        <f t="shared" si="15"/>
        <v>21:0313</v>
      </c>
      <c r="D152" s="1" t="str">
        <f t="shared" si="16"/>
        <v>21:0013</v>
      </c>
      <c r="E152" t="s">
        <v>823</v>
      </c>
      <c r="F152" t="s">
        <v>824</v>
      </c>
      <c r="H152">
        <v>65.489873200000005</v>
      </c>
      <c r="I152">
        <v>-112.04988729999999</v>
      </c>
      <c r="J152" s="1" t="str">
        <f t="shared" si="18"/>
        <v>Till</v>
      </c>
      <c r="K152" s="1" t="str">
        <f t="shared" si="17"/>
        <v>HMC separation (ODM; details not reported)</v>
      </c>
      <c r="L152" t="s">
        <v>200</v>
      </c>
      <c r="M152" t="s">
        <v>25</v>
      </c>
      <c r="N152" t="s">
        <v>200</v>
      </c>
      <c r="O152" t="s">
        <v>25</v>
      </c>
      <c r="P152" t="s">
        <v>674</v>
      </c>
      <c r="Q152" t="s">
        <v>215</v>
      </c>
      <c r="R152" t="s">
        <v>25</v>
      </c>
      <c r="S152" t="s">
        <v>215</v>
      </c>
      <c r="T152" t="s">
        <v>25</v>
      </c>
    </row>
    <row r="153" spans="1:20" hidden="1" x14ac:dyDescent="0.3">
      <c r="A153" t="s">
        <v>825</v>
      </c>
      <c r="B153" t="s">
        <v>826</v>
      </c>
      <c r="C153" s="1" t="str">
        <f t="shared" si="15"/>
        <v>21:0313</v>
      </c>
      <c r="D153" s="1" t="str">
        <f t="shared" si="16"/>
        <v>21:0013</v>
      </c>
      <c r="E153" t="s">
        <v>827</v>
      </c>
      <c r="F153" t="s">
        <v>828</v>
      </c>
      <c r="H153">
        <v>65.409274999999994</v>
      </c>
      <c r="I153">
        <v>-112.2095808</v>
      </c>
      <c r="J153" s="1" t="str">
        <f t="shared" si="18"/>
        <v>Till</v>
      </c>
      <c r="K153" s="1" t="str">
        <f t="shared" si="17"/>
        <v>HMC separation (ODM; details not reported)</v>
      </c>
      <c r="L153" t="s">
        <v>37</v>
      </c>
      <c r="M153" t="s">
        <v>136</v>
      </c>
      <c r="N153" t="s">
        <v>33</v>
      </c>
      <c r="O153" t="s">
        <v>25</v>
      </c>
      <c r="P153" t="s">
        <v>829</v>
      </c>
      <c r="Q153" t="s">
        <v>830</v>
      </c>
      <c r="R153" t="s">
        <v>831</v>
      </c>
      <c r="S153" t="s">
        <v>37</v>
      </c>
      <c r="T153" t="s">
        <v>25</v>
      </c>
    </row>
    <row r="154" spans="1:20" hidden="1" x14ac:dyDescent="0.3">
      <c r="A154" t="s">
        <v>832</v>
      </c>
      <c r="B154" t="s">
        <v>833</v>
      </c>
      <c r="C154" s="1" t="str">
        <f t="shared" si="15"/>
        <v>21:0313</v>
      </c>
      <c r="D154" s="1" t="str">
        <f t="shared" si="16"/>
        <v>21:0013</v>
      </c>
      <c r="E154" t="s">
        <v>834</v>
      </c>
      <c r="F154" t="s">
        <v>835</v>
      </c>
      <c r="H154">
        <v>65.322195399999998</v>
      </c>
      <c r="I154">
        <v>-112.2543592</v>
      </c>
      <c r="J154" s="1" t="str">
        <f t="shared" si="18"/>
        <v>Till</v>
      </c>
      <c r="K154" s="1" t="str">
        <f t="shared" si="17"/>
        <v>HMC separation (ODM; details not reported)</v>
      </c>
      <c r="L154" t="s">
        <v>33</v>
      </c>
      <c r="M154" t="s">
        <v>25</v>
      </c>
      <c r="N154" t="s">
        <v>33</v>
      </c>
      <c r="O154" t="s">
        <v>25</v>
      </c>
      <c r="P154" t="s">
        <v>79</v>
      </c>
      <c r="Q154" t="s">
        <v>131</v>
      </c>
      <c r="R154" t="s">
        <v>25</v>
      </c>
      <c r="S154" t="s">
        <v>131</v>
      </c>
      <c r="T154" t="s">
        <v>25</v>
      </c>
    </row>
    <row r="155" spans="1:20" hidden="1" x14ac:dyDescent="0.3">
      <c r="A155" t="s">
        <v>836</v>
      </c>
      <c r="B155" t="s">
        <v>837</v>
      </c>
      <c r="C155" s="1" t="str">
        <f t="shared" si="15"/>
        <v>21:0313</v>
      </c>
      <c r="D155" s="1" t="str">
        <f t="shared" si="16"/>
        <v>21:0013</v>
      </c>
      <c r="E155" t="s">
        <v>838</v>
      </c>
      <c r="F155" t="s">
        <v>839</v>
      </c>
      <c r="H155">
        <v>65.4144644</v>
      </c>
      <c r="I155">
        <v>-112.7924084</v>
      </c>
      <c r="J155" s="1" t="str">
        <f t="shared" si="18"/>
        <v>Till</v>
      </c>
      <c r="K155" s="1" t="str">
        <f t="shared" si="17"/>
        <v>HMC separation (ODM; details not reported)</v>
      </c>
      <c r="L155" t="s">
        <v>33</v>
      </c>
      <c r="M155" t="s">
        <v>25</v>
      </c>
      <c r="N155" t="s">
        <v>33</v>
      </c>
      <c r="O155" t="s">
        <v>25</v>
      </c>
      <c r="P155" t="s">
        <v>840</v>
      </c>
      <c r="Q155" t="s">
        <v>37</v>
      </c>
      <c r="R155" t="s">
        <v>25</v>
      </c>
      <c r="S155" t="s">
        <v>37</v>
      </c>
      <c r="T155" t="s">
        <v>25</v>
      </c>
    </row>
    <row r="156" spans="1:20" hidden="1" x14ac:dyDescent="0.3">
      <c r="A156" t="s">
        <v>841</v>
      </c>
      <c r="B156" t="s">
        <v>842</v>
      </c>
      <c r="C156" s="1" t="str">
        <f t="shared" si="15"/>
        <v>21:0313</v>
      </c>
      <c r="D156" s="1" t="str">
        <f t="shared" si="16"/>
        <v>21:0013</v>
      </c>
      <c r="E156" t="s">
        <v>843</v>
      </c>
      <c r="F156" t="s">
        <v>844</v>
      </c>
      <c r="H156">
        <v>65.302966400000003</v>
      </c>
      <c r="I156">
        <v>-112.8559972</v>
      </c>
      <c r="J156" s="1" t="str">
        <f t="shared" si="18"/>
        <v>Till</v>
      </c>
      <c r="K156" s="1" t="str">
        <f t="shared" si="17"/>
        <v>HMC separation (ODM; details not reported)</v>
      </c>
      <c r="L156" t="s">
        <v>25</v>
      </c>
      <c r="M156" t="s">
        <v>25</v>
      </c>
      <c r="N156" t="s">
        <v>25</v>
      </c>
      <c r="O156" t="s">
        <v>25</v>
      </c>
      <c r="P156" t="s">
        <v>403</v>
      </c>
      <c r="Q156" t="s">
        <v>25</v>
      </c>
      <c r="R156" t="s">
        <v>25</v>
      </c>
      <c r="S156" t="s">
        <v>25</v>
      </c>
      <c r="T156" t="s">
        <v>25</v>
      </c>
    </row>
    <row r="157" spans="1:20" hidden="1" x14ac:dyDescent="0.3">
      <c r="A157" t="s">
        <v>845</v>
      </c>
      <c r="B157" t="s">
        <v>846</v>
      </c>
      <c r="C157" s="1" t="str">
        <f t="shared" si="15"/>
        <v>21:0313</v>
      </c>
      <c r="D157" s="1" t="str">
        <f t="shared" si="16"/>
        <v>21:0013</v>
      </c>
      <c r="E157" t="s">
        <v>847</v>
      </c>
      <c r="F157" t="s">
        <v>848</v>
      </c>
      <c r="H157">
        <v>65.546754199999995</v>
      </c>
      <c r="I157">
        <v>-113.22792990000001</v>
      </c>
      <c r="J157" s="1" t="str">
        <f t="shared" si="18"/>
        <v>Till</v>
      </c>
      <c r="K157" s="1" t="str">
        <f t="shared" si="17"/>
        <v>HMC separation (ODM; details not reported)</v>
      </c>
      <c r="L157" t="s">
        <v>33</v>
      </c>
      <c r="M157" t="s">
        <v>25</v>
      </c>
      <c r="N157" t="s">
        <v>33</v>
      </c>
      <c r="O157" t="s">
        <v>25</v>
      </c>
      <c r="P157" t="s">
        <v>849</v>
      </c>
      <c r="Q157" t="s">
        <v>200</v>
      </c>
      <c r="R157" t="s">
        <v>25</v>
      </c>
      <c r="S157" t="s">
        <v>200</v>
      </c>
      <c r="T157" t="s">
        <v>25</v>
      </c>
    </row>
    <row r="158" spans="1:20" hidden="1" x14ac:dyDescent="0.3">
      <c r="A158" t="s">
        <v>850</v>
      </c>
      <c r="B158" t="s">
        <v>851</v>
      </c>
      <c r="C158" s="1" t="str">
        <f t="shared" si="15"/>
        <v>21:0313</v>
      </c>
      <c r="D158" s="1" t="str">
        <f t="shared" si="16"/>
        <v>21:0013</v>
      </c>
      <c r="E158" t="s">
        <v>852</v>
      </c>
      <c r="F158" t="s">
        <v>853</v>
      </c>
      <c r="H158">
        <v>65.718433500000003</v>
      </c>
      <c r="I158">
        <v>-113.4559208</v>
      </c>
      <c r="J158" s="1" t="str">
        <f t="shared" si="18"/>
        <v>Till</v>
      </c>
      <c r="K158" s="1" t="str">
        <f t="shared" si="17"/>
        <v>HMC separation (ODM; details not reported)</v>
      </c>
      <c r="L158" t="s">
        <v>34</v>
      </c>
      <c r="M158" t="s">
        <v>34</v>
      </c>
      <c r="N158" t="s">
        <v>25</v>
      </c>
      <c r="O158" t="s">
        <v>25</v>
      </c>
      <c r="P158" t="s">
        <v>854</v>
      </c>
      <c r="Q158" t="s">
        <v>332</v>
      </c>
      <c r="R158" t="s">
        <v>332</v>
      </c>
      <c r="S158" t="s">
        <v>25</v>
      </c>
      <c r="T158" t="s">
        <v>25</v>
      </c>
    </row>
    <row r="159" spans="1:20" hidden="1" x14ac:dyDescent="0.3">
      <c r="A159" t="s">
        <v>855</v>
      </c>
      <c r="B159" t="s">
        <v>856</v>
      </c>
      <c r="C159" s="1" t="str">
        <f t="shared" si="15"/>
        <v>21:0313</v>
      </c>
      <c r="D159" s="1" t="str">
        <f t="shared" si="16"/>
        <v>21:0013</v>
      </c>
      <c r="E159" t="s">
        <v>857</v>
      </c>
      <c r="F159" t="s">
        <v>858</v>
      </c>
      <c r="H159">
        <v>65.9647808</v>
      </c>
      <c r="I159">
        <v>-113.6453109</v>
      </c>
      <c r="J159" s="1" t="str">
        <f t="shared" si="18"/>
        <v>Till</v>
      </c>
      <c r="K159" s="1" t="str">
        <f t="shared" si="17"/>
        <v>HMC separation (ODM; details not reported)</v>
      </c>
      <c r="L159" t="s">
        <v>33</v>
      </c>
      <c r="M159" t="s">
        <v>33</v>
      </c>
      <c r="N159" t="s">
        <v>25</v>
      </c>
      <c r="O159" t="s">
        <v>25</v>
      </c>
      <c r="P159" t="s">
        <v>859</v>
      </c>
      <c r="Q159" t="s">
        <v>33</v>
      </c>
      <c r="R159" t="s">
        <v>34</v>
      </c>
      <c r="S159" t="s">
        <v>25</v>
      </c>
      <c r="T159" t="s">
        <v>25</v>
      </c>
    </row>
    <row r="160" spans="1:20" hidden="1" x14ac:dyDescent="0.3">
      <c r="A160" t="s">
        <v>860</v>
      </c>
      <c r="B160" t="s">
        <v>861</v>
      </c>
      <c r="C160" s="1" t="str">
        <f t="shared" si="15"/>
        <v>21:0313</v>
      </c>
      <c r="D160" s="1" t="str">
        <f t="shared" si="16"/>
        <v>21:0013</v>
      </c>
      <c r="E160" t="s">
        <v>862</v>
      </c>
      <c r="F160" t="s">
        <v>863</v>
      </c>
      <c r="H160">
        <v>65.807547600000007</v>
      </c>
      <c r="I160">
        <v>-113.9083399</v>
      </c>
      <c r="J160" s="1" t="str">
        <f t="shared" si="18"/>
        <v>Till</v>
      </c>
      <c r="K160" s="1" t="str">
        <f t="shared" si="17"/>
        <v>HMC separation (ODM; details not reported)</v>
      </c>
      <c r="L160" t="s">
        <v>25</v>
      </c>
      <c r="M160" t="s">
        <v>25</v>
      </c>
      <c r="N160" t="s">
        <v>25</v>
      </c>
      <c r="O160" t="s">
        <v>25</v>
      </c>
      <c r="P160" t="s">
        <v>864</v>
      </c>
      <c r="Q160" t="s">
        <v>25</v>
      </c>
      <c r="R160" t="s">
        <v>25</v>
      </c>
      <c r="S160" t="s">
        <v>25</v>
      </c>
      <c r="T160" t="s">
        <v>25</v>
      </c>
    </row>
    <row r="161" spans="1:20" hidden="1" x14ac:dyDescent="0.3">
      <c r="A161" t="s">
        <v>865</v>
      </c>
      <c r="B161" t="s">
        <v>866</v>
      </c>
      <c r="C161" s="1" t="str">
        <f t="shared" si="15"/>
        <v>21:0313</v>
      </c>
      <c r="D161" s="1" t="str">
        <f t="shared" si="16"/>
        <v>21:0013</v>
      </c>
      <c r="E161" t="s">
        <v>867</v>
      </c>
      <c r="F161" t="s">
        <v>868</v>
      </c>
      <c r="H161">
        <v>65.884709099999995</v>
      </c>
      <c r="I161">
        <v>-113.6052045</v>
      </c>
      <c r="J161" s="1" t="str">
        <f t="shared" si="18"/>
        <v>Till</v>
      </c>
      <c r="K161" s="1" t="str">
        <f t="shared" si="17"/>
        <v>HMC separation (ODM; details not reported)</v>
      </c>
      <c r="L161" t="s">
        <v>25</v>
      </c>
      <c r="M161" t="s">
        <v>25</v>
      </c>
      <c r="N161" t="s">
        <v>25</v>
      </c>
      <c r="O161" t="s">
        <v>25</v>
      </c>
      <c r="P161" t="s">
        <v>869</v>
      </c>
      <c r="Q161" t="s">
        <v>25</v>
      </c>
      <c r="R161" t="s">
        <v>25</v>
      </c>
      <c r="S161" t="s">
        <v>25</v>
      </c>
      <c r="T161" t="s">
        <v>25</v>
      </c>
    </row>
    <row r="162" spans="1:20" hidden="1" x14ac:dyDescent="0.3">
      <c r="A162" t="s">
        <v>870</v>
      </c>
      <c r="B162" t="s">
        <v>871</v>
      </c>
      <c r="C162" s="1" t="str">
        <f t="shared" si="15"/>
        <v>21:0313</v>
      </c>
      <c r="D162" s="1" t="str">
        <f t="shared" si="16"/>
        <v>21:0013</v>
      </c>
      <c r="E162" t="s">
        <v>872</v>
      </c>
      <c r="F162" t="s">
        <v>873</v>
      </c>
      <c r="H162">
        <v>65.726374399999997</v>
      </c>
      <c r="I162">
        <v>-112.991646</v>
      </c>
      <c r="J162" s="1" t="str">
        <f t="shared" si="18"/>
        <v>Till</v>
      </c>
      <c r="K162" s="1" t="str">
        <f t="shared" si="17"/>
        <v>HMC separation (ODM; details not reported)</v>
      </c>
      <c r="L162" t="s">
        <v>246</v>
      </c>
      <c r="M162" t="s">
        <v>136</v>
      </c>
      <c r="N162" t="s">
        <v>33</v>
      </c>
      <c r="O162" t="s">
        <v>33</v>
      </c>
      <c r="P162" t="s">
        <v>874</v>
      </c>
      <c r="Q162" t="s">
        <v>305</v>
      </c>
      <c r="R162" t="s">
        <v>722</v>
      </c>
      <c r="S162" t="s">
        <v>33</v>
      </c>
      <c r="T162" t="s">
        <v>33</v>
      </c>
    </row>
    <row r="163" spans="1:20" hidden="1" x14ac:dyDescent="0.3">
      <c r="A163" t="s">
        <v>875</v>
      </c>
      <c r="B163" t="s">
        <v>876</v>
      </c>
      <c r="C163" s="1" t="str">
        <f t="shared" si="15"/>
        <v>21:0313</v>
      </c>
      <c r="D163" s="1" t="str">
        <f t="shared" si="16"/>
        <v>21:0013</v>
      </c>
      <c r="E163" t="s">
        <v>877</v>
      </c>
      <c r="F163" t="s">
        <v>878</v>
      </c>
      <c r="H163">
        <v>65.780306999999993</v>
      </c>
      <c r="I163">
        <v>-113.1360517</v>
      </c>
      <c r="J163" s="1" t="str">
        <f t="shared" si="18"/>
        <v>Till</v>
      </c>
      <c r="K163" s="1" t="str">
        <f t="shared" si="17"/>
        <v>HMC separation (ODM; details not reported)</v>
      </c>
      <c r="L163" t="s">
        <v>24</v>
      </c>
      <c r="M163" t="s">
        <v>200</v>
      </c>
      <c r="N163" t="s">
        <v>33</v>
      </c>
      <c r="O163" t="s">
        <v>25</v>
      </c>
      <c r="P163" t="s">
        <v>800</v>
      </c>
      <c r="Q163" t="s">
        <v>284</v>
      </c>
      <c r="R163" t="s">
        <v>262</v>
      </c>
      <c r="S163" t="s">
        <v>246</v>
      </c>
      <c r="T163" t="s">
        <v>25</v>
      </c>
    </row>
    <row r="164" spans="1:20" hidden="1" x14ac:dyDescent="0.3">
      <c r="A164" t="s">
        <v>879</v>
      </c>
      <c r="B164" t="s">
        <v>880</v>
      </c>
      <c r="C164" s="1" t="str">
        <f t="shared" si="15"/>
        <v>21:0313</v>
      </c>
      <c r="D164" s="1" t="str">
        <f t="shared" si="16"/>
        <v>21:0013</v>
      </c>
      <c r="E164" t="s">
        <v>881</v>
      </c>
      <c r="F164" t="s">
        <v>882</v>
      </c>
      <c r="H164">
        <v>65.963153500000004</v>
      </c>
      <c r="I164">
        <v>-112.8125982</v>
      </c>
      <c r="J164" s="1" t="str">
        <f t="shared" si="18"/>
        <v>Till</v>
      </c>
      <c r="K164" s="1" t="str">
        <f t="shared" si="17"/>
        <v>HMC separation (ODM; details not reported)</v>
      </c>
      <c r="L164" t="s">
        <v>34</v>
      </c>
      <c r="M164" t="s">
        <v>33</v>
      </c>
      <c r="N164" t="s">
        <v>33</v>
      </c>
      <c r="O164" t="s">
        <v>25</v>
      </c>
      <c r="P164" t="s">
        <v>883</v>
      </c>
      <c r="Q164" t="s">
        <v>277</v>
      </c>
      <c r="R164" t="s">
        <v>32</v>
      </c>
      <c r="S164" t="s">
        <v>27</v>
      </c>
      <c r="T164" t="s">
        <v>25</v>
      </c>
    </row>
    <row r="165" spans="1:20" hidden="1" x14ac:dyDescent="0.3">
      <c r="A165" t="s">
        <v>884</v>
      </c>
      <c r="B165" t="s">
        <v>885</v>
      </c>
      <c r="C165" s="1" t="str">
        <f t="shared" si="15"/>
        <v>21:0313</v>
      </c>
      <c r="D165" s="1" t="str">
        <f t="shared" si="16"/>
        <v>21:0013</v>
      </c>
      <c r="E165" t="s">
        <v>886</v>
      </c>
      <c r="F165" t="s">
        <v>887</v>
      </c>
      <c r="H165">
        <v>65.775104600000006</v>
      </c>
      <c r="I165">
        <v>-112.6675049</v>
      </c>
      <c r="J165" s="1" t="str">
        <f t="shared" si="18"/>
        <v>Till</v>
      </c>
      <c r="K165" s="1" t="str">
        <f t="shared" si="17"/>
        <v>HMC separation (ODM; details not reported)</v>
      </c>
      <c r="L165" t="s">
        <v>246</v>
      </c>
      <c r="M165" t="s">
        <v>200</v>
      </c>
      <c r="N165" t="s">
        <v>34</v>
      </c>
      <c r="O165" t="s">
        <v>34</v>
      </c>
      <c r="P165" t="s">
        <v>226</v>
      </c>
      <c r="Q165" t="s">
        <v>888</v>
      </c>
      <c r="R165" t="s">
        <v>889</v>
      </c>
      <c r="S165" t="s">
        <v>276</v>
      </c>
      <c r="T165" t="s">
        <v>890</v>
      </c>
    </row>
    <row r="166" spans="1:20" hidden="1" x14ac:dyDescent="0.3">
      <c r="A166" t="s">
        <v>891</v>
      </c>
      <c r="B166" t="s">
        <v>892</v>
      </c>
      <c r="C166" s="1" t="str">
        <f t="shared" si="15"/>
        <v>21:0313</v>
      </c>
      <c r="D166" s="1" t="str">
        <f t="shared" si="16"/>
        <v>21:0013</v>
      </c>
      <c r="E166" t="s">
        <v>893</v>
      </c>
      <c r="F166" t="s">
        <v>894</v>
      </c>
      <c r="H166">
        <v>65.867172100000005</v>
      </c>
      <c r="I166">
        <v>-112.56277830000001</v>
      </c>
      <c r="J166" s="1" t="str">
        <f t="shared" si="18"/>
        <v>Till</v>
      </c>
      <c r="K166" s="1" t="str">
        <f t="shared" si="17"/>
        <v>HMC separation (ODM; details not reported)</v>
      </c>
      <c r="L166" t="s">
        <v>32</v>
      </c>
      <c r="M166" t="s">
        <v>34</v>
      </c>
      <c r="N166" t="s">
        <v>33</v>
      </c>
      <c r="O166" t="s">
        <v>25</v>
      </c>
      <c r="P166" t="s">
        <v>895</v>
      </c>
      <c r="Q166" t="s">
        <v>674</v>
      </c>
      <c r="R166" t="s">
        <v>388</v>
      </c>
      <c r="S166" t="s">
        <v>25</v>
      </c>
      <c r="T166" t="s">
        <v>25</v>
      </c>
    </row>
    <row r="167" spans="1:20" hidden="1" x14ac:dyDescent="0.3">
      <c r="A167" t="s">
        <v>896</v>
      </c>
      <c r="B167" t="s">
        <v>897</v>
      </c>
      <c r="C167" s="1" t="str">
        <f t="shared" si="15"/>
        <v>21:0313</v>
      </c>
      <c r="D167" s="1" t="str">
        <f t="shared" si="16"/>
        <v>21:0013</v>
      </c>
      <c r="E167" t="s">
        <v>898</v>
      </c>
      <c r="F167" t="s">
        <v>899</v>
      </c>
      <c r="H167">
        <v>65.707289799999998</v>
      </c>
      <c r="I167">
        <v>-112.2056448</v>
      </c>
      <c r="J167" s="1" t="str">
        <f t="shared" si="18"/>
        <v>Till</v>
      </c>
      <c r="K167" s="1" t="str">
        <f t="shared" si="17"/>
        <v>HMC separation (ODM; details not reported)</v>
      </c>
      <c r="L167" t="s">
        <v>32</v>
      </c>
      <c r="M167" t="s">
        <v>34</v>
      </c>
      <c r="N167" t="s">
        <v>33</v>
      </c>
      <c r="O167" t="s">
        <v>25</v>
      </c>
      <c r="P167" t="s">
        <v>388</v>
      </c>
      <c r="Q167" t="s">
        <v>701</v>
      </c>
      <c r="R167" t="s">
        <v>900</v>
      </c>
      <c r="S167" t="s">
        <v>34</v>
      </c>
      <c r="T167" t="s">
        <v>25</v>
      </c>
    </row>
    <row r="168" spans="1:20" hidden="1" x14ac:dyDescent="0.3">
      <c r="A168" t="s">
        <v>901</v>
      </c>
      <c r="B168" t="s">
        <v>902</v>
      </c>
      <c r="C168" s="1" t="str">
        <f t="shared" si="15"/>
        <v>21:0313</v>
      </c>
      <c r="D168" s="1" t="str">
        <f t="shared" si="16"/>
        <v>21:0013</v>
      </c>
      <c r="E168" t="s">
        <v>903</v>
      </c>
      <c r="F168" t="s">
        <v>904</v>
      </c>
      <c r="H168">
        <v>65.586925500000007</v>
      </c>
      <c r="I168">
        <v>-112.1119815</v>
      </c>
      <c r="J168" s="1" t="str">
        <f t="shared" si="18"/>
        <v>Till</v>
      </c>
      <c r="K168" s="1" t="str">
        <f t="shared" si="17"/>
        <v>HMC separation (ODM; details not reported)</v>
      </c>
      <c r="L168" t="s">
        <v>33</v>
      </c>
      <c r="M168" t="s">
        <v>33</v>
      </c>
      <c r="N168" t="s">
        <v>25</v>
      </c>
      <c r="O168" t="s">
        <v>25</v>
      </c>
      <c r="P168" t="s">
        <v>446</v>
      </c>
      <c r="Q168" t="s">
        <v>200</v>
      </c>
      <c r="R168" t="s">
        <v>200</v>
      </c>
      <c r="S168" t="s">
        <v>25</v>
      </c>
      <c r="T168" t="s">
        <v>25</v>
      </c>
    </row>
    <row r="169" spans="1:20" hidden="1" x14ac:dyDescent="0.3">
      <c r="A169" t="s">
        <v>905</v>
      </c>
      <c r="B169" t="s">
        <v>906</v>
      </c>
      <c r="C169" s="1" t="str">
        <f t="shared" si="15"/>
        <v>21:0313</v>
      </c>
      <c r="D169" s="1" t="str">
        <f t="shared" si="16"/>
        <v>21:0013</v>
      </c>
      <c r="E169" t="s">
        <v>907</v>
      </c>
      <c r="F169" t="s">
        <v>908</v>
      </c>
      <c r="H169">
        <v>65.6077564</v>
      </c>
      <c r="I169">
        <v>-112.3798905</v>
      </c>
      <c r="J169" s="1" t="str">
        <f t="shared" si="18"/>
        <v>Till</v>
      </c>
      <c r="K169" s="1" t="str">
        <f t="shared" si="17"/>
        <v>HMC separation (ODM; details not reported)</v>
      </c>
      <c r="L169" t="s">
        <v>33</v>
      </c>
      <c r="M169" t="s">
        <v>33</v>
      </c>
      <c r="N169" t="s">
        <v>25</v>
      </c>
      <c r="O169" t="s">
        <v>25</v>
      </c>
      <c r="P169" t="s">
        <v>251</v>
      </c>
      <c r="Q169" t="s">
        <v>129</v>
      </c>
      <c r="R169" t="s">
        <v>129</v>
      </c>
      <c r="S169" t="s">
        <v>25</v>
      </c>
      <c r="T169" t="s">
        <v>25</v>
      </c>
    </row>
    <row r="170" spans="1:20" hidden="1" x14ac:dyDescent="0.3">
      <c r="A170" t="s">
        <v>909</v>
      </c>
      <c r="B170" t="s">
        <v>910</v>
      </c>
      <c r="C170" s="1" t="str">
        <f t="shared" si="15"/>
        <v>21:0313</v>
      </c>
      <c r="D170" s="1" t="str">
        <f t="shared" si="16"/>
        <v>21:0013</v>
      </c>
      <c r="E170" t="s">
        <v>911</v>
      </c>
      <c r="F170" t="s">
        <v>912</v>
      </c>
      <c r="H170">
        <v>65.907082500000001</v>
      </c>
      <c r="I170">
        <v>-113.160534</v>
      </c>
      <c r="J170" s="1" t="str">
        <f t="shared" si="18"/>
        <v>Till</v>
      </c>
      <c r="K170" s="1" t="str">
        <f t="shared" si="17"/>
        <v>HMC separation (ODM; details not reported)</v>
      </c>
      <c r="L170" t="s">
        <v>34</v>
      </c>
      <c r="M170" t="s">
        <v>33</v>
      </c>
      <c r="N170" t="s">
        <v>33</v>
      </c>
      <c r="O170" t="s">
        <v>25</v>
      </c>
      <c r="P170" t="s">
        <v>753</v>
      </c>
      <c r="Q170" t="s">
        <v>246</v>
      </c>
      <c r="R170" t="s">
        <v>136</v>
      </c>
      <c r="S170" t="s">
        <v>34</v>
      </c>
      <c r="T170" t="s">
        <v>25</v>
      </c>
    </row>
    <row r="171" spans="1:20" hidden="1" x14ac:dyDescent="0.3">
      <c r="A171" t="s">
        <v>913</v>
      </c>
      <c r="B171" t="s">
        <v>914</v>
      </c>
      <c r="C171" s="1" t="str">
        <f t="shared" ref="C171:C197" si="19">HYPERLINK("http://geochem.nrcan.gc.ca/cdogs/content/bdl/bdl210319_e.htm", "21:0319")</f>
        <v>21:0319</v>
      </c>
      <c r="D171" s="1" t="str">
        <f t="shared" ref="D171:D197" si="20">HYPERLINK("http://geochem.nrcan.gc.ca/cdogs/content/svy/svy210041_e.htm", "21:0041")</f>
        <v>21:0041</v>
      </c>
      <c r="E171" t="s">
        <v>915</v>
      </c>
      <c r="F171" t="s">
        <v>916</v>
      </c>
      <c r="H171">
        <v>65.528547399999994</v>
      </c>
      <c r="I171">
        <v>-111.6678589</v>
      </c>
      <c r="J171" s="1" t="str">
        <f t="shared" si="18"/>
        <v>Till</v>
      </c>
      <c r="K171" s="1" t="str">
        <f t="shared" si="17"/>
        <v>HMC separation (ODM; details not reported)</v>
      </c>
      <c r="L171" t="s">
        <v>34</v>
      </c>
      <c r="M171" t="s">
        <v>34</v>
      </c>
      <c r="N171" t="s">
        <v>25</v>
      </c>
      <c r="O171" t="s">
        <v>25</v>
      </c>
      <c r="P171" t="s">
        <v>917</v>
      </c>
      <c r="Q171" t="s">
        <v>34</v>
      </c>
      <c r="R171" t="s">
        <v>918</v>
      </c>
      <c r="S171" t="s">
        <v>918</v>
      </c>
      <c r="T171" t="s">
        <v>918</v>
      </c>
    </row>
    <row r="172" spans="1:20" hidden="1" x14ac:dyDescent="0.3">
      <c r="A172" t="s">
        <v>919</v>
      </c>
      <c r="B172" t="s">
        <v>920</v>
      </c>
      <c r="C172" s="1" t="str">
        <f t="shared" si="19"/>
        <v>21:0319</v>
      </c>
      <c r="D172" s="1" t="str">
        <f t="shared" si="20"/>
        <v>21:0041</v>
      </c>
      <c r="E172" t="s">
        <v>921</v>
      </c>
      <c r="F172" t="s">
        <v>922</v>
      </c>
      <c r="H172">
        <v>65.6624008</v>
      </c>
      <c r="I172">
        <v>-111.9685448</v>
      </c>
      <c r="J172" s="1" t="str">
        <f t="shared" si="18"/>
        <v>Till</v>
      </c>
      <c r="K172" s="1" t="str">
        <f t="shared" si="17"/>
        <v>HMC separation (ODM; details not reported)</v>
      </c>
      <c r="L172" t="s">
        <v>136</v>
      </c>
      <c r="M172" t="s">
        <v>24</v>
      </c>
      <c r="N172" t="s">
        <v>33</v>
      </c>
      <c r="O172" t="s">
        <v>25</v>
      </c>
      <c r="P172" t="s">
        <v>923</v>
      </c>
      <c r="Q172" t="s">
        <v>421</v>
      </c>
      <c r="R172" t="s">
        <v>918</v>
      </c>
      <c r="S172" t="s">
        <v>918</v>
      </c>
      <c r="T172" t="s">
        <v>918</v>
      </c>
    </row>
    <row r="173" spans="1:20" hidden="1" x14ac:dyDescent="0.3">
      <c r="A173" t="s">
        <v>924</v>
      </c>
      <c r="B173" t="s">
        <v>925</v>
      </c>
      <c r="C173" s="1" t="str">
        <f t="shared" si="19"/>
        <v>21:0319</v>
      </c>
      <c r="D173" s="1" t="str">
        <f t="shared" si="20"/>
        <v>21:0041</v>
      </c>
      <c r="E173" t="s">
        <v>926</v>
      </c>
      <c r="F173" t="s">
        <v>927</v>
      </c>
      <c r="H173">
        <v>65.767394199999998</v>
      </c>
      <c r="I173">
        <v>-111.90372000000001</v>
      </c>
      <c r="J173" s="1" t="str">
        <f t="shared" si="18"/>
        <v>Till</v>
      </c>
      <c r="K173" s="1" t="str">
        <f t="shared" si="17"/>
        <v>HMC separation (ODM; details not reported)</v>
      </c>
      <c r="L173" t="s">
        <v>274</v>
      </c>
      <c r="M173" t="s">
        <v>136</v>
      </c>
      <c r="N173" t="s">
        <v>32</v>
      </c>
      <c r="O173" t="s">
        <v>25</v>
      </c>
      <c r="P173" t="s">
        <v>928</v>
      </c>
      <c r="Q173" t="s">
        <v>276</v>
      </c>
      <c r="R173" t="s">
        <v>918</v>
      </c>
      <c r="S173" t="s">
        <v>918</v>
      </c>
      <c r="T173" t="s">
        <v>918</v>
      </c>
    </row>
    <row r="174" spans="1:20" hidden="1" x14ac:dyDescent="0.3">
      <c r="A174" t="s">
        <v>929</v>
      </c>
      <c r="B174" t="s">
        <v>930</v>
      </c>
      <c r="C174" s="1" t="str">
        <f t="shared" si="19"/>
        <v>21:0319</v>
      </c>
      <c r="D174" s="1" t="str">
        <f t="shared" si="20"/>
        <v>21:0041</v>
      </c>
      <c r="E174" t="s">
        <v>931</v>
      </c>
      <c r="F174" t="s">
        <v>932</v>
      </c>
      <c r="H174">
        <v>65.877384500000005</v>
      </c>
      <c r="I174">
        <v>-111.959124</v>
      </c>
      <c r="J174" s="1" t="str">
        <f t="shared" si="18"/>
        <v>Till</v>
      </c>
      <c r="K174" s="1" t="str">
        <f t="shared" si="17"/>
        <v>HMC separation (ODM; details not reported)</v>
      </c>
      <c r="L174" t="s">
        <v>37</v>
      </c>
      <c r="M174" t="s">
        <v>37</v>
      </c>
      <c r="N174" t="s">
        <v>25</v>
      </c>
      <c r="O174" t="s">
        <v>25</v>
      </c>
      <c r="P174" t="s">
        <v>933</v>
      </c>
      <c r="Q174" t="s">
        <v>200</v>
      </c>
      <c r="R174" t="s">
        <v>918</v>
      </c>
      <c r="S174" t="s">
        <v>918</v>
      </c>
      <c r="T174" t="s">
        <v>918</v>
      </c>
    </row>
    <row r="175" spans="1:20" hidden="1" x14ac:dyDescent="0.3">
      <c r="A175" t="s">
        <v>934</v>
      </c>
      <c r="B175" t="s">
        <v>935</v>
      </c>
      <c r="C175" s="1" t="str">
        <f t="shared" si="19"/>
        <v>21:0319</v>
      </c>
      <c r="D175" s="1" t="str">
        <f t="shared" si="20"/>
        <v>21:0041</v>
      </c>
      <c r="E175" t="s">
        <v>936</v>
      </c>
      <c r="F175" t="s">
        <v>937</v>
      </c>
      <c r="H175">
        <v>65.188132400000001</v>
      </c>
      <c r="I175">
        <v>-111.6686302</v>
      </c>
      <c r="J175" s="1" t="str">
        <f t="shared" si="18"/>
        <v>Till</v>
      </c>
      <c r="K175" s="1" t="str">
        <f t="shared" si="17"/>
        <v>HMC separation (ODM; details not reported)</v>
      </c>
      <c r="L175" t="s">
        <v>136</v>
      </c>
      <c r="M175" t="s">
        <v>136</v>
      </c>
      <c r="N175" t="s">
        <v>25</v>
      </c>
      <c r="O175" t="s">
        <v>25</v>
      </c>
      <c r="P175" t="s">
        <v>938</v>
      </c>
      <c r="Q175" t="s">
        <v>276</v>
      </c>
      <c r="R175" t="s">
        <v>918</v>
      </c>
      <c r="S175" t="s">
        <v>918</v>
      </c>
      <c r="T175" t="s">
        <v>918</v>
      </c>
    </row>
    <row r="176" spans="1:20" hidden="1" x14ac:dyDescent="0.3">
      <c r="A176" t="s">
        <v>939</v>
      </c>
      <c r="B176" t="s">
        <v>940</v>
      </c>
      <c r="C176" s="1" t="str">
        <f t="shared" si="19"/>
        <v>21:0319</v>
      </c>
      <c r="D176" s="1" t="str">
        <f t="shared" si="20"/>
        <v>21:0041</v>
      </c>
      <c r="E176" t="s">
        <v>941</v>
      </c>
      <c r="F176" t="s">
        <v>942</v>
      </c>
      <c r="H176">
        <v>65.279249699999994</v>
      </c>
      <c r="I176">
        <v>-111.92821790000001</v>
      </c>
      <c r="J176" s="1" t="str">
        <f t="shared" si="18"/>
        <v>Till</v>
      </c>
      <c r="K176" s="1" t="str">
        <f t="shared" si="17"/>
        <v>HMC separation (ODM; details not reported)</v>
      </c>
      <c r="L176" t="s">
        <v>32</v>
      </c>
      <c r="M176" t="s">
        <v>34</v>
      </c>
      <c r="N176" t="s">
        <v>33</v>
      </c>
      <c r="O176" t="s">
        <v>25</v>
      </c>
      <c r="P176" t="s">
        <v>943</v>
      </c>
      <c r="Q176" t="s">
        <v>275</v>
      </c>
      <c r="R176" t="s">
        <v>918</v>
      </c>
      <c r="S176" t="s">
        <v>918</v>
      </c>
      <c r="T176" t="s">
        <v>918</v>
      </c>
    </row>
    <row r="177" spans="1:20" hidden="1" x14ac:dyDescent="0.3">
      <c r="A177" t="s">
        <v>944</v>
      </c>
      <c r="B177" t="s">
        <v>945</v>
      </c>
      <c r="C177" s="1" t="str">
        <f t="shared" si="19"/>
        <v>21:0319</v>
      </c>
      <c r="D177" s="1" t="str">
        <f t="shared" si="20"/>
        <v>21:0041</v>
      </c>
      <c r="E177" t="s">
        <v>946</v>
      </c>
      <c r="F177" t="s">
        <v>947</v>
      </c>
      <c r="H177">
        <v>65.099380100000005</v>
      </c>
      <c r="I177">
        <v>-111.86174440000001</v>
      </c>
      <c r="J177" s="1" t="str">
        <f t="shared" si="18"/>
        <v>Till</v>
      </c>
      <c r="K177" s="1" t="str">
        <f t="shared" si="17"/>
        <v>HMC separation (ODM; details not reported)</v>
      </c>
      <c r="L177" t="s">
        <v>200</v>
      </c>
      <c r="M177" t="s">
        <v>32</v>
      </c>
      <c r="N177" t="s">
        <v>33</v>
      </c>
      <c r="O177" t="s">
        <v>25</v>
      </c>
      <c r="P177" t="s">
        <v>948</v>
      </c>
      <c r="Q177" t="s">
        <v>949</v>
      </c>
      <c r="R177" t="s">
        <v>918</v>
      </c>
      <c r="S177" t="s">
        <v>918</v>
      </c>
      <c r="T177" t="s">
        <v>918</v>
      </c>
    </row>
    <row r="178" spans="1:20" hidden="1" x14ac:dyDescent="0.3">
      <c r="A178" t="s">
        <v>950</v>
      </c>
      <c r="B178" t="s">
        <v>951</v>
      </c>
      <c r="C178" s="1" t="str">
        <f t="shared" si="19"/>
        <v>21:0319</v>
      </c>
      <c r="D178" s="1" t="str">
        <f t="shared" si="20"/>
        <v>21:0041</v>
      </c>
      <c r="E178" t="s">
        <v>952</v>
      </c>
      <c r="F178" t="s">
        <v>953</v>
      </c>
      <c r="H178">
        <v>65.016568899999996</v>
      </c>
      <c r="I178">
        <v>-111.5167266</v>
      </c>
      <c r="J178" s="1" t="str">
        <f t="shared" ref="J178:J209" si="21">HYPERLINK("http://geochem.nrcan.gc.ca/cdogs/content/kwd/kwd020044_e.htm", "Till")</f>
        <v>Till</v>
      </c>
      <c r="K178" s="1" t="str">
        <f t="shared" si="17"/>
        <v>HMC separation (ODM; details not reported)</v>
      </c>
      <c r="L178" t="s">
        <v>136</v>
      </c>
      <c r="M178" t="s">
        <v>136</v>
      </c>
      <c r="N178" t="s">
        <v>25</v>
      </c>
      <c r="O178" t="s">
        <v>25</v>
      </c>
      <c r="P178" t="s">
        <v>954</v>
      </c>
      <c r="Q178" t="s">
        <v>138</v>
      </c>
      <c r="R178" t="s">
        <v>918</v>
      </c>
      <c r="S178" t="s">
        <v>918</v>
      </c>
      <c r="T178" t="s">
        <v>918</v>
      </c>
    </row>
    <row r="179" spans="1:20" hidden="1" x14ac:dyDescent="0.3">
      <c r="A179" t="s">
        <v>955</v>
      </c>
      <c r="B179" t="s">
        <v>956</v>
      </c>
      <c r="C179" s="1" t="str">
        <f t="shared" si="19"/>
        <v>21:0319</v>
      </c>
      <c r="D179" s="1" t="str">
        <f t="shared" si="20"/>
        <v>21:0041</v>
      </c>
      <c r="E179" t="s">
        <v>957</v>
      </c>
      <c r="F179" t="s">
        <v>958</v>
      </c>
      <c r="H179">
        <v>65.225899200000001</v>
      </c>
      <c r="I179">
        <v>-111.1845884</v>
      </c>
      <c r="J179" s="1" t="str">
        <f t="shared" si="21"/>
        <v>Till</v>
      </c>
      <c r="K179" s="1" t="str">
        <f t="shared" si="17"/>
        <v>HMC separation (ODM; details not reported)</v>
      </c>
      <c r="L179" t="s">
        <v>37</v>
      </c>
      <c r="M179" t="s">
        <v>136</v>
      </c>
      <c r="N179" t="s">
        <v>33</v>
      </c>
      <c r="O179" t="s">
        <v>25</v>
      </c>
      <c r="P179" t="s">
        <v>27</v>
      </c>
      <c r="Q179" t="s">
        <v>794</v>
      </c>
      <c r="R179" t="s">
        <v>918</v>
      </c>
      <c r="S179" t="s">
        <v>918</v>
      </c>
      <c r="T179" t="s">
        <v>918</v>
      </c>
    </row>
    <row r="180" spans="1:20" hidden="1" x14ac:dyDescent="0.3">
      <c r="A180" t="s">
        <v>959</v>
      </c>
      <c r="B180" t="s">
        <v>960</v>
      </c>
      <c r="C180" s="1" t="str">
        <f t="shared" si="19"/>
        <v>21:0319</v>
      </c>
      <c r="D180" s="1" t="str">
        <f t="shared" si="20"/>
        <v>21:0041</v>
      </c>
      <c r="E180" t="s">
        <v>961</v>
      </c>
      <c r="F180" t="s">
        <v>962</v>
      </c>
      <c r="H180">
        <v>65.344859200000002</v>
      </c>
      <c r="I180">
        <v>-111.20269380000001</v>
      </c>
      <c r="J180" s="1" t="str">
        <f t="shared" si="21"/>
        <v>Till</v>
      </c>
      <c r="K180" s="1" t="str">
        <f t="shared" si="17"/>
        <v>HMC separation (ODM; details not reported)</v>
      </c>
      <c r="L180" t="s">
        <v>246</v>
      </c>
      <c r="M180" t="s">
        <v>246</v>
      </c>
      <c r="N180" t="s">
        <v>25</v>
      </c>
      <c r="O180" t="s">
        <v>25</v>
      </c>
      <c r="P180" t="s">
        <v>963</v>
      </c>
      <c r="Q180" t="s">
        <v>890</v>
      </c>
      <c r="R180" t="s">
        <v>918</v>
      </c>
      <c r="S180" t="s">
        <v>918</v>
      </c>
      <c r="T180" t="s">
        <v>918</v>
      </c>
    </row>
    <row r="181" spans="1:20" hidden="1" x14ac:dyDescent="0.3">
      <c r="A181" t="s">
        <v>964</v>
      </c>
      <c r="B181" t="s">
        <v>965</v>
      </c>
      <c r="C181" s="1" t="str">
        <f t="shared" si="19"/>
        <v>21:0319</v>
      </c>
      <c r="D181" s="1" t="str">
        <f t="shared" si="20"/>
        <v>21:0041</v>
      </c>
      <c r="E181" t="s">
        <v>966</v>
      </c>
      <c r="F181" t="s">
        <v>967</v>
      </c>
      <c r="H181">
        <v>65.152859399999997</v>
      </c>
      <c r="I181">
        <v>-111.3325447</v>
      </c>
      <c r="J181" s="1" t="str">
        <f t="shared" si="21"/>
        <v>Till</v>
      </c>
      <c r="K181" s="1" t="str">
        <f t="shared" si="17"/>
        <v>HMC separation (ODM; details not reported)</v>
      </c>
      <c r="L181" t="s">
        <v>37</v>
      </c>
      <c r="M181" t="s">
        <v>37</v>
      </c>
      <c r="N181" t="s">
        <v>25</v>
      </c>
      <c r="O181" t="s">
        <v>25</v>
      </c>
      <c r="P181" t="s">
        <v>563</v>
      </c>
      <c r="Q181" t="s">
        <v>283</v>
      </c>
      <c r="R181" t="s">
        <v>918</v>
      </c>
      <c r="S181" t="s">
        <v>918</v>
      </c>
      <c r="T181" t="s">
        <v>918</v>
      </c>
    </row>
    <row r="182" spans="1:20" hidden="1" x14ac:dyDescent="0.3">
      <c r="A182" t="s">
        <v>968</v>
      </c>
      <c r="B182" t="s">
        <v>969</v>
      </c>
      <c r="C182" s="1" t="str">
        <f t="shared" si="19"/>
        <v>21:0319</v>
      </c>
      <c r="D182" s="1" t="str">
        <f t="shared" si="20"/>
        <v>21:0041</v>
      </c>
      <c r="E182" t="s">
        <v>970</v>
      </c>
      <c r="F182" t="s">
        <v>971</v>
      </c>
      <c r="H182">
        <v>65.108277000000001</v>
      </c>
      <c r="I182">
        <v>-111.178916</v>
      </c>
      <c r="J182" s="1" t="str">
        <f t="shared" si="21"/>
        <v>Till</v>
      </c>
      <c r="K182" s="1" t="str">
        <f t="shared" si="17"/>
        <v>HMC separation (ODM; details not reported)</v>
      </c>
      <c r="L182" t="s">
        <v>200</v>
      </c>
      <c r="M182" t="s">
        <v>200</v>
      </c>
      <c r="N182" t="s">
        <v>25</v>
      </c>
      <c r="O182" t="s">
        <v>25</v>
      </c>
      <c r="P182" t="s">
        <v>972</v>
      </c>
      <c r="Q182" t="s">
        <v>421</v>
      </c>
      <c r="R182" t="s">
        <v>918</v>
      </c>
      <c r="S182" t="s">
        <v>918</v>
      </c>
      <c r="T182" t="s">
        <v>918</v>
      </c>
    </row>
    <row r="183" spans="1:20" hidden="1" x14ac:dyDescent="0.3">
      <c r="A183" t="s">
        <v>973</v>
      </c>
      <c r="B183" t="s">
        <v>974</v>
      </c>
      <c r="C183" s="1" t="str">
        <f t="shared" si="19"/>
        <v>21:0319</v>
      </c>
      <c r="D183" s="1" t="str">
        <f t="shared" si="20"/>
        <v>21:0041</v>
      </c>
      <c r="E183" t="s">
        <v>975</v>
      </c>
      <c r="F183" t="s">
        <v>976</v>
      </c>
      <c r="H183">
        <v>65.148415600000007</v>
      </c>
      <c r="I183">
        <v>-110.8933998</v>
      </c>
      <c r="J183" s="1" t="str">
        <f t="shared" si="21"/>
        <v>Till</v>
      </c>
      <c r="K183" s="1" t="str">
        <f t="shared" si="17"/>
        <v>HMC separation (ODM; details not reported)</v>
      </c>
      <c r="L183" t="s">
        <v>136</v>
      </c>
      <c r="M183" t="s">
        <v>136</v>
      </c>
      <c r="N183" t="s">
        <v>25</v>
      </c>
      <c r="O183" t="s">
        <v>25</v>
      </c>
      <c r="P183" t="s">
        <v>74</v>
      </c>
      <c r="Q183" t="s">
        <v>273</v>
      </c>
      <c r="R183" t="s">
        <v>918</v>
      </c>
      <c r="S183" t="s">
        <v>918</v>
      </c>
      <c r="T183" t="s">
        <v>918</v>
      </c>
    </row>
    <row r="184" spans="1:20" hidden="1" x14ac:dyDescent="0.3">
      <c r="A184" t="s">
        <v>977</v>
      </c>
      <c r="B184" t="s">
        <v>978</v>
      </c>
      <c r="C184" s="1" t="str">
        <f t="shared" si="19"/>
        <v>21:0319</v>
      </c>
      <c r="D184" s="1" t="str">
        <f t="shared" si="20"/>
        <v>21:0041</v>
      </c>
      <c r="E184" t="s">
        <v>979</v>
      </c>
      <c r="F184" t="s">
        <v>980</v>
      </c>
      <c r="H184">
        <v>65.243025700000004</v>
      </c>
      <c r="I184">
        <v>-110.5409105</v>
      </c>
      <c r="J184" s="1" t="str">
        <f t="shared" si="21"/>
        <v>Till</v>
      </c>
      <c r="K184" s="1" t="str">
        <f t="shared" si="17"/>
        <v>HMC separation (ODM; details not reported)</v>
      </c>
      <c r="L184" t="s">
        <v>25</v>
      </c>
      <c r="M184" t="s">
        <v>25</v>
      </c>
      <c r="N184" t="s">
        <v>25</v>
      </c>
      <c r="O184" t="s">
        <v>25</v>
      </c>
      <c r="P184" t="s">
        <v>948</v>
      </c>
      <c r="Q184" t="s">
        <v>25</v>
      </c>
      <c r="R184" t="s">
        <v>918</v>
      </c>
      <c r="S184" t="s">
        <v>918</v>
      </c>
      <c r="T184" t="s">
        <v>918</v>
      </c>
    </row>
    <row r="185" spans="1:20" hidden="1" x14ac:dyDescent="0.3">
      <c r="A185" t="s">
        <v>981</v>
      </c>
      <c r="B185" t="s">
        <v>982</v>
      </c>
      <c r="C185" s="1" t="str">
        <f t="shared" si="19"/>
        <v>21:0319</v>
      </c>
      <c r="D185" s="1" t="str">
        <f t="shared" si="20"/>
        <v>21:0041</v>
      </c>
      <c r="E185" t="s">
        <v>983</v>
      </c>
      <c r="F185" t="s">
        <v>984</v>
      </c>
      <c r="H185">
        <v>65.122381599999997</v>
      </c>
      <c r="I185">
        <v>-110.6313006</v>
      </c>
      <c r="J185" s="1" t="str">
        <f t="shared" si="21"/>
        <v>Till</v>
      </c>
      <c r="K185" s="1" t="str">
        <f t="shared" si="17"/>
        <v>HMC separation (ODM; details not reported)</v>
      </c>
      <c r="L185" t="s">
        <v>32</v>
      </c>
      <c r="M185" t="s">
        <v>32</v>
      </c>
      <c r="N185" t="s">
        <v>25</v>
      </c>
      <c r="O185" t="s">
        <v>25</v>
      </c>
      <c r="P185" t="s">
        <v>985</v>
      </c>
      <c r="Q185" t="s">
        <v>614</v>
      </c>
      <c r="R185" t="s">
        <v>918</v>
      </c>
      <c r="S185" t="s">
        <v>918</v>
      </c>
      <c r="T185" t="s">
        <v>918</v>
      </c>
    </row>
    <row r="186" spans="1:20" hidden="1" x14ac:dyDescent="0.3">
      <c r="A186" t="s">
        <v>986</v>
      </c>
      <c r="B186" t="s">
        <v>987</v>
      </c>
      <c r="C186" s="1" t="str">
        <f t="shared" si="19"/>
        <v>21:0319</v>
      </c>
      <c r="D186" s="1" t="str">
        <f t="shared" si="20"/>
        <v>21:0041</v>
      </c>
      <c r="E186" t="s">
        <v>988</v>
      </c>
      <c r="F186" t="s">
        <v>989</v>
      </c>
      <c r="H186">
        <v>65.030679300000003</v>
      </c>
      <c r="I186">
        <v>-110.92416350000001</v>
      </c>
      <c r="J186" s="1" t="str">
        <f t="shared" si="21"/>
        <v>Till</v>
      </c>
      <c r="K186" s="1" t="str">
        <f t="shared" si="17"/>
        <v>HMC separation (ODM; details not reported)</v>
      </c>
      <c r="L186" t="s">
        <v>33</v>
      </c>
      <c r="M186" t="s">
        <v>33</v>
      </c>
      <c r="N186" t="s">
        <v>25</v>
      </c>
      <c r="O186" t="s">
        <v>25</v>
      </c>
      <c r="P186" t="s">
        <v>793</v>
      </c>
      <c r="Q186" t="s">
        <v>990</v>
      </c>
      <c r="R186" t="s">
        <v>918</v>
      </c>
      <c r="S186" t="s">
        <v>918</v>
      </c>
      <c r="T186" t="s">
        <v>918</v>
      </c>
    </row>
    <row r="187" spans="1:20" hidden="1" x14ac:dyDescent="0.3">
      <c r="A187" t="s">
        <v>991</v>
      </c>
      <c r="B187" t="s">
        <v>992</v>
      </c>
      <c r="C187" s="1" t="str">
        <f t="shared" si="19"/>
        <v>21:0319</v>
      </c>
      <c r="D187" s="1" t="str">
        <f t="shared" si="20"/>
        <v>21:0041</v>
      </c>
      <c r="E187" t="s">
        <v>993</v>
      </c>
      <c r="F187" t="s">
        <v>994</v>
      </c>
      <c r="H187">
        <v>65.1634131</v>
      </c>
      <c r="I187">
        <v>-110.41964520000001</v>
      </c>
      <c r="J187" s="1" t="str">
        <f t="shared" si="21"/>
        <v>Till</v>
      </c>
      <c r="K187" s="1" t="str">
        <f t="shared" si="17"/>
        <v>HMC separation (ODM; details not reported)</v>
      </c>
      <c r="L187" t="s">
        <v>246</v>
      </c>
      <c r="M187" t="s">
        <v>37</v>
      </c>
      <c r="N187" t="s">
        <v>33</v>
      </c>
      <c r="O187" t="s">
        <v>25</v>
      </c>
      <c r="P187" t="s">
        <v>387</v>
      </c>
      <c r="Q187" t="s">
        <v>995</v>
      </c>
      <c r="R187" t="s">
        <v>918</v>
      </c>
      <c r="S187" t="s">
        <v>918</v>
      </c>
      <c r="T187" t="s">
        <v>918</v>
      </c>
    </row>
    <row r="188" spans="1:20" hidden="1" x14ac:dyDescent="0.3">
      <c r="A188" t="s">
        <v>996</v>
      </c>
      <c r="B188" t="s">
        <v>997</v>
      </c>
      <c r="C188" s="1" t="str">
        <f t="shared" si="19"/>
        <v>21:0319</v>
      </c>
      <c r="D188" s="1" t="str">
        <f t="shared" si="20"/>
        <v>21:0041</v>
      </c>
      <c r="E188" t="s">
        <v>998</v>
      </c>
      <c r="F188" t="s">
        <v>999</v>
      </c>
      <c r="H188">
        <v>65.224162399999997</v>
      </c>
      <c r="I188">
        <v>-110.13258759999999</v>
      </c>
      <c r="J188" s="1" t="str">
        <f t="shared" si="21"/>
        <v>Till</v>
      </c>
      <c r="K188" s="1" t="str">
        <f t="shared" si="17"/>
        <v>HMC separation (ODM; details not reported)</v>
      </c>
      <c r="L188" t="s">
        <v>25</v>
      </c>
      <c r="M188" t="s">
        <v>25</v>
      </c>
      <c r="N188" t="s">
        <v>25</v>
      </c>
      <c r="O188" t="s">
        <v>25</v>
      </c>
      <c r="P188" t="s">
        <v>1000</v>
      </c>
      <c r="Q188" t="s">
        <v>25</v>
      </c>
      <c r="R188" t="s">
        <v>918</v>
      </c>
      <c r="S188" t="s">
        <v>918</v>
      </c>
      <c r="T188" t="s">
        <v>918</v>
      </c>
    </row>
    <row r="189" spans="1:20" hidden="1" x14ac:dyDescent="0.3">
      <c r="A189" t="s">
        <v>1001</v>
      </c>
      <c r="B189" t="s">
        <v>1002</v>
      </c>
      <c r="C189" s="1" t="str">
        <f t="shared" si="19"/>
        <v>21:0319</v>
      </c>
      <c r="D189" s="1" t="str">
        <f t="shared" si="20"/>
        <v>21:0041</v>
      </c>
      <c r="E189" t="s">
        <v>1003</v>
      </c>
      <c r="F189" t="s">
        <v>1004</v>
      </c>
      <c r="H189">
        <v>65.106216000000003</v>
      </c>
      <c r="I189">
        <v>-110.05322820000001</v>
      </c>
      <c r="J189" s="1" t="str">
        <f t="shared" si="21"/>
        <v>Till</v>
      </c>
      <c r="K189" s="1" t="str">
        <f t="shared" si="17"/>
        <v>HMC separation (ODM; details not reported)</v>
      </c>
      <c r="L189" t="s">
        <v>37</v>
      </c>
      <c r="M189" t="s">
        <v>136</v>
      </c>
      <c r="N189" t="s">
        <v>25</v>
      </c>
      <c r="O189" t="s">
        <v>33</v>
      </c>
      <c r="P189" t="s">
        <v>1005</v>
      </c>
      <c r="Q189" t="s">
        <v>557</v>
      </c>
      <c r="R189" t="s">
        <v>918</v>
      </c>
      <c r="S189" t="s">
        <v>918</v>
      </c>
      <c r="T189" t="s">
        <v>918</v>
      </c>
    </row>
    <row r="190" spans="1:20" hidden="1" x14ac:dyDescent="0.3">
      <c r="A190" t="s">
        <v>1006</v>
      </c>
      <c r="B190" t="s">
        <v>1007</v>
      </c>
      <c r="C190" s="1" t="str">
        <f t="shared" si="19"/>
        <v>21:0319</v>
      </c>
      <c r="D190" s="1" t="str">
        <f t="shared" si="20"/>
        <v>21:0041</v>
      </c>
      <c r="E190" t="s">
        <v>1008</v>
      </c>
      <c r="F190" t="s">
        <v>1009</v>
      </c>
      <c r="H190">
        <v>65.326449999999994</v>
      </c>
      <c r="I190">
        <v>-110.9146616</v>
      </c>
      <c r="J190" s="1" t="str">
        <f t="shared" si="21"/>
        <v>Till</v>
      </c>
      <c r="K190" s="1" t="str">
        <f t="shared" si="17"/>
        <v>HMC separation (ODM; details not reported)</v>
      </c>
      <c r="L190" t="s">
        <v>136</v>
      </c>
      <c r="M190" t="s">
        <v>136</v>
      </c>
      <c r="N190" t="s">
        <v>25</v>
      </c>
      <c r="O190" t="s">
        <v>25</v>
      </c>
      <c r="P190" t="s">
        <v>74</v>
      </c>
      <c r="Q190" t="s">
        <v>1010</v>
      </c>
      <c r="R190" t="s">
        <v>918</v>
      </c>
      <c r="S190" t="s">
        <v>918</v>
      </c>
      <c r="T190" t="s">
        <v>918</v>
      </c>
    </row>
    <row r="191" spans="1:20" hidden="1" x14ac:dyDescent="0.3">
      <c r="A191" t="s">
        <v>1011</v>
      </c>
      <c r="B191" t="s">
        <v>1012</v>
      </c>
      <c r="C191" s="1" t="str">
        <f t="shared" si="19"/>
        <v>21:0319</v>
      </c>
      <c r="D191" s="1" t="str">
        <f t="shared" si="20"/>
        <v>21:0041</v>
      </c>
      <c r="E191" t="s">
        <v>1013</v>
      </c>
      <c r="F191" t="s">
        <v>1014</v>
      </c>
      <c r="H191">
        <v>65.493490899999998</v>
      </c>
      <c r="I191">
        <v>-110.9764686</v>
      </c>
      <c r="J191" s="1" t="str">
        <f t="shared" si="21"/>
        <v>Till</v>
      </c>
      <c r="K191" s="1" t="str">
        <f t="shared" si="17"/>
        <v>HMC separation (ODM; details not reported)</v>
      </c>
      <c r="L191" t="s">
        <v>25</v>
      </c>
      <c r="M191" t="s">
        <v>25</v>
      </c>
      <c r="N191" t="s">
        <v>25</v>
      </c>
      <c r="O191" t="s">
        <v>25</v>
      </c>
      <c r="P191" t="s">
        <v>496</v>
      </c>
      <c r="Q191" t="s">
        <v>25</v>
      </c>
      <c r="R191" t="s">
        <v>918</v>
      </c>
      <c r="S191" t="s">
        <v>918</v>
      </c>
      <c r="T191" t="s">
        <v>918</v>
      </c>
    </row>
    <row r="192" spans="1:20" hidden="1" x14ac:dyDescent="0.3">
      <c r="A192" t="s">
        <v>1015</v>
      </c>
      <c r="B192" t="s">
        <v>1016</v>
      </c>
      <c r="C192" s="1" t="str">
        <f t="shared" si="19"/>
        <v>21:0319</v>
      </c>
      <c r="D192" s="1" t="str">
        <f t="shared" si="20"/>
        <v>21:0041</v>
      </c>
      <c r="E192" t="s">
        <v>1017</v>
      </c>
      <c r="F192" t="s">
        <v>1018</v>
      </c>
      <c r="H192">
        <v>65.414861900000005</v>
      </c>
      <c r="I192">
        <v>-110.6810432</v>
      </c>
      <c r="J192" s="1" t="str">
        <f t="shared" si="21"/>
        <v>Till</v>
      </c>
      <c r="K192" s="1" t="str">
        <f t="shared" si="17"/>
        <v>HMC separation (ODM; details not reported)</v>
      </c>
      <c r="L192" t="s">
        <v>32</v>
      </c>
      <c r="M192" t="s">
        <v>32</v>
      </c>
      <c r="N192" t="s">
        <v>25</v>
      </c>
      <c r="O192" t="s">
        <v>25</v>
      </c>
      <c r="P192" t="s">
        <v>1019</v>
      </c>
      <c r="Q192" t="s">
        <v>1020</v>
      </c>
      <c r="R192" t="s">
        <v>918</v>
      </c>
      <c r="S192" t="s">
        <v>918</v>
      </c>
      <c r="T192" t="s">
        <v>918</v>
      </c>
    </row>
    <row r="193" spans="1:20" hidden="1" x14ac:dyDescent="0.3">
      <c r="A193" t="s">
        <v>1021</v>
      </c>
      <c r="B193" t="s">
        <v>1022</v>
      </c>
      <c r="C193" s="1" t="str">
        <f t="shared" si="19"/>
        <v>21:0319</v>
      </c>
      <c r="D193" s="1" t="str">
        <f t="shared" si="20"/>
        <v>21:0041</v>
      </c>
      <c r="E193" t="s">
        <v>1023</v>
      </c>
      <c r="F193" t="s">
        <v>1024</v>
      </c>
      <c r="H193">
        <v>65.326178100000007</v>
      </c>
      <c r="I193">
        <v>-110.16765940000001</v>
      </c>
      <c r="J193" s="1" t="str">
        <f t="shared" si="21"/>
        <v>Till</v>
      </c>
      <c r="K193" s="1" t="str">
        <f t="shared" si="17"/>
        <v>HMC separation (ODM; details not reported)</v>
      </c>
      <c r="L193" t="s">
        <v>25</v>
      </c>
      <c r="M193" t="s">
        <v>25</v>
      </c>
      <c r="N193" t="s">
        <v>25</v>
      </c>
      <c r="O193" t="s">
        <v>25</v>
      </c>
      <c r="P193" t="s">
        <v>310</v>
      </c>
      <c r="Q193" t="s">
        <v>25</v>
      </c>
      <c r="R193" t="s">
        <v>918</v>
      </c>
      <c r="S193" t="s">
        <v>918</v>
      </c>
      <c r="T193" t="s">
        <v>918</v>
      </c>
    </row>
    <row r="194" spans="1:20" hidden="1" x14ac:dyDescent="0.3">
      <c r="A194" t="s">
        <v>1025</v>
      </c>
      <c r="B194" t="s">
        <v>1026</v>
      </c>
      <c r="C194" s="1" t="str">
        <f t="shared" si="19"/>
        <v>21:0319</v>
      </c>
      <c r="D194" s="1" t="str">
        <f t="shared" si="20"/>
        <v>21:0041</v>
      </c>
      <c r="E194" t="s">
        <v>1027</v>
      </c>
      <c r="F194" t="s">
        <v>1028</v>
      </c>
      <c r="H194">
        <v>65.434569100000004</v>
      </c>
      <c r="I194">
        <v>-110.108987</v>
      </c>
      <c r="J194" s="1" t="str">
        <f t="shared" si="21"/>
        <v>Till</v>
      </c>
      <c r="K194" s="1" t="str">
        <f t="shared" ref="K194:K257" si="22">HYPERLINK("http://geochem.nrcan.gc.ca/cdogs/content/kwd/kwd080049_e.htm", "HMC separation (ODM; details not reported)")</f>
        <v>HMC separation (ODM; details not reported)</v>
      </c>
      <c r="L194" t="s">
        <v>32</v>
      </c>
      <c r="M194" t="s">
        <v>32</v>
      </c>
      <c r="N194" t="s">
        <v>25</v>
      </c>
      <c r="O194" t="s">
        <v>25</v>
      </c>
      <c r="P194" t="s">
        <v>972</v>
      </c>
      <c r="Q194" t="s">
        <v>489</v>
      </c>
      <c r="R194" t="s">
        <v>918</v>
      </c>
      <c r="S194" t="s">
        <v>918</v>
      </c>
      <c r="T194" t="s">
        <v>918</v>
      </c>
    </row>
    <row r="195" spans="1:20" hidden="1" x14ac:dyDescent="0.3">
      <c r="A195" t="s">
        <v>1029</v>
      </c>
      <c r="B195" t="s">
        <v>1030</v>
      </c>
      <c r="C195" s="1" t="str">
        <f t="shared" si="19"/>
        <v>21:0319</v>
      </c>
      <c r="D195" s="1" t="str">
        <f t="shared" si="20"/>
        <v>21:0041</v>
      </c>
      <c r="E195" t="s">
        <v>1031</v>
      </c>
      <c r="F195" t="s">
        <v>1032</v>
      </c>
      <c r="H195">
        <v>65.449302799999998</v>
      </c>
      <c r="I195">
        <v>-111.42920030000001</v>
      </c>
      <c r="J195" s="1" t="str">
        <f t="shared" si="21"/>
        <v>Till</v>
      </c>
      <c r="K195" s="1" t="str">
        <f t="shared" si="22"/>
        <v>HMC separation (ODM; details not reported)</v>
      </c>
      <c r="L195" t="s">
        <v>136</v>
      </c>
      <c r="M195" t="s">
        <v>136</v>
      </c>
      <c r="N195" t="s">
        <v>25</v>
      </c>
      <c r="O195" t="s">
        <v>25</v>
      </c>
      <c r="P195" t="s">
        <v>628</v>
      </c>
      <c r="Q195" t="s">
        <v>274</v>
      </c>
      <c r="R195" t="s">
        <v>918</v>
      </c>
      <c r="S195" t="s">
        <v>918</v>
      </c>
      <c r="T195" t="s">
        <v>918</v>
      </c>
    </row>
    <row r="196" spans="1:20" hidden="1" x14ac:dyDescent="0.3">
      <c r="A196" t="s">
        <v>1033</v>
      </c>
      <c r="B196" t="s">
        <v>1034</v>
      </c>
      <c r="C196" s="1" t="str">
        <f t="shared" si="19"/>
        <v>21:0319</v>
      </c>
      <c r="D196" s="1" t="str">
        <f t="shared" si="20"/>
        <v>21:0041</v>
      </c>
      <c r="E196" t="s">
        <v>1035</v>
      </c>
      <c r="F196" t="s">
        <v>1036</v>
      </c>
      <c r="H196">
        <v>65.351289199999997</v>
      </c>
      <c r="I196">
        <v>-111.9308857</v>
      </c>
      <c r="J196" s="1" t="str">
        <f t="shared" si="21"/>
        <v>Till</v>
      </c>
      <c r="K196" s="1" t="str">
        <f t="shared" si="22"/>
        <v>HMC separation (ODM; details not reported)</v>
      </c>
      <c r="L196" t="s">
        <v>32</v>
      </c>
      <c r="M196" t="s">
        <v>32</v>
      </c>
      <c r="N196" t="s">
        <v>25</v>
      </c>
      <c r="O196" t="s">
        <v>25</v>
      </c>
      <c r="P196" t="s">
        <v>954</v>
      </c>
      <c r="Q196" t="s">
        <v>421</v>
      </c>
      <c r="R196" t="s">
        <v>918</v>
      </c>
      <c r="S196" t="s">
        <v>918</v>
      </c>
      <c r="T196" t="s">
        <v>918</v>
      </c>
    </row>
    <row r="197" spans="1:20" hidden="1" x14ac:dyDescent="0.3">
      <c r="A197" t="s">
        <v>1037</v>
      </c>
      <c r="B197" t="s">
        <v>1038</v>
      </c>
      <c r="C197" s="1" t="str">
        <f t="shared" si="19"/>
        <v>21:0319</v>
      </c>
      <c r="D197" s="1" t="str">
        <f t="shared" si="20"/>
        <v>21:0041</v>
      </c>
      <c r="E197" t="s">
        <v>1039</v>
      </c>
      <c r="F197" t="s">
        <v>1040</v>
      </c>
      <c r="H197">
        <v>65.399059699999995</v>
      </c>
      <c r="I197">
        <v>-111.7117559</v>
      </c>
      <c r="J197" s="1" t="str">
        <f t="shared" si="21"/>
        <v>Till</v>
      </c>
      <c r="K197" s="1" t="str">
        <f t="shared" si="22"/>
        <v>HMC separation (ODM; details not reported)</v>
      </c>
      <c r="L197" t="s">
        <v>246</v>
      </c>
      <c r="M197" t="s">
        <v>246</v>
      </c>
      <c r="N197" t="s">
        <v>25</v>
      </c>
      <c r="O197" t="s">
        <v>25</v>
      </c>
      <c r="P197" t="s">
        <v>297</v>
      </c>
      <c r="Q197" t="s">
        <v>1041</v>
      </c>
      <c r="R197" t="s">
        <v>918</v>
      </c>
      <c r="S197" t="s">
        <v>918</v>
      </c>
      <c r="T197" t="s">
        <v>918</v>
      </c>
    </row>
    <row r="198" spans="1:20" hidden="1" x14ac:dyDescent="0.3">
      <c r="A198" t="s">
        <v>1042</v>
      </c>
      <c r="B198" t="s">
        <v>1043</v>
      </c>
      <c r="C198" s="1" t="str">
        <f t="shared" ref="C198:C229" si="23">HYPERLINK("http://geochem.nrcan.gc.ca/cdogs/content/bdl/bdl210983_e.htm", "21:0983")</f>
        <v>21:0983</v>
      </c>
      <c r="D198" s="1" t="str">
        <f t="shared" ref="D198:D229" si="24">HYPERLINK("http://geochem.nrcan.gc.ca/cdogs/content/svy/svy210001_e.htm", "21:0001")</f>
        <v>21:0001</v>
      </c>
      <c r="E198" t="s">
        <v>1044</v>
      </c>
      <c r="F198" t="s">
        <v>1045</v>
      </c>
      <c r="H198">
        <v>64.502108500000006</v>
      </c>
      <c r="I198">
        <v>-109.88181760000001</v>
      </c>
      <c r="J198" s="1" t="str">
        <f t="shared" si="21"/>
        <v>Till</v>
      </c>
      <c r="K198" s="1" t="str">
        <f t="shared" si="22"/>
        <v>HMC separation (ODM; details not reported)</v>
      </c>
      <c r="L198" t="s">
        <v>124</v>
      </c>
      <c r="M198" t="s">
        <v>246</v>
      </c>
      <c r="N198" t="s">
        <v>32</v>
      </c>
      <c r="O198" t="s">
        <v>25</v>
      </c>
      <c r="P198" t="s">
        <v>1046</v>
      </c>
      <c r="Q198" t="s">
        <v>305</v>
      </c>
      <c r="R198" t="s">
        <v>463</v>
      </c>
      <c r="S198" t="s">
        <v>32</v>
      </c>
      <c r="T198" t="s">
        <v>25</v>
      </c>
    </row>
    <row r="199" spans="1:20" hidden="1" x14ac:dyDescent="0.3">
      <c r="A199" t="s">
        <v>1047</v>
      </c>
      <c r="B199" t="s">
        <v>1048</v>
      </c>
      <c r="C199" s="1" t="str">
        <f t="shared" si="23"/>
        <v>21:0983</v>
      </c>
      <c r="D199" s="1" t="str">
        <f t="shared" si="24"/>
        <v>21:0001</v>
      </c>
      <c r="E199" t="s">
        <v>1049</v>
      </c>
      <c r="F199" t="s">
        <v>1050</v>
      </c>
      <c r="H199">
        <v>64.533462099999994</v>
      </c>
      <c r="I199">
        <v>-109.7434095</v>
      </c>
      <c r="J199" s="1" t="str">
        <f t="shared" si="21"/>
        <v>Till</v>
      </c>
      <c r="K199" s="1" t="str">
        <f t="shared" si="22"/>
        <v>HMC separation (ODM; details not reported)</v>
      </c>
      <c r="L199" t="s">
        <v>118</v>
      </c>
      <c r="M199" t="s">
        <v>674</v>
      </c>
      <c r="N199" t="s">
        <v>37</v>
      </c>
      <c r="O199" t="s">
        <v>25</v>
      </c>
      <c r="P199" t="s">
        <v>1051</v>
      </c>
      <c r="Q199" t="s">
        <v>1052</v>
      </c>
      <c r="R199" t="s">
        <v>1053</v>
      </c>
      <c r="S199" t="s">
        <v>686</v>
      </c>
      <c r="T199" t="s">
        <v>25</v>
      </c>
    </row>
    <row r="200" spans="1:20" hidden="1" x14ac:dyDescent="0.3">
      <c r="A200" t="s">
        <v>1054</v>
      </c>
      <c r="B200" t="s">
        <v>1055</v>
      </c>
      <c r="C200" s="1" t="str">
        <f t="shared" si="23"/>
        <v>21:0983</v>
      </c>
      <c r="D200" s="1" t="str">
        <f t="shared" si="24"/>
        <v>21:0001</v>
      </c>
      <c r="E200" t="s">
        <v>1056</v>
      </c>
      <c r="F200" t="s">
        <v>1057</v>
      </c>
      <c r="H200">
        <v>64.597418200000007</v>
      </c>
      <c r="I200">
        <v>-109.7268146</v>
      </c>
      <c r="J200" s="1" t="str">
        <f t="shared" si="21"/>
        <v>Till</v>
      </c>
      <c r="K200" s="1" t="str">
        <f t="shared" si="22"/>
        <v>HMC separation (ODM; details not reported)</v>
      </c>
      <c r="L200" t="s">
        <v>24</v>
      </c>
      <c r="M200" t="s">
        <v>25</v>
      </c>
      <c r="N200" t="s">
        <v>24</v>
      </c>
      <c r="O200" t="s">
        <v>25</v>
      </c>
      <c r="P200" t="s">
        <v>138</v>
      </c>
      <c r="Q200" t="s">
        <v>136</v>
      </c>
      <c r="R200" t="s">
        <v>25</v>
      </c>
      <c r="S200" t="s">
        <v>136</v>
      </c>
      <c r="T200" t="s">
        <v>25</v>
      </c>
    </row>
    <row r="201" spans="1:20" hidden="1" x14ac:dyDescent="0.3">
      <c r="A201" t="s">
        <v>1058</v>
      </c>
      <c r="B201" t="s">
        <v>1059</v>
      </c>
      <c r="C201" s="1" t="str">
        <f t="shared" si="23"/>
        <v>21:0983</v>
      </c>
      <c r="D201" s="1" t="str">
        <f t="shared" si="24"/>
        <v>21:0001</v>
      </c>
      <c r="E201" t="s">
        <v>1060</v>
      </c>
      <c r="F201" t="s">
        <v>1061</v>
      </c>
      <c r="H201">
        <v>64.642680299999995</v>
      </c>
      <c r="I201">
        <v>-109.87758580000001</v>
      </c>
      <c r="J201" s="1" t="str">
        <f t="shared" si="21"/>
        <v>Till</v>
      </c>
      <c r="K201" s="1" t="str">
        <f t="shared" si="22"/>
        <v>HMC separation (ODM; details not reported)</v>
      </c>
      <c r="L201" t="s">
        <v>131</v>
      </c>
      <c r="M201" t="s">
        <v>24</v>
      </c>
      <c r="N201" t="s">
        <v>24</v>
      </c>
      <c r="O201" t="s">
        <v>25</v>
      </c>
      <c r="P201" t="s">
        <v>1062</v>
      </c>
      <c r="Q201" t="s">
        <v>489</v>
      </c>
      <c r="R201" t="s">
        <v>24</v>
      </c>
      <c r="S201" t="s">
        <v>273</v>
      </c>
      <c r="T201" t="s">
        <v>25</v>
      </c>
    </row>
    <row r="202" spans="1:20" hidden="1" x14ac:dyDescent="0.3">
      <c r="A202" t="s">
        <v>1063</v>
      </c>
      <c r="B202" t="s">
        <v>1064</v>
      </c>
      <c r="C202" s="1" t="str">
        <f t="shared" si="23"/>
        <v>21:0983</v>
      </c>
      <c r="D202" s="1" t="str">
        <f t="shared" si="24"/>
        <v>21:0001</v>
      </c>
      <c r="E202" t="s">
        <v>1065</v>
      </c>
      <c r="F202" t="s">
        <v>1066</v>
      </c>
      <c r="H202">
        <v>64.687424500000006</v>
      </c>
      <c r="I202">
        <v>-109.9607843</v>
      </c>
      <c r="J202" s="1" t="str">
        <f t="shared" si="21"/>
        <v>Till</v>
      </c>
      <c r="K202" s="1" t="str">
        <f t="shared" si="22"/>
        <v>HMC separation (ODM; details not reported)</v>
      </c>
      <c r="L202" t="s">
        <v>332</v>
      </c>
      <c r="M202" t="s">
        <v>246</v>
      </c>
      <c r="N202" t="s">
        <v>32</v>
      </c>
      <c r="O202" t="s">
        <v>33</v>
      </c>
      <c r="P202" t="s">
        <v>1067</v>
      </c>
      <c r="Q202" t="s">
        <v>680</v>
      </c>
      <c r="R202" t="s">
        <v>701</v>
      </c>
      <c r="S202" t="s">
        <v>118</v>
      </c>
      <c r="T202" t="s">
        <v>200</v>
      </c>
    </row>
    <row r="203" spans="1:20" hidden="1" x14ac:dyDescent="0.3">
      <c r="A203" t="s">
        <v>1068</v>
      </c>
      <c r="B203" t="s">
        <v>1069</v>
      </c>
      <c r="C203" s="1" t="str">
        <f t="shared" si="23"/>
        <v>21:0983</v>
      </c>
      <c r="D203" s="1" t="str">
        <f t="shared" si="24"/>
        <v>21:0001</v>
      </c>
      <c r="E203" t="s">
        <v>1070</v>
      </c>
      <c r="F203" t="s">
        <v>1071</v>
      </c>
      <c r="H203">
        <v>64.777536100000006</v>
      </c>
      <c r="I203">
        <v>-109.7221184</v>
      </c>
      <c r="J203" s="1" t="str">
        <f t="shared" si="21"/>
        <v>Till</v>
      </c>
      <c r="K203" s="1" t="str">
        <f t="shared" si="22"/>
        <v>HMC separation (ODM; details not reported)</v>
      </c>
      <c r="L203" t="s">
        <v>34</v>
      </c>
      <c r="M203" t="s">
        <v>34</v>
      </c>
      <c r="N203" t="s">
        <v>25</v>
      </c>
      <c r="O203" t="s">
        <v>25</v>
      </c>
      <c r="P203" t="s">
        <v>398</v>
      </c>
      <c r="Q203" t="s">
        <v>680</v>
      </c>
      <c r="R203" t="s">
        <v>680</v>
      </c>
      <c r="S203" t="s">
        <v>25</v>
      </c>
      <c r="T203" t="s">
        <v>25</v>
      </c>
    </row>
    <row r="204" spans="1:20" hidden="1" x14ac:dyDescent="0.3">
      <c r="A204" t="s">
        <v>1072</v>
      </c>
      <c r="B204" t="s">
        <v>1073</v>
      </c>
      <c r="C204" s="1" t="str">
        <f t="shared" si="23"/>
        <v>21:0983</v>
      </c>
      <c r="D204" s="1" t="str">
        <f t="shared" si="24"/>
        <v>21:0001</v>
      </c>
      <c r="E204" t="s">
        <v>1074</v>
      </c>
      <c r="F204" t="s">
        <v>1075</v>
      </c>
      <c r="H204">
        <v>64.9740793</v>
      </c>
      <c r="I204">
        <v>-109.82585520000001</v>
      </c>
      <c r="J204" s="1" t="str">
        <f t="shared" si="21"/>
        <v>Till</v>
      </c>
      <c r="K204" s="1" t="str">
        <f t="shared" si="22"/>
        <v>HMC separation (ODM; details not reported)</v>
      </c>
      <c r="L204" t="s">
        <v>24</v>
      </c>
      <c r="M204" t="s">
        <v>24</v>
      </c>
      <c r="N204" t="s">
        <v>25</v>
      </c>
      <c r="O204" t="s">
        <v>25</v>
      </c>
      <c r="P204" t="s">
        <v>1076</v>
      </c>
      <c r="Q204" t="s">
        <v>118</v>
      </c>
      <c r="R204" t="s">
        <v>118</v>
      </c>
      <c r="S204" t="s">
        <v>25</v>
      </c>
      <c r="T204" t="s">
        <v>25</v>
      </c>
    </row>
    <row r="205" spans="1:20" hidden="1" x14ac:dyDescent="0.3">
      <c r="A205" t="s">
        <v>1077</v>
      </c>
      <c r="B205" t="s">
        <v>1078</v>
      </c>
      <c r="C205" s="1" t="str">
        <f t="shared" si="23"/>
        <v>21:0983</v>
      </c>
      <c r="D205" s="1" t="str">
        <f t="shared" si="24"/>
        <v>21:0001</v>
      </c>
      <c r="E205" t="s">
        <v>1079</v>
      </c>
      <c r="F205" t="s">
        <v>1080</v>
      </c>
      <c r="H205">
        <v>64.924414499999997</v>
      </c>
      <c r="I205">
        <v>-109.56477409999999</v>
      </c>
      <c r="J205" s="1" t="str">
        <f t="shared" si="21"/>
        <v>Till</v>
      </c>
      <c r="K205" s="1" t="str">
        <f t="shared" si="22"/>
        <v>HMC separation (ODM; details not reported)</v>
      </c>
      <c r="L205" t="s">
        <v>200</v>
      </c>
      <c r="M205" t="s">
        <v>200</v>
      </c>
      <c r="N205" t="s">
        <v>25</v>
      </c>
      <c r="O205" t="s">
        <v>25</v>
      </c>
      <c r="P205" t="s">
        <v>1081</v>
      </c>
      <c r="Q205" t="s">
        <v>674</v>
      </c>
      <c r="R205" t="s">
        <v>674</v>
      </c>
      <c r="S205" t="s">
        <v>25</v>
      </c>
      <c r="T205" t="s">
        <v>25</v>
      </c>
    </row>
    <row r="206" spans="1:20" hidden="1" x14ac:dyDescent="0.3">
      <c r="A206" t="s">
        <v>1082</v>
      </c>
      <c r="B206" t="s">
        <v>1083</v>
      </c>
      <c r="C206" s="1" t="str">
        <f t="shared" si="23"/>
        <v>21:0983</v>
      </c>
      <c r="D206" s="1" t="str">
        <f t="shared" si="24"/>
        <v>21:0001</v>
      </c>
      <c r="E206" t="s">
        <v>1084</v>
      </c>
      <c r="F206" t="s">
        <v>1085</v>
      </c>
      <c r="H206">
        <v>64.707932200000002</v>
      </c>
      <c r="I206">
        <v>-109.5779489</v>
      </c>
      <c r="J206" s="1" t="str">
        <f t="shared" si="21"/>
        <v>Till</v>
      </c>
      <c r="K206" s="1" t="str">
        <f t="shared" si="22"/>
        <v>HMC separation (ODM; details not reported)</v>
      </c>
      <c r="L206" t="s">
        <v>33</v>
      </c>
      <c r="M206" t="s">
        <v>33</v>
      </c>
      <c r="N206" t="s">
        <v>25</v>
      </c>
      <c r="O206" t="s">
        <v>25</v>
      </c>
      <c r="P206" t="s">
        <v>1086</v>
      </c>
      <c r="Q206" t="s">
        <v>34</v>
      </c>
      <c r="R206" t="s">
        <v>34</v>
      </c>
      <c r="S206" t="s">
        <v>25</v>
      </c>
      <c r="T206" t="s">
        <v>25</v>
      </c>
    </row>
    <row r="207" spans="1:20" hidden="1" x14ac:dyDescent="0.3">
      <c r="A207" t="s">
        <v>1087</v>
      </c>
      <c r="B207" t="s">
        <v>1088</v>
      </c>
      <c r="C207" s="1" t="str">
        <f t="shared" si="23"/>
        <v>21:0983</v>
      </c>
      <c r="D207" s="1" t="str">
        <f t="shared" si="24"/>
        <v>21:0001</v>
      </c>
      <c r="E207" t="s">
        <v>1089</v>
      </c>
      <c r="F207" t="s">
        <v>1090</v>
      </c>
      <c r="H207">
        <v>64.263522600000002</v>
      </c>
      <c r="I207">
        <v>-109.48510159999999</v>
      </c>
      <c r="J207" s="1" t="str">
        <f t="shared" si="21"/>
        <v>Till</v>
      </c>
      <c r="K207" s="1" t="str">
        <f t="shared" si="22"/>
        <v>HMC separation (ODM; details not reported)</v>
      </c>
      <c r="L207" t="s">
        <v>25</v>
      </c>
      <c r="M207" t="s">
        <v>25</v>
      </c>
      <c r="N207" t="s">
        <v>25</v>
      </c>
      <c r="O207" t="s">
        <v>25</v>
      </c>
      <c r="P207" t="s">
        <v>343</v>
      </c>
      <c r="Q207" t="s">
        <v>25</v>
      </c>
      <c r="R207" t="s">
        <v>25</v>
      </c>
      <c r="S207" t="s">
        <v>25</v>
      </c>
      <c r="T207" t="s">
        <v>25</v>
      </c>
    </row>
    <row r="208" spans="1:20" hidden="1" x14ac:dyDescent="0.3">
      <c r="A208" t="s">
        <v>1091</v>
      </c>
      <c r="B208" t="s">
        <v>1092</v>
      </c>
      <c r="C208" s="1" t="str">
        <f t="shared" si="23"/>
        <v>21:0983</v>
      </c>
      <c r="D208" s="1" t="str">
        <f t="shared" si="24"/>
        <v>21:0001</v>
      </c>
      <c r="E208" t="s">
        <v>1093</v>
      </c>
      <c r="F208" t="s">
        <v>1094</v>
      </c>
      <c r="H208">
        <v>64.391314199999997</v>
      </c>
      <c r="I208">
        <v>-109.7378626</v>
      </c>
      <c r="J208" s="1" t="str">
        <f t="shared" si="21"/>
        <v>Till</v>
      </c>
      <c r="K208" s="1" t="str">
        <f t="shared" si="22"/>
        <v>HMC separation (ODM; details not reported)</v>
      </c>
      <c r="L208" t="s">
        <v>32</v>
      </c>
      <c r="M208" t="s">
        <v>34</v>
      </c>
      <c r="N208" t="s">
        <v>33</v>
      </c>
      <c r="O208" t="s">
        <v>25</v>
      </c>
      <c r="P208" t="s">
        <v>1095</v>
      </c>
      <c r="Q208" t="s">
        <v>1096</v>
      </c>
      <c r="R208" t="s">
        <v>1097</v>
      </c>
      <c r="S208" t="s">
        <v>33</v>
      </c>
      <c r="T208" t="s">
        <v>25</v>
      </c>
    </row>
    <row r="209" spans="1:20" hidden="1" x14ac:dyDescent="0.3">
      <c r="A209" t="s">
        <v>1098</v>
      </c>
      <c r="B209" t="s">
        <v>1099</v>
      </c>
      <c r="C209" s="1" t="str">
        <f t="shared" si="23"/>
        <v>21:0983</v>
      </c>
      <c r="D209" s="1" t="str">
        <f t="shared" si="24"/>
        <v>21:0001</v>
      </c>
      <c r="E209" t="s">
        <v>1100</v>
      </c>
      <c r="F209" t="s">
        <v>1101</v>
      </c>
      <c r="H209">
        <v>64.143014199999996</v>
      </c>
      <c r="I209">
        <v>-109.9114543</v>
      </c>
      <c r="J209" s="1" t="str">
        <f t="shared" si="21"/>
        <v>Till</v>
      </c>
      <c r="K209" s="1" t="str">
        <f t="shared" si="22"/>
        <v>HMC separation (ODM; details not reported)</v>
      </c>
      <c r="L209" t="s">
        <v>33</v>
      </c>
      <c r="M209" t="s">
        <v>33</v>
      </c>
      <c r="N209" t="s">
        <v>25</v>
      </c>
      <c r="O209" t="s">
        <v>25</v>
      </c>
      <c r="P209" t="s">
        <v>1102</v>
      </c>
      <c r="Q209" t="s">
        <v>33</v>
      </c>
      <c r="R209" t="s">
        <v>33</v>
      </c>
      <c r="S209" t="s">
        <v>25</v>
      </c>
      <c r="T209" t="s">
        <v>25</v>
      </c>
    </row>
    <row r="210" spans="1:20" hidden="1" x14ac:dyDescent="0.3">
      <c r="A210" t="s">
        <v>1103</v>
      </c>
      <c r="B210" t="s">
        <v>1104</v>
      </c>
      <c r="C210" s="1" t="str">
        <f t="shared" si="23"/>
        <v>21:0983</v>
      </c>
      <c r="D210" s="1" t="str">
        <f t="shared" si="24"/>
        <v>21:0001</v>
      </c>
      <c r="E210" t="s">
        <v>1105</v>
      </c>
      <c r="F210" t="s">
        <v>1106</v>
      </c>
      <c r="H210">
        <v>64.106233500000002</v>
      </c>
      <c r="I210">
        <v>-109.75654919999999</v>
      </c>
      <c r="J210" s="1" t="str">
        <f t="shared" ref="J210:J241" si="25">HYPERLINK("http://geochem.nrcan.gc.ca/cdogs/content/kwd/kwd020044_e.htm", "Till")</f>
        <v>Till</v>
      </c>
      <c r="K210" s="1" t="str">
        <f t="shared" si="22"/>
        <v>HMC separation (ODM; details not reported)</v>
      </c>
      <c r="L210" t="s">
        <v>33</v>
      </c>
      <c r="M210" t="s">
        <v>33</v>
      </c>
      <c r="N210" t="s">
        <v>25</v>
      </c>
      <c r="O210" t="s">
        <v>25</v>
      </c>
      <c r="P210" t="s">
        <v>1107</v>
      </c>
      <c r="Q210" t="s">
        <v>33</v>
      </c>
      <c r="R210" t="s">
        <v>33</v>
      </c>
      <c r="S210" t="s">
        <v>25</v>
      </c>
      <c r="T210" t="s">
        <v>25</v>
      </c>
    </row>
    <row r="211" spans="1:20" hidden="1" x14ac:dyDescent="0.3">
      <c r="A211" t="s">
        <v>1108</v>
      </c>
      <c r="B211" t="s">
        <v>1109</v>
      </c>
      <c r="C211" s="1" t="str">
        <f t="shared" si="23"/>
        <v>21:0983</v>
      </c>
      <c r="D211" s="1" t="str">
        <f t="shared" si="24"/>
        <v>21:0001</v>
      </c>
      <c r="E211" t="s">
        <v>1110</v>
      </c>
      <c r="F211" t="s">
        <v>1111</v>
      </c>
      <c r="H211">
        <v>64.150997399999994</v>
      </c>
      <c r="I211">
        <v>-109.5125393</v>
      </c>
      <c r="J211" s="1" t="str">
        <f t="shared" si="25"/>
        <v>Till</v>
      </c>
      <c r="K211" s="1" t="str">
        <f t="shared" si="22"/>
        <v>HMC separation (ODM; details not reported)</v>
      </c>
      <c r="L211" t="s">
        <v>25</v>
      </c>
      <c r="M211" t="s">
        <v>25</v>
      </c>
      <c r="N211" t="s">
        <v>25</v>
      </c>
      <c r="O211" t="s">
        <v>25</v>
      </c>
      <c r="P211" t="s">
        <v>496</v>
      </c>
      <c r="Q211" t="s">
        <v>25</v>
      </c>
      <c r="R211" t="s">
        <v>25</v>
      </c>
      <c r="S211" t="s">
        <v>25</v>
      </c>
      <c r="T211" t="s">
        <v>25</v>
      </c>
    </row>
    <row r="212" spans="1:20" hidden="1" x14ac:dyDescent="0.3">
      <c r="A212" t="s">
        <v>1112</v>
      </c>
      <c r="B212" t="s">
        <v>1113</v>
      </c>
      <c r="C212" s="1" t="str">
        <f t="shared" si="23"/>
        <v>21:0983</v>
      </c>
      <c r="D212" s="1" t="str">
        <f t="shared" si="24"/>
        <v>21:0001</v>
      </c>
      <c r="E212" t="s">
        <v>1114</v>
      </c>
      <c r="F212" t="s">
        <v>1115</v>
      </c>
      <c r="H212">
        <v>64.161269599999997</v>
      </c>
      <c r="I212">
        <v>-108.56334680000001</v>
      </c>
      <c r="J212" s="1" t="str">
        <f t="shared" si="25"/>
        <v>Till</v>
      </c>
      <c r="K212" s="1" t="str">
        <f t="shared" si="22"/>
        <v>HMC separation (ODM; details not reported)</v>
      </c>
      <c r="L212" t="s">
        <v>25</v>
      </c>
      <c r="M212" t="s">
        <v>25</v>
      </c>
      <c r="N212" t="s">
        <v>25</v>
      </c>
      <c r="O212" t="s">
        <v>25</v>
      </c>
      <c r="P212" t="s">
        <v>578</v>
      </c>
      <c r="Q212" t="s">
        <v>25</v>
      </c>
      <c r="R212" t="s">
        <v>25</v>
      </c>
      <c r="S212" t="s">
        <v>25</v>
      </c>
      <c r="T212" t="s">
        <v>25</v>
      </c>
    </row>
    <row r="213" spans="1:20" hidden="1" x14ac:dyDescent="0.3">
      <c r="A213" t="s">
        <v>1116</v>
      </c>
      <c r="B213" t="s">
        <v>1117</v>
      </c>
      <c r="C213" s="1" t="str">
        <f t="shared" si="23"/>
        <v>21:0983</v>
      </c>
      <c r="D213" s="1" t="str">
        <f t="shared" si="24"/>
        <v>21:0001</v>
      </c>
      <c r="E213" t="s">
        <v>1118</v>
      </c>
      <c r="F213" t="s">
        <v>1119</v>
      </c>
      <c r="H213">
        <v>64.356345500000003</v>
      </c>
      <c r="I213">
        <v>-108.3211731</v>
      </c>
      <c r="J213" s="1" t="str">
        <f t="shared" si="25"/>
        <v>Till</v>
      </c>
      <c r="K213" s="1" t="str">
        <f t="shared" si="22"/>
        <v>HMC separation (ODM; details not reported)</v>
      </c>
      <c r="L213" t="s">
        <v>32</v>
      </c>
      <c r="M213" t="s">
        <v>32</v>
      </c>
      <c r="N213" t="s">
        <v>25</v>
      </c>
      <c r="O213" t="s">
        <v>25</v>
      </c>
      <c r="P213" t="s">
        <v>985</v>
      </c>
      <c r="Q213" t="s">
        <v>27</v>
      </c>
      <c r="R213" t="s">
        <v>27</v>
      </c>
      <c r="S213" t="s">
        <v>25</v>
      </c>
      <c r="T213" t="s">
        <v>25</v>
      </c>
    </row>
    <row r="214" spans="1:20" hidden="1" x14ac:dyDescent="0.3">
      <c r="A214" t="s">
        <v>1120</v>
      </c>
      <c r="B214" t="s">
        <v>1121</v>
      </c>
      <c r="C214" s="1" t="str">
        <f t="shared" si="23"/>
        <v>21:0983</v>
      </c>
      <c r="D214" s="1" t="str">
        <f t="shared" si="24"/>
        <v>21:0001</v>
      </c>
      <c r="E214" t="s">
        <v>1122</v>
      </c>
      <c r="F214" t="s">
        <v>1123</v>
      </c>
      <c r="H214">
        <v>64.552146699999994</v>
      </c>
      <c r="I214">
        <v>-109.479574</v>
      </c>
      <c r="J214" s="1" t="str">
        <f t="shared" si="25"/>
        <v>Till</v>
      </c>
      <c r="K214" s="1" t="str">
        <f t="shared" si="22"/>
        <v>HMC separation (ODM; details not reported)</v>
      </c>
      <c r="L214" t="s">
        <v>25</v>
      </c>
      <c r="M214" t="s">
        <v>25</v>
      </c>
      <c r="N214" t="s">
        <v>25</v>
      </c>
      <c r="O214" t="s">
        <v>25</v>
      </c>
      <c r="P214" t="s">
        <v>985</v>
      </c>
      <c r="Q214" t="s">
        <v>25</v>
      </c>
      <c r="R214" t="s">
        <v>25</v>
      </c>
      <c r="S214" t="s">
        <v>25</v>
      </c>
      <c r="T214" t="s">
        <v>25</v>
      </c>
    </row>
    <row r="215" spans="1:20" hidden="1" x14ac:dyDescent="0.3">
      <c r="A215" t="s">
        <v>1124</v>
      </c>
      <c r="B215" t="s">
        <v>1125</v>
      </c>
      <c r="C215" s="1" t="str">
        <f t="shared" si="23"/>
        <v>21:0983</v>
      </c>
      <c r="D215" s="1" t="str">
        <f t="shared" si="24"/>
        <v>21:0001</v>
      </c>
      <c r="E215" t="s">
        <v>1126</v>
      </c>
      <c r="F215" t="s">
        <v>1127</v>
      </c>
      <c r="H215">
        <v>64.6219258</v>
      </c>
      <c r="I215">
        <v>-109.14525639999999</v>
      </c>
      <c r="J215" s="1" t="str">
        <f t="shared" si="25"/>
        <v>Till</v>
      </c>
      <c r="K215" s="1" t="str">
        <f t="shared" si="22"/>
        <v>HMC separation (ODM; details not reported)</v>
      </c>
      <c r="L215" t="s">
        <v>124</v>
      </c>
      <c r="M215" t="s">
        <v>24</v>
      </c>
      <c r="N215" t="s">
        <v>200</v>
      </c>
      <c r="O215" t="s">
        <v>34</v>
      </c>
      <c r="P215" t="s">
        <v>859</v>
      </c>
      <c r="Q215" t="s">
        <v>1128</v>
      </c>
      <c r="R215" t="s">
        <v>262</v>
      </c>
      <c r="S215" t="s">
        <v>1129</v>
      </c>
      <c r="T215" t="s">
        <v>24</v>
      </c>
    </row>
    <row r="216" spans="1:20" hidden="1" x14ac:dyDescent="0.3">
      <c r="A216" t="s">
        <v>1130</v>
      </c>
      <c r="B216" t="s">
        <v>1131</v>
      </c>
      <c r="C216" s="1" t="str">
        <f t="shared" si="23"/>
        <v>21:0983</v>
      </c>
      <c r="D216" s="1" t="str">
        <f t="shared" si="24"/>
        <v>21:0001</v>
      </c>
      <c r="E216" t="s">
        <v>1132</v>
      </c>
      <c r="F216" t="s">
        <v>1133</v>
      </c>
      <c r="H216">
        <v>64.887986900000001</v>
      </c>
      <c r="I216">
        <v>-108.45828</v>
      </c>
      <c r="J216" s="1" t="str">
        <f t="shared" si="25"/>
        <v>Till</v>
      </c>
      <c r="K216" s="1" t="str">
        <f t="shared" si="22"/>
        <v>HMC separation (ODM; details not reported)</v>
      </c>
      <c r="L216" t="s">
        <v>34</v>
      </c>
      <c r="M216" t="s">
        <v>34</v>
      </c>
      <c r="N216" t="s">
        <v>25</v>
      </c>
      <c r="O216" t="s">
        <v>25</v>
      </c>
      <c r="P216" t="s">
        <v>1134</v>
      </c>
      <c r="Q216" t="s">
        <v>24</v>
      </c>
      <c r="R216" t="s">
        <v>24</v>
      </c>
      <c r="S216" t="s">
        <v>25</v>
      </c>
      <c r="T216" t="s">
        <v>25</v>
      </c>
    </row>
    <row r="217" spans="1:20" hidden="1" x14ac:dyDescent="0.3">
      <c r="A217" t="s">
        <v>1135</v>
      </c>
      <c r="B217" t="s">
        <v>1136</v>
      </c>
      <c r="C217" s="1" t="str">
        <f t="shared" si="23"/>
        <v>21:0983</v>
      </c>
      <c r="D217" s="1" t="str">
        <f t="shared" si="24"/>
        <v>21:0001</v>
      </c>
      <c r="E217" t="s">
        <v>1137</v>
      </c>
      <c r="F217" t="s">
        <v>1138</v>
      </c>
      <c r="H217">
        <v>64.608925499999998</v>
      </c>
      <c r="I217">
        <v>-108.978812</v>
      </c>
      <c r="J217" s="1" t="str">
        <f t="shared" si="25"/>
        <v>Till</v>
      </c>
      <c r="K217" s="1" t="str">
        <f t="shared" si="22"/>
        <v>HMC separation (ODM; details not reported)</v>
      </c>
      <c r="L217" t="s">
        <v>25</v>
      </c>
      <c r="M217" t="s">
        <v>25</v>
      </c>
      <c r="N217" t="s">
        <v>25</v>
      </c>
      <c r="O217" t="s">
        <v>25</v>
      </c>
      <c r="P217" t="s">
        <v>1139</v>
      </c>
      <c r="Q217" t="s">
        <v>25</v>
      </c>
      <c r="R217" t="s">
        <v>25</v>
      </c>
      <c r="S217" t="s">
        <v>25</v>
      </c>
      <c r="T217" t="s">
        <v>25</v>
      </c>
    </row>
    <row r="218" spans="1:20" hidden="1" x14ac:dyDescent="0.3">
      <c r="A218" t="s">
        <v>1140</v>
      </c>
      <c r="B218" t="s">
        <v>1141</v>
      </c>
      <c r="C218" s="1" t="str">
        <f t="shared" si="23"/>
        <v>21:0983</v>
      </c>
      <c r="D218" s="1" t="str">
        <f t="shared" si="24"/>
        <v>21:0001</v>
      </c>
      <c r="E218" t="s">
        <v>1142</v>
      </c>
      <c r="F218" t="s">
        <v>1143</v>
      </c>
      <c r="H218">
        <v>64.271797000000007</v>
      </c>
      <c r="I218">
        <v>-109.1715165</v>
      </c>
      <c r="J218" s="1" t="str">
        <f t="shared" si="25"/>
        <v>Till</v>
      </c>
      <c r="K218" s="1" t="str">
        <f t="shared" si="22"/>
        <v>HMC separation (ODM; details not reported)</v>
      </c>
      <c r="L218" t="s">
        <v>34</v>
      </c>
      <c r="M218" t="s">
        <v>34</v>
      </c>
      <c r="N218" t="s">
        <v>25</v>
      </c>
      <c r="O218" t="s">
        <v>25</v>
      </c>
      <c r="P218" t="s">
        <v>1144</v>
      </c>
      <c r="Q218" t="s">
        <v>701</v>
      </c>
      <c r="R218" t="s">
        <v>701</v>
      </c>
      <c r="S218" t="s">
        <v>25</v>
      </c>
      <c r="T218" t="s">
        <v>25</v>
      </c>
    </row>
    <row r="219" spans="1:20" hidden="1" x14ac:dyDescent="0.3">
      <c r="A219" t="s">
        <v>1145</v>
      </c>
      <c r="B219" t="s">
        <v>1146</v>
      </c>
      <c r="C219" s="1" t="str">
        <f t="shared" si="23"/>
        <v>21:0983</v>
      </c>
      <c r="D219" s="1" t="str">
        <f t="shared" si="24"/>
        <v>21:0001</v>
      </c>
      <c r="E219" t="s">
        <v>1147</v>
      </c>
      <c r="F219" t="s">
        <v>1148</v>
      </c>
      <c r="H219">
        <v>64.676370199999994</v>
      </c>
      <c r="I219">
        <v>-108.4873295</v>
      </c>
      <c r="J219" s="1" t="str">
        <f t="shared" si="25"/>
        <v>Till</v>
      </c>
      <c r="K219" s="1" t="str">
        <f t="shared" si="22"/>
        <v>HMC separation (ODM; details not reported)</v>
      </c>
      <c r="L219" t="s">
        <v>131</v>
      </c>
      <c r="M219" t="s">
        <v>274</v>
      </c>
      <c r="N219" t="s">
        <v>33</v>
      </c>
      <c r="O219" t="s">
        <v>25</v>
      </c>
      <c r="P219" t="s">
        <v>149</v>
      </c>
      <c r="Q219" t="s">
        <v>118</v>
      </c>
      <c r="R219" t="s">
        <v>118</v>
      </c>
      <c r="S219" t="s">
        <v>25</v>
      </c>
      <c r="T219" t="s">
        <v>25</v>
      </c>
    </row>
    <row r="220" spans="1:20" hidden="1" x14ac:dyDescent="0.3">
      <c r="A220" t="s">
        <v>1149</v>
      </c>
      <c r="B220" t="s">
        <v>1150</v>
      </c>
      <c r="C220" s="1" t="str">
        <f t="shared" si="23"/>
        <v>21:0983</v>
      </c>
      <c r="D220" s="1" t="str">
        <f t="shared" si="24"/>
        <v>21:0001</v>
      </c>
      <c r="E220" t="s">
        <v>1151</v>
      </c>
      <c r="F220" t="s">
        <v>1152</v>
      </c>
      <c r="H220">
        <v>64.4646221</v>
      </c>
      <c r="I220">
        <v>-108.2975428</v>
      </c>
      <c r="J220" s="1" t="str">
        <f t="shared" si="25"/>
        <v>Till</v>
      </c>
      <c r="K220" s="1" t="str">
        <f t="shared" si="22"/>
        <v>HMC separation (ODM; details not reported)</v>
      </c>
      <c r="L220" t="s">
        <v>246</v>
      </c>
      <c r="M220" t="s">
        <v>246</v>
      </c>
      <c r="N220" t="s">
        <v>25</v>
      </c>
      <c r="O220" t="s">
        <v>25</v>
      </c>
      <c r="P220" t="s">
        <v>489</v>
      </c>
      <c r="Q220" t="s">
        <v>27</v>
      </c>
      <c r="R220" t="s">
        <v>27</v>
      </c>
      <c r="S220" t="s">
        <v>25</v>
      </c>
      <c r="T220" t="s">
        <v>25</v>
      </c>
    </row>
    <row r="221" spans="1:20" hidden="1" x14ac:dyDescent="0.3">
      <c r="A221" t="s">
        <v>1153</v>
      </c>
      <c r="B221" t="s">
        <v>1154</v>
      </c>
      <c r="C221" s="1" t="str">
        <f t="shared" si="23"/>
        <v>21:0983</v>
      </c>
      <c r="D221" s="1" t="str">
        <f t="shared" si="24"/>
        <v>21:0001</v>
      </c>
      <c r="E221" t="s">
        <v>1155</v>
      </c>
      <c r="F221" t="s">
        <v>1156</v>
      </c>
      <c r="H221">
        <v>64.038719700000001</v>
      </c>
      <c r="I221">
        <v>-109.1154997</v>
      </c>
      <c r="J221" s="1" t="str">
        <f t="shared" si="25"/>
        <v>Till</v>
      </c>
      <c r="K221" s="1" t="str">
        <f t="shared" si="22"/>
        <v>HMC separation (ODM; details not reported)</v>
      </c>
      <c r="L221" t="s">
        <v>32</v>
      </c>
      <c r="M221" t="s">
        <v>32</v>
      </c>
      <c r="N221" t="s">
        <v>25</v>
      </c>
      <c r="O221" t="s">
        <v>25</v>
      </c>
      <c r="P221" t="s">
        <v>1157</v>
      </c>
      <c r="Q221" t="s">
        <v>1158</v>
      </c>
      <c r="R221" t="s">
        <v>1158</v>
      </c>
      <c r="S221" t="s">
        <v>25</v>
      </c>
      <c r="T221" t="s">
        <v>25</v>
      </c>
    </row>
    <row r="222" spans="1:20" hidden="1" x14ac:dyDescent="0.3">
      <c r="A222" t="s">
        <v>1159</v>
      </c>
      <c r="B222" t="s">
        <v>1160</v>
      </c>
      <c r="C222" s="1" t="str">
        <f t="shared" si="23"/>
        <v>21:0983</v>
      </c>
      <c r="D222" s="1" t="str">
        <f t="shared" si="24"/>
        <v>21:0001</v>
      </c>
      <c r="E222" t="s">
        <v>1161</v>
      </c>
      <c r="F222" t="s">
        <v>1162</v>
      </c>
      <c r="H222">
        <v>64.204257299999995</v>
      </c>
      <c r="I222">
        <v>-109.0440766</v>
      </c>
      <c r="J222" s="1" t="str">
        <f t="shared" si="25"/>
        <v>Till</v>
      </c>
      <c r="K222" s="1" t="str">
        <f t="shared" si="22"/>
        <v>HMC separation (ODM; details not reported)</v>
      </c>
      <c r="L222" t="s">
        <v>25</v>
      </c>
      <c r="M222" t="s">
        <v>25</v>
      </c>
      <c r="N222" t="s">
        <v>25</v>
      </c>
      <c r="O222" t="s">
        <v>25</v>
      </c>
      <c r="P222" t="s">
        <v>783</v>
      </c>
      <c r="Q222" t="s">
        <v>25</v>
      </c>
      <c r="R222" t="s">
        <v>25</v>
      </c>
      <c r="S222" t="s">
        <v>25</v>
      </c>
      <c r="T222" t="s">
        <v>25</v>
      </c>
    </row>
    <row r="223" spans="1:20" hidden="1" x14ac:dyDescent="0.3">
      <c r="A223" t="s">
        <v>1163</v>
      </c>
      <c r="B223" t="s">
        <v>1164</v>
      </c>
      <c r="C223" s="1" t="str">
        <f t="shared" si="23"/>
        <v>21:0983</v>
      </c>
      <c r="D223" s="1" t="str">
        <f t="shared" si="24"/>
        <v>21:0001</v>
      </c>
      <c r="E223" t="s">
        <v>1165</v>
      </c>
      <c r="F223" t="s">
        <v>1166</v>
      </c>
      <c r="H223">
        <v>64.345826599999995</v>
      </c>
      <c r="I223">
        <v>-108.7624807</v>
      </c>
      <c r="J223" s="1" t="str">
        <f t="shared" si="25"/>
        <v>Till</v>
      </c>
      <c r="K223" s="1" t="str">
        <f t="shared" si="22"/>
        <v>HMC separation (ODM; details not reported)</v>
      </c>
      <c r="L223" t="s">
        <v>34</v>
      </c>
      <c r="M223" t="s">
        <v>34</v>
      </c>
      <c r="N223" t="s">
        <v>25</v>
      </c>
      <c r="O223" t="s">
        <v>25</v>
      </c>
      <c r="P223" t="s">
        <v>985</v>
      </c>
      <c r="Q223" t="s">
        <v>489</v>
      </c>
      <c r="R223" t="s">
        <v>489</v>
      </c>
      <c r="S223" t="s">
        <v>25</v>
      </c>
      <c r="T223" t="s">
        <v>25</v>
      </c>
    </row>
    <row r="224" spans="1:20" hidden="1" x14ac:dyDescent="0.3">
      <c r="A224" t="s">
        <v>1167</v>
      </c>
      <c r="B224" t="s">
        <v>1168</v>
      </c>
      <c r="C224" s="1" t="str">
        <f t="shared" si="23"/>
        <v>21:0983</v>
      </c>
      <c r="D224" s="1" t="str">
        <f t="shared" si="24"/>
        <v>21:0001</v>
      </c>
      <c r="E224" t="s">
        <v>1169</v>
      </c>
      <c r="F224" t="s">
        <v>1170</v>
      </c>
      <c r="H224">
        <v>64.448292100000003</v>
      </c>
      <c r="I224">
        <v>-108.6780316</v>
      </c>
      <c r="J224" s="1" t="str">
        <f t="shared" si="25"/>
        <v>Till</v>
      </c>
      <c r="K224" s="1" t="str">
        <f t="shared" si="22"/>
        <v>HMC separation (ODM; details not reported)</v>
      </c>
      <c r="L224" t="s">
        <v>136</v>
      </c>
      <c r="M224" t="s">
        <v>200</v>
      </c>
      <c r="N224" t="s">
        <v>34</v>
      </c>
      <c r="O224" t="s">
        <v>25</v>
      </c>
      <c r="P224" t="s">
        <v>1171</v>
      </c>
      <c r="Q224" t="s">
        <v>701</v>
      </c>
      <c r="R224" t="s">
        <v>900</v>
      </c>
      <c r="S224" t="s">
        <v>34</v>
      </c>
      <c r="T224" t="s">
        <v>25</v>
      </c>
    </row>
    <row r="225" spans="1:20" hidden="1" x14ac:dyDescent="0.3">
      <c r="A225" t="s">
        <v>1172</v>
      </c>
      <c r="B225" t="s">
        <v>1173</v>
      </c>
      <c r="C225" s="1" t="str">
        <f t="shared" si="23"/>
        <v>21:0983</v>
      </c>
      <c r="D225" s="1" t="str">
        <f t="shared" si="24"/>
        <v>21:0001</v>
      </c>
      <c r="E225" t="s">
        <v>1174</v>
      </c>
      <c r="F225" t="s">
        <v>1175</v>
      </c>
      <c r="H225">
        <v>64.682369800000004</v>
      </c>
      <c r="I225">
        <v>-109.6924575</v>
      </c>
      <c r="J225" s="1" t="str">
        <f t="shared" si="25"/>
        <v>Till</v>
      </c>
      <c r="K225" s="1" t="str">
        <f t="shared" si="22"/>
        <v>HMC separation (ODM; details not reported)</v>
      </c>
      <c r="L225" t="s">
        <v>24</v>
      </c>
      <c r="M225" t="s">
        <v>24</v>
      </c>
      <c r="N225" t="s">
        <v>25</v>
      </c>
      <c r="O225" t="s">
        <v>25</v>
      </c>
      <c r="P225" t="s">
        <v>1076</v>
      </c>
      <c r="Q225" t="s">
        <v>118</v>
      </c>
      <c r="R225" t="s">
        <v>118</v>
      </c>
      <c r="S225" t="s">
        <v>25</v>
      </c>
      <c r="T225" t="s">
        <v>25</v>
      </c>
    </row>
    <row r="226" spans="1:20" hidden="1" x14ac:dyDescent="0.3">
      <c r="A226" t="s">
        <v>1176</v>
      </c>
      <c r="B226" t="s">
        <v>1177</v>
      </c>
      <c r="C226" s="1" t="str">
        <f t="shared" si="23"/>
        <v>21:0983</v>
      </c>
      <c r="D226" s="1" t="str">
        <f t="shared" si="24"/>
        <v>21:0001</v>
      </c>
      <c r="E226" t="s">
        <v>1178</v>
      </c>
      <c r="F226" t="s">
        <v>1179</v>
      </c>
      <c r="H226">
        <v>64.793106499999993</v>
      </c>
      <c r="I226">
        <v>-109.5438918</v>
      </c>
      <c r="J226" s="1" t="str">
        <f t="shared" si="25"/>
        <v>Till</v>
      </c>
      <c r="K226" s="1" t="str">
        <f t="shared" si="22"/>
        <v>HMC separation (ODM; details not reported)</v>
      </c>
      <c r="L226" t="s">
        <v>32</v>
      </c>
      <c r="M226" t="s">
        <v>34</v>
      </c>
      <c r="N226" t="s">
        <v>25</v>
      </c>
      <c r="O226" t="s">
        <v>33</v>
      </c>
      <c r="P226" t="s">
        <v>1180</v>
      </c>
      <c r="Q226" t="s">
        <v>1181</v>
      </c>
      <c r="R226" t="s">
        <v>195</v>
      </c>
      <c r="S226" t="s">
        <v>25</v>
      </c>
      <c r="T226" t="s">
        <v>34</v>
      </c>
    </row>
    <row r="227" spans="1:20" hidden="1" x14ac:dyDescent="0.3">
      <c r="A227" t="s">
        <v>1182</v>
      </c>
      <c r="B227" t="s">
        <v>1183</v>
      </c>
      <c r="C227" s="1" t="str">
        <f t="shared" si="23"/>
        <v>21:0983</v>
      </c>
      <c r="D227" s="1" t="str">
        <f t="shared" si="24"/>
        <v>21:0001</v>
      </c>
      <c r="E227" t="s">
        <v>1184</v>
      </c>
      <c r="F227" t="s">
        <v>1185</v>
      </c>
      <c r="H227">
        <v>64.402321799999996</v>
      </c>
      <c r="I227">
        <v>-109.534594</v>
      </c>
      <c r="J227" s="1" t="str">
        <f t="shared" si="25"/>
        <v>Till</v>
      </c>
      <c r="K227" s="1" t="str">
        <f t="shared" si="22"/>
        <v>HMC separation (ODM; details not reported)</v>
      </c>
      <c r="L227" t="s">
        <v>200</v>
      </c>
      <c r="M227" t="s">
        <v>200</v>
      </c>
      <c r="N227" t="s">
        <v>25</v>
      </c>
      <c r="O227" t="s">
        <v>25</v>
      </c>
      <c r="P227" t="s">
        <v>1186</v>
      </c>
      <c r="Q227" t="s">
        <v>1187</v>
      </c>
      <c r="R227" t="s">
        <v>1187</v>
      </c>
      <c r="S227" t="s">
        <v>25</v>
      </c>
      <c r="T227" t="s">
        <v>25</v>
      </c>
    </row>
    <row r="228" spans="1:20" hidden="1" x14ac:dyDescent="0.3">
      <c r="A228" t="s">
        <v>1188</v>
      </c>
      <c r="B228" t="s">
        <v>1189</v>
      </c>
      <c r="C228" s="1" t="str">
        <f t="shared" si="23"/>
        <v>21:0983</v>
      </c>
      <c r="D228" s="1" t="str">
        <f t="shared" si="24"/>
        <v>21:0001</v>
      </c>
      <c r="E228" t="s">
        <v>1190</v>
      </c>
      <c r="F228" t="s">
        <v>1191</v>
      </c>
      <c r="H228">
        <v>64.280309599999995</v>
      </c>
      <c r="I228">
        <v>-109.7202568</v>
      </c>
      <c r="J228" s="1" t="str">
        <f t="shared" si="25"/>
        <v>Till</v>
      </c>
      <c r="K228" s="1" t="str">
        <f t="shared" si="22"/>
        <v>HMC separation (ODM; details not reported)</v>
      </c>
      <c r="L228" t="s">
        <v>200</v>
      </c>
      <c r="M228" t="s">
        <v>200</v>
      </c>
      <c r="N228" t="s">
        <v>25</v>
      </c>
      <c r="O228" t="s">
        <v>25</v>
      </c>
      <c r="P228" t="s">
        <v>1192</v>
      </c>
      <c r="Q228" t="s">
        <v>1053</v>
      </c>
      <c r="R228" t="s">
        <v>1053</v>
      </c>
      <c r="S228" t="s">
        <v>25</v>
      </c>
      <c r="T228" t="s">
        <v>25</v>
      </c>
    </row>
    <row r="229" spans="1:20" hidden="1" x14ac:dyDescent="0.3">
      <c r="A229" t="s">
        <v>1193</v>
      </c>
      <c r="B229" t="s">
        <v>1194</v>
      </c>
      <c r="C229" s="1" t="str">
        <f t="shared" si="23"/>
        <v>21:0983</v>
      </c>
      <c r="D229" s="1" t="str">
        <f t="shared" si="24"/>
        <v>21:0001</v>
      </c>
      <c r="E229" t="s">
        <v>1195</v>
      </c>
      <c r="F229" t="s">
        <v>1196</v>
      </c>
      <c r="H229">
        <v>64.863999500000006</v>
      </c>
      <c r="I229">
        <v>-109.3433489</v>
      </c>
      <c r="J229" s="1" t="str">
        <f t="shared" si="25"/>
        <v>Till</v>
      </c>
      <c r="K229" s="1" t="str">
        <f t="shared" si="22"/>
        <v>HMC separation (ODM; details not reported)</v>
      </c>
      <c r="L229" t="s">
        <v>32</v>
      </c>
      <c r="M229" t="s">
        <v>32</v>
      </c>
      <c r="N229" t="s">
        <v>25</v>
      </c>
      <c r="O229" t="s">
        <v>25</v>
      </c>
      <c r="P229" t="s">
        <v>1197</v>
      </c>
      <c r="Q229" t="s">
        <v>32</v>
      </c>
      <c r="R229" t="s">
        <v>32</v>
      </c>
      <c r="S229" t="s">
        <v>25</v>
      </c>
      <c r="T229" t="s">
        <v>25</v>
      </c>
    </row>
    <row r="230" spans="1:20" hidden="1" x14ac:dyDescent="0.3">
      <c r="A230" t="s">
        <v>1198</v>
      </c>
      <c r="B230" t="s">
        <v>1199</v>
      </c>
      <c r="C230" s="1" t="str">
        <f t="shared" ref="C230:C258" si="26">HYPERLINK("http://geochem.nrcan.gc.ca/cdogs/content/bdl/bdl210983_e.htm", "21:0983")</f>
        <v>21:0983</v>
      </c>
      <c r="D230" s="1" t="str">
        <f t="shared" ref="D230:D258" si="27">HYPERLINK("http://geochem.nrcan.gc.ca/cdogs/content/svy/svy210001_e.htm", "21:0001")</f>
        <v>21:0001</v>
      </c>
      <c r="E230" t="s">
        <v>1200</v>
      </c>
      <c r="F230" t="s">
        <v>1201</v>
      </c>
      <c r="H230">
        <v>64.9626296</v>
      </c>
      <c r="I230">
        <v>-109.2300242</v>
      </c>
      <c r="J230" s="1" t="str">
        <f t="shared" si="25"/>
        <v>Till</v>
      </c>
      <c r="K230" s="1" t="str">
        <f t="shared" si="22"/>
        <v>HMC separation (ODM; details not reported)</v>
      </c>
      <c r="L230" t="s">
        <v>25</v>
      </c>
      <c r="M230" t="s">
        <v>25</v>
      </c>
      <c r="N230" t="s">
        <v>25</v>
      </c>
      <c r="O230" t="s">
        <v>25</v>
      </c>
      <c r="P230" t="s">
        <v>1202</v>
      </c>
      <c r="Q230" t="s">
        <v>25</v>
      </c>
      <c r="R230" t="s">
        <v>25</v>
      </c>
      <c r="S230" t="s">
        <v>25</v>
      </c>
      <c r="T230" t="s">
        <v>25</v>
      </c>
    </row>
    <row r="231" spans="1:20" hidden="1" x14ac:dyDescent="0.3">
      <c r="A231" t="s">
        <v>1203</v>
      </c>
      <c r="B231" t="s">
        <v>1204</v>
      </c>
      <c r="C231" s="1" t="str">
        <f t="shared" si="26"/>
        <v>21:0983</v>
      </c>
      <c r="D231" s="1" t="str">
        <f t="shared" si="27"/>
        <v>21:0001</v>
      </c>
      <c r="E231" t="s">
        <v>1205</v>
      </c>
      <c r="F231" t="s">
        <v>1206</v>
      </c>
      <c r="H231">
        <v>64.065072400000005</v>
      </c>
      <c r="I231">
        <v>-108.1015419</v>
      </c>
      <c r="J231" s="1" t="str">
        <f t="shared" si="25"/>
        <v>Till</v>
      </c>
      <c r="K231" s="1" t="str">
        <f t="shared" si="22"/>
        <v>HMC separation (ODM; details not reported)</v>
      </c>
      <c r="L231" t="s">
        <v>34</v>
      </c>
      <c r="M231" t="s">
        <v>34</v>
      </c>
      <c r="N231" t="s">
        <v>25</v>
      </c>
      <c r="O231" t="s">
        <v>25</v>
      </c>
      <c r="P231" t="s">
        <v>1207</v>
      </c>
      <c r="Q231" t="s">
        <v>34</v>
      </c>
      <c r="R231" t="s">
        <v>34</v>
      </c>
      <c r="S231" t="s">
        <v>25</v>
      </c>
      <c r="T231" t="s">
        <v>25</v>
      </c>
    </row>
    <row r="232" spans="1:20" hidden="1" x14ac:dyDescent="0.3">
      <c r="A232" t="s">
        <v>1208</v>
      </c>
      <c r="B232" t="s">
        <v>1209</v>
      </c>
      <c r="C232" s="1" t="str">
        <f t="shared" si="26"/>
        <v>21:0983</v>
      </c>
      <c r="D232" s="1" t="str">
        <f t="shared" si="27"/>
        <v>21:0001</v>
      </c>
      <c r="E232" t="s">
        <v>1210</v>
      </c>
      <c r="F232" t="s">
        <v>1211</v>
      </c>
      <c r="H232">
        <v>64.252189000000001</v>
      </c>
      <c r="I232">
        <v>-108.1109713</v>
      </c>
      <c r="J232" s="1" t="str">
        <f t="shared" si="25"/>
        <v>Till</v>
      </c>
      <c r="K232" s="1" t="str">
        <f t="shared" si="22"/>
        <v>HMC separation (ODM; details not reported)</v>
      </c>
      <c r="L232" t="s">
        <v>37</v>
      </c>
      <c r="M232" t="s">
        <v>200</v>
      </c>
      <c r="N232" t="s">
        <v>32</v>
      </c>
      <c r="O232" t="s">
        <v>25</v>
      </c>
      <c r="P232" t="s">
        <v>1212</v>
      </c>
      <c r="Q232" t="s">
        <v>388</v>
      </c>
      <c r="R232" t="s">
        <v>332</v>
      </c>
      <c r="S232" t="s">
        <v>32</v>
      </c>
      <c r="T232" t="s">
        <v>25</v>
      </c>
    </row>
    <row r="233" spans="1:20" hidden="1" x14ac:dyDescent="0.3">
      <c r="A233" t="s">
        <v>1213</v>
      </c>
      <c r="B233" t="s">
        <v>1214</v>
      </c>
      <c r="C233" s="1" t="str">
        <f t="shared" si="26"/>
        <v>21:0983</v>
      </c>
      <c r="D233" s="1" t="str">
        <f t="shared" si="27"/>
        <v>21:0001</v>
      </c>
      <c r="E233" t="s">
        <v>1215</v>
      </c>
      <c r="F233" t="s">
        <v>1216</v>
      </c>
      <c r="H233">
        <v>64.415641800000003</v>
      </c>
      <c r="I233">
        <v>-108.57223310000001</v>
      </c>
      <c r="J233" s="1" t="str">
        <f t="shared" si="25"/>
        <v>Till</v>
      </c>
      <c r="K233" s="1" t="str">
        <f t="shared" si="22"/>
        <v>HMC separation (ODM; details not reported)</v>
      </c>
      <c r="L233" t="s">
        <v>200</v>
      </c>
      <c r="M233" t="s">
        <v>200</v>
      </c>
      <c r="N233" t="s">
        <v>25</v>
      </c>
      <c r="O233" t="s">
        <v>25</v>
      </c>
      <c r="P233" t="s">
        <v>1217</v>
      </c>
      <c r="Q233" t="s">
        <v>221</v>
      </c>
      <c r="R233" t="s">
        <v>221</v>
      </c>
      <c r="S233" t="s">
        <v>25</v>
      </c>
      <c r="T233" t="s">
        <v>25</v>
      </c>
    </row>
    <row r="234" spans="1:20" hidden="1" x14ac:dyDescent="0.3">
      <c r="A234" t="s">
        <v>1218</v>
      </c>
      <c r="B234" t="s">
        <v>1219</v>
      </c>
      <c r="C234" s="1" t="str">
        <f t="shared" si="26"/>
        <v>21:0983</v>
      </c>
      <c r="D234" s="1" t="str">
        <f t="shared" si="27"/>
        <v>21:0001</v>
      </c>
      <c r="E234" t="s">
        <v>1220</v>
      </c>
      <c r="F234" t="s">
        <v>1221</v>
      </c>
      <c r="H234">
        <v>64.8396951</v>
      </c>
      <c r="I234">
        <v>-109.18218760000001</v>
      </c>
      <c r="J234" s="1" t="str">
        <f t="shared" si="25"/>
        <v>Till</v>
      </c>
      <c r="K234" s="1" t="str">
        <f t="shared" si="22"/>
        <v>HMC separation (ODM; details not reported)</v>
      </c>
      <c r="L234" t="s">
        <v>34</v>
      </c>
      <c r="M234" t="s">
        <v>25</v>
      </c>
      <c r="N234" t="s">
        <v>34</v>
      </c>
      <c r="O234" t="s">
        <v>25</v>
      </c>
      <c r="P234" t="s">
        <v>1222</v>
      </c>
      <c r="Q234" t="s">
        <v>274</v>
      </c>
      <c r="R234" t="s">
        <v>25</v>
      </c>
      <c r="S234" t="s">
        <v>274</v>
      </c>
      <c r="T234" t="s">
        <v>25</v>
      </c>
    </row>
    <row r="235" spans="1:20" hidden="1" x14ac:dyDescent="0.3">
      <c r="A235" t="s">
        <v>1223</v>
      </c>
      <c r="B235" t="s">
        <v>1224</v>
      </c>
      <c r="C235" s="1" t="str">
        <f t="shared" si="26"/>
        <v>21:0983</v>
      </c>
      <c r="D235" s="1" t="str">
        <f t="shared" si="27"/>
        <v>21:0001</v>
      </c>
      <c r="E235" t="s">
        <v>1225</v>
      </c>
      <c r="F235" t="s">
        <v>1226</v>
      </c>
      <c r="H235">
        <v>64.765640899999994</v>
      </c>
      <c r="I235">
        <v>-109.2985364</v>
      </c>
      <c r="J235" s="1" t="str">
        <f t="shared" si="25"/>
        <v>Till</v>
      </c>
      <c r="K235" s="1" t="str">
        <f t="shared" si="22"/>
        <v>HMC separation (ODM; details not reported)</v>
      </c>
      <c r="L235" t="s">
        <v>274</v>
      </c>
      <c r="M235" t="s">
        <v>24</v>
      </c>
      <c r="N235" t="s">
        <v>200</v>
      </c>
      <c r="O235" t="s">
        <v>25</v>
      </c>
      <c r="P235" t="s">
        <v>1227</v>
      </c>
      <c r="Q235" t="s">
        <v>1228</v>
      </c>
      <c r="R235" t="s">
        <v>1229</v>
      </c>
      <c r="S235" t="s">
        <v>246</v>
      </c>
      <c r="T235" t="s">
        <v>25</v>
      </c>
    </row>
    <row r="236" spans="1:20" hidden="1" x14ac:dyDescent="0.3">
      <c r="A236" t="s">
        <v>1230</v>
      </c>
      <c r="B236" t="s">
        <v>1231</v>
      </c>
      <c r="C236" s="1" t="str">
        <f t="shared" si="26"/>
        <v>21:0983</v>
      </c>
      <c r="D236" s="1" t="str">
        <f t="shared" si="27"/>
        <v>21:0001</v>
      </c>
      <c r="E236" t="s">
        <v>1232</v>
      </c>
      <c r="F236" t="s">
        <v>1233</v>
      </c>
      <c r="H236">
        <v>64.842645099999999</v>
      </c>
      <c r="I236">
        <v>-108.5453382</v>
      </c>
      <c r="J236" s="1" t="str">
        <f t="shared" si="25"/>
        <v>Till</v>
      </c>
      <c r="K236" s="1" t="str">
        <f t="shared" si="22"/>
        <v>HMC separation (ODM; details not reported)</v>
      </c>
      <c r="L236" t="s">
        <v>274</v>
      </c>
      <c r="M236" t="s">
        <v>274</v>
      </c>
      <c r="N236" t="s">
        <v>25</v>
      </c>
      <c r="O236" t="s">
        <v>25</v>
      </c>
      <c r="P236" t="s">
        <v>1234</v>
      </c>
      <c r="Q236" t="s">
        <v>701</v>
      </c>
      <c r="R236" t="s">
        <v>701</v>
      </c>
      <c r="S236" t="s">
        <v>25</v>
      </c>
      <c r="T236" t="s">
        <v>25</v>
      </c>
    </row>
    <row r="237" spans="1:20" hidden="1" x14ac:dyDescent="0.3">
      <c r="A237" t="s">
        <v>1235</v>
      </c>
      <c r="B237" t="s">
        <v>1236</v>
      </c>
      <c r="C237" s="1" t="str">
        <f t="shared" si="26"/>
        <v>21:0983</v>
      </c>
      <c r="D237" s="1" t="str">
        <f t="shared" si="27"/>
        <v>21:0001</v>
      </c>
      <c r="E237" t="s">
        <v>1237</v>
      </c>
      <c r="F237" t="s">
        <v>1238</v>
      </c>
      <c r="H237">
        <v>64.930532299999996</v>
      </c>
      <c r="I237">
        <v>-108.2072632</v>
      </c>
      <c r="J237" s="1" t="str">
        <f t="shared" si="25"/>
        <v>Till</v>
      </c>
      <c r="K237" s="1" t="str">
        <f t="shared" si="22"/>
        <v>HMC separation (ODM; details not reported)</v>
      </c>
      <c r="L237" t="s">
        <v>25</v>
      </c>
      <c r="M237" t="s">
        <v>25</v>
      </c>
      <c r="N237" t="s">
        <v>25</v>
      </c>
      <c r="O237" t="s">
        <v>25</v>
      </c>
      <c r="P237" t="s">
        <v>1239</v>
      </c>
      <c r="Q237" t="s">
        <v>25</v>
      </c>
      <c r="R237" t="s">
        <v>25</v>
      </c>
      <c r="S237" t="s">
        <v>25</v>
      </c>
      <c r="T237" t="s">
        <v>25</v>
      </c>
    </row>
    <row r="238" spans="1:20" hidden="1" x14ac:dyDescent="0.3">
      <c r="A238" t="s">
        <v>1240</v>
      </c>
      <c r="B238" t="s">
        <v>1241</v>
      </c>
      <c r="C238" s="1" t="str">
        <f t="shared" si="26"/>
        <v>21:0983</v>
      </c>
      <c r="D238" s="1" t="str">
        <f t="shared" si="27"/>
        <v>21:0001</v>
      </c>
      <c r="E238" t="s">
        <v>1242</v>
      </c>
      <c r="F238" t="s">
        <v>1243</v>
      </c>
      <c r="H238">
        <v>64.795881699999995</v>
      </c>
      <c r="I238">
        <v>-108.1566772</v>
      </c>
      <c r="J238" s="1" t="str">
        <f t="shared" si="25"/>
        <v>Till</v>
      </c>
      <c r="K238" s="1" t="str">
        <f t="shared" si="22"/>
        <v>HMC separation (ODM; details not reported)</v>
      </c>
      <c r="L238" t="s">
        <v>246</v>
      </c>
      <c r="M238" t="s">
        <v>200</v>
      </c>
      <c r="N238" t="s">
        <v>33</v>
      </c>
      <c r="O238" t="s">
        <v>32</v>
      </c>
      <c r="P238" t="s">
        <v>1244</v>
      </c>
      <c r="Q238" t="s">
        <v>1245</v>
      </c>
      <c r="R238" t="s">
        <v>490</v>
      </c>
      <c r="S238" t="s">
        <v>274</v>
      </c>
      <c r="T238" t="s">
        <v>1246</v>
      </c>
    </row>
    <row r="239" spans="1:20" hidden="1" x14ac:dyDescent="0.3">
      <c r="A239" t="s">
        <v>1247</v>
      </c>
      <c r="B239" t="s">
        <v>1248</v>
      </c>
      <c r="C239" s="1" t="str">
        <f t="shared" si="26"/>
        <v>21:0983</v>
      </c>
      <c r="D239" s="1" t="str">
        <f t="shared" si="27"/>
        <v>21:0001</v>
      </c>
      <c r="E239" t="s">
        <v>1249</v>
      </c>
      <c r="F239" t="s">
        <v>1250</v>
      </c>
      <c r="H239">
        <v>64.716163300000005</v>
      </c>
      <c r="I239">
        <v>-108.9572714</v>
      </c>
      <c r="J239" s="1" t="str">
        <f t="shared" si="25"/>
        <v>Till</v>
      </c>
      <c r="K239" s="1" t="str">
        <f t="shared" si="22"/>
        <v>HMC separation (ODM; details not reported)</v>
      </c>
      <c r="L239" t="s">
        <v>274</v>
      </c>
      <c r="M239" t="s">
        <v>136</v>
      </c>
      <c r="N239" t="s">
        <v>34</v>
      </c>
      <c r="O239" t="s">
        <v>33</v>
      </c>
      <c r="P239" t="s">
        <v>1251</v>
      </c>
      <c r="Q239" t="s">
        <v>489</v>
      </c>
      <c r="R239" t="s">
        <v>388</v>
      </c>
      <c r="S239" t="s">
        <v>200</v>
      </c>
      <c r="T239" t="s">
        <v>25</v>
      </c>
    </row>
    <row r="240" spans="1:20" hidden="1" x14ac:dyDescent="0.3">
      <c r="A240" t="s">
        <v>1252</v>
      </c>
      <c r="B240" t="s">
        <v>1253</v>
      </c>
      <c r="C240" s="1" t="str">
        <f t="shared" si="26"/>
        <v>21:0983</v>
      </c>
      <c r="D240" s="1" t="str">
        <f t="shared" si="27"/>
        <v>21:0001</v>
      </c>
      <c r="E240" t="s">
        <v>1254</v>
      </c>
      <c r="F240" t="s">
        <v>1255</v>
      </c>
      <c r="H240">
        <v>64.830945099999994</v>
      </c>
      <c r="I240">
        <v>-108.692605</v>
      </c>
      <c r="J240" s="1" t="str">
        <f t="shared" si="25"/>
        <v>Till</v>
      </c>
      <c r="K240" s="1" t="str">
        <f t="shared" si="22"/>
        <v>HMC separation (ODM; details not reported)</v>
      </c>
      <c r="L240" t="s">
        <v>136</v>
      </c>
      <c r="M240" t="s">
        <v>200</v>
      </c>
      <c r="N240" t="s">
        <v>34</v>
      </c>
      <c r="O240" t="s">
        <v>25</v>
      </c>
      <c r="P240" t="s">
        <v>1256</v>
      </c>
      <c r="Q240" t="s">
        <v>292</v>
      </c>
      <c r="R240" t="s">
        <v>722</v>
      </c>
      <c r="S240" t="s">
        <v>32</v>
      </c>
      <c r="T240" t="s">
        <v>25</v>
      </c>
    </row>
    <row r="241" spans="1:20" hidden="1" x14ac:dyDescent="0.3">
      <c r="A241" t="s">
        <v>1257</v>
      </c>
      <c r="B241" t="s">
        <v>1258</v>
      </c>
      <c r="C241" s="1" t="str">
        <f t="shared" si="26"/>
        <v>21:0983</v>
      </c>
      <c r="D241" s="1" t="str">
        <f t="shared" si="27"/>
        <v>21:0001</v>
      </c>
      <c r="E241" t="s">
        <v>1259</v>
      </c>
      <c r="F241" t="s">
        <v>1260</v>
      </c>
      <c r="H241">
        <v>64.751068000000004</v>
      </c>
      <c r="I241">
        <v>-108.5809434</v>
      </c>
      <c r="J241" s="1" t="str">
        <f t="shared" si="25"/>
        <v>Till</v>
      </c>
      <c r="K241" s="1" t="str">
        <f t="shared" si="22"/>
        <v>HMC separation (ODM; details not reported)</v>
      </c>
      <c r="L241" t="s">
        <v>200</v>
      </c>
      <c r="M241" t="s">
        <v>200</v>
      </c>
      <c r="N241" t="s">
        <v>25</v>
      </c>
      <c r="O241" t="s">
        <v>25</v>
      </c>
      <c r="P241" t="s">
        <v>593</v>
      </c>
      <c r="Q241" t="s">
        <v>489</v>
      </c>
      <c r="R241" t="s">
        <v>489</v>
      </c>
      <c r="S241" t="s">
        <v>25</v>
      </c>
      <c r="T241" t="s">
        <v>25</v>
      </c>
    </row>
    <row r="242" spans="1:20" hidden="1" x14ac:dyDescent="0.3">
      <c r="A242" t="s">
        <v>1261</v>
      </c>
      <c r="B242" t="s">
        <v>1262</v>
      </c>
      <c r="C242" s="1" t="str">
        <f t="shared" si="26"/>
        <v>21:0983</v>
      </c>
      <c r="D242" s="1" t="str">
        <f t="shared" si="27"/>
        <v>21:0001</v>
      </c>
      <c r="E242" t="s">
        <v>1263</v>
      </c>
      <c r="F242" t="s">
        <v>1264</v>
      </c>
      <c r="H242">
        <v>64.510218600000002</v>
      </c>
      <c r="I242">
        <v>-109.03948870000001</v>
      </c>
      <c r="J242" s="1" t="str">
        <f t="shared" ref="J242:J253" si="28">HYPERLINK("http://geochem.nrcan.gc.ca/cdogs/content/kwd/kwd020044_e.htm", "Till")</f>
        <v>Till</v>
      </c>
      <c r="K242" s="1" t="str">
        <f t="shared" si="22"/>
        <v>HMC separation (ODM; details not reported)</v>
      </c>
      <c r="L242" t="s">
        <v>34</v>
      </c>
      <c r="M242" t="s">
        <v>34</v>
      </c>
      <c r="N242" t="s">
        <v>25</v>
      </c>
      <c r="O242" t="s">
        <v>25</v>
      </c>
      <c r="P242" t="s">
        <v>1265</v>
      </c>
      <c r="Q242" t="s">
        <v>130</v>
      </c>
      <c r="R242" t="s">
        <v>130</v>
      </c>
      <c r="S242" t="s">
        <v>25</v>
      </c>
      <c r="T242" t="s">
        <v>25</v>
      </c>
    </row>
    <row r="243" spans="1:20" hidden="1" x14ac:dyDescent="0.3">
      <c r="A243" t="s">
        <v>1266</v>
      </c>
      <c r="B243" t="s">
        <v>1267</v>
      </c>
      <c r="C243" s="1" t="str">
        <f t="shared" si="26"/>
        <v>21:0983</v>
      </c>
      <c r="D243" s="1" t="str">
        <f t="shared" si="27"/>
        <v>21:0001</v>
      </c>
      <c r="E243" t="s">
        <v>1268</v>
      </c>
      <c r="F243" t="s">
        <v>1269</v>
      </c>
      <c r="H243">
        <v>64.432255799999993</v>
      </c>
      <c r="I243">
        <v>-109.2750592</v>
      </c>
      <c r="J243" s="1" t="str">
        <f t="shared" si="28"/>
        <v>Till</v>
      </c>
      <c r="K243" s="1" t="str">
        <f t="shared" si="22"/>
        <v>HMC separation (ODM; details not reported)</v>
      </c>
      <c r="L243" t="s">
        <v>37</v>
      </c>
      <c r="M243" t="s">
        <v>24</v>
      </c>
      <c r="N243" t="s">
        <v>34</v>
      </c>
      <c r="O243" t="s">
        <v>25</v>
      </c>
      <c r="P243" t="s">
        <v>1270</v>
      </c>
      <c r="Q243" t="s">
        <v>491</v>
      </c>
      <c r="R243" t="s">
        <v>305</v>
      </c>
      <c r="S243" t="s">
        <v>274</v>
      </c>
      <c r="T243" t="s">
        <v>25</v>
      </c>
    </row>
    <row r="244" spans="1:20" hidden="1" x14ac:dyDescent="0.3">
      <c r="A244" t="s">
        <v>1271</v>
      </c>
      <c r="B244" t="s">
        <v>1272</v>
      </c>
      <c r="C244" s="1" t="str">
        <f t="shared" si="26"/>
        <v>21:0983</v>
      </c>
      <c r="D244" s="1" t="str">
        <f t="shared" si="27"/>
        <v>21:0001</v>
      </c>
      <c r="E244" t="s">
        <v>1273</v>
      </c>
      <c r="F244" t="s">
        <v>1274</v>
      </c>
      <c r="H244">
        <v>64.351084700000001</v>
      </c>
      <c r="I244">
        <v>-109.1850812</v>
      </c>
      <c r="J244" s="1" t="str">
        <f t="shared" si="28"/>
        <v>Till</v>
      </c>
      <c r="K244" s="1" t="str">
        <f t="shared" si="22"/>
        <v>HMC separation (ODM; details not reported)</v>
      </c>
      <c r="L244" t="s">
        <v>32</v>
      </c>
      <c r="M244" t="s">
        <v>32</v>
      </c>
      <c r="N244" t="s">
        <v>25</v>
      </c>
      <c r="O244" t="s">
        <v>25</v>
      </c>
      <c r="P244" t="s">
        <v>1275</v>
      </c>
      <c r="Q244" t="s">
        <v>1276</v>
      </c>
      <c r="R244" t="s">
        <v>1276</v>
      </c>
      <c r="S244" t="s">
        <v>25</v>
      </c>
      <c r="T244" t="s">
        <v>25</v>
      </c>
    </row>
    <row r="245" spans="1:20" hidden="1" x14ac:dyDescent="0.3">
      <c r="A245" t="s">
        <v>1277</v>
      </c>
      <c r="B245" t="s">
        <v>1278</v>
      </c>
      <c r="C245" s="1" t="str">
        <f t="shared" si="26"/>
        <v>21:0983</v>
      </c>
      <c r="D245" s="1" t="str">
        <f t="shared" si="27"/>
        <v>21:0001</v>
      </c>
      <c r="E245" t="s">
        <v>1279</v>
      </c>
      <c r="F245" t="s">
        <v>1280</v>
      </c>
      <c r="H245">
        <v>64.698163300000004</v>
      </c>
      <c r="I245">
        <v>-108.1396531</v>
      </c>
      <c r="J245" s="1" t="str">
        <f t="shared" si="28"/>
        <v>Till</v>
      </c>
      <c r="K245" s="1" t="str">
        <f t="shared" si="22"/>
        <v>HMC separation (ODM; details not reported)</v>
      </c>
      <c r="L245" t="s">
        <v>136</v>
      </c>
      <c r="M245" t="s">
        <v>24</v>
      </c>
      <c r="N245" t="s">
        <v>33</v>
      </c>
      <c r="O245" t="s">
        <v>25</v>
      </c>
      <c r="P245" t="s">
        <v>1281</v>
      </c>
      <c r="Q245" t="s">
        <v>27</v>
      </c>
      <c r="R245" t="s">
        <v>27</v>
      </c>
      <c r="S245" t="s">
        <v>25</v>
      </c>
      <c r="T245" t="s">
        <v>25</v>
      </c>
    </row>
    <row r="246" spans="1:20" hidden="1" x14ac:dyDescent="0.3">
      <c r="A246" t="s">
        <v>1282</v>
      </c>
      <c r="B246" t="s">
        <v>1283</v>
      </c>
      <c r="C246" s="1" t="str">
        <f t="shared" si="26"/>
        <v>21:0983</v>
      </c>
      <c r="D246" s="1" t="str">
        <f t="shared" si="27"/>
        <v>21:0001</v>
      </c>
      <c r="E246" t="s">
        <v>1284</v>
      </c>
      <c r="F246" t="s">
        <v>1285</v>
      </c>
      <c r="H246">
        <v>64.5821155</v>
      </c>
      <c r="I246">
        <v>-108.15625420000001</v>
      </c>
      <c r="J246" s="1" t="str">
        <f t="shared" si="28"/>
        <v>Till</v>
      </c>
      <c r="K246" s="1" t="str">
        <f t="shared" si="22"/>
        <v>HMC separation (ODM; details not reported)</v>
      </c>
      <c r="L246" t="s">
        <v>25</v>
      </c>
      <c r="M246" t="s">
        <v>25</v>
      </c>
      <c r="N246" t="s">
        <v>25</v>
      </c>
      <c r="O246" t="s">
        <v>25</v>
      </c>
      <c r="P246" t="s">
        <v>1286</v>
      </c>
      <c r="Q246" t="s">
        <v>25</v>
      </c>
      <c r="R246" t="s">
        <v>25</v>
      </c>
      <c r="S246" t="s">
        <v>25</v>
      </c>
      <c r="T246" t="s">
        <v>25</v>
      </c>
    </row>
    <row r="247" spans="1:20" hidden="1" x14ac:dyDescent="0.3">
      <c r="A247" t="s">
        <v>1287</v>
      </c>
      <c r="B247" t="s">
        <v>1288</v>
      </c>
      <c r="C247" s="1" t="str">
        <f t="shared" si="26"/>
        <v>21:0983</v>
      </c>
      <c r="D247" s="1" t="str">
        <f t="shared" si="27"/>
        <v>21:0001</v>
      </c>
      <c r="E247" t="s">
        <v>1289</v>
      </c>
      <c r="F247" t="s">
        <v>1290</v>
      </c>
      <c r="H247">
        <v>64.034894300000005</v>
      </c>
      <c r="I247">
        <v>-109.020844</v>
      </c>
      <c r="J247" s="1" t="str">
        <f t="shared" si="28"/>
        <v>Till</v>
      </c>
      <c r="K247" s="1" t="str">
        <f t="shared" si="22"/>
        <v>HMC separation (ODM; details not reported)</v>
      </c>
      <c r="L247" t="s">
        <v>32</v>
      </c>
      <c r="M247" t="s">
        <v>32</v>
      </c>
      <c r="N247" t="s">
        <v>25</v>
      </c>
      <c r="O247" t="s">
        <v>25</v>
      </c>
      <c r="P247" t="s">
        <v>1291</v>
      </c>
      <c r="Q247" t="s">
        <v>136</v>
      </c>
      <c r="R247" t="s">
        <v>136</v>
      </c>
      <c r="S247" t="s">
        <v>25</v>
      </c>
      <c r="T247" t="s">
        <v>25</v>
      </c>
    </row>
    <row r="248" spans="1:20" hidden="1" x14ac:dyDescent="0.3">
      <c r="A248" t="s">
        <v>1292</v>
      </c>
      <c r="B248" t="s">
        <v>1293</v>
      </c>
      <c r="C248" s="1" t="str">
        <f t="shared" si="26"/>
        <v>21:0983</v>
      </c>
      <c r="D248" s="1" t="str">
        <f t="shared" si="27"/>
        <v>21:0001</v>
      </c>
      <c r="E248" t="s">
        <v>1294</v>
      </c>
      <c r="F248" t="s">
        <v>1295</v>
      </c>
      <c r="H248">
        <v>64.186428000000006</v>
      </c>
      <c r="I248">
        <v>-108.80598929999999</v>
      </c>
      <c r="J248" s="1" t="str">
        <f t="shared" si="28"/>
        <v>Till</v>
      </c>
      <c r="K248" s="1" t="str">
        <f t="shared" si="22"/>
        <v>HMC separation (ODM; details not reported)</v>
      </c>
      <c r="L248" t="s">
        <v>25</v>
      </c>
      <c r="M248" t="s">
        <v>25</v>
      </c>
      <c r="N248" t="s">
        <v>25</v>
      </c>
      <c r="O248" t="s">
        <v>25</v>
      </c>
      <c r="P248" t="s">
        <v>1296</v>
      </c>
      <c r="Q248" t="s">
        <v>25</v>
      </c>
      <c r="R248" t="s">
        <v>25</v>
      </c>
      <c r="S248" t="s">
        <v>25</v>
      </c>
      <c r="T248" t="s">
        <v>25</v>
      </c>
    </row>
    <row r="249" spans="1:20" hidden="1" x14ac:dyDescent="0.3">
      <c r="A249" t="s">
        <v>1297</v>
      </c>
      <c r="B249" t="s">
        <v>1298</v>
      </c>
      <c r="C249" s="1" t="str">
        <f t="shared" si="26"/>
        <v>21:0983</v>
      </c>
      <c r="D249" s="1" t="str">
        <f t="shared" si="27"/>
        <v>21:0001</v>
      </c>
      <c r="E249" t="s">
        <v>1299</v>
      </c>
      <c r="F249" t="s">
        <v>1300</v>
      </c>
      <c r="H249">
        <v>64.318048300000001</v>
      </c>
      <c r="I249">
        <v>-108.88693000000001</v>
      </c>
      <c r="J249" s="1" t="str">
        <f t="shared" si="28"/>
        <v>Till</v>
      </c>
      <c r="K249" s="1" t="str">
        <f t="shared" si="22"/>
        <v>HMC separation (ODM; details not reported)</v>
      </c>
      <c r="L249" t="s">
        <v>34</v>
      </c>
      <c r="M249" t="s">
        <v>34</v>
      </c>
      <c r="N249" t="s">
        <v>25</v>
      </c>
      <c r="O249" t="s">
        <v>25</v>
      </c>
      <c r="P249" t="s">
        <v>1301</v>
      </c>
      <c r="Q249" t="s">
        <v>24</v>
      </c>
      <c r="R249" t="s">
        <v>24</v>
      </c>
      <c r="S249" t="s">
        <v>25</v>
      </c>
      <c r="T249" t="s">
        <v>25</v>
      </c>
    </row>
    <row r="250" spans="1:20" hidden="1" x14ac:dyDescent="0.3">
      <c r="A250" t="s">
        <v>1302</v>
      </c>
      <c r="B250" t="s">
        <v>1303</v>
      </c>
      <c r="C250" s="1" t="str">
        <f t="shared" si="26"/>
        <v>21:0983</v>
      </c>
      <c r="D250" s="1" t="str">
        <f t="shared" si="27"/>
        <v>21:0001</v>
      </c>
      <c r="E250" t="s">
        <v>1304</v>
      </c>
      <c r="F250" t="s">
        <v>1305</v>
      </c>
      <c r="H250">
        <v>64.314281500000007</v>
      </c>
      <c r="I250">
        <v>-108.86922149999999</v>
      </c>
      <c r="J250" s="1" t="str">
        <f t="shared" si="28"/>
        <v>Till</v>
      </c>
      <c r="K250" s="1" t="str">
        <f t="shared" si="22"/>
        <v>HMC separation (ODM; details not reported)</v>
      </c>
      <c r="L250" t="s">
        <v>33</v>
      </c>
      <c r="M250" t="s">
        <v>33</v>
      </c>
      <c r="N250" t="s">
        <v>25</v>
      </c>
      <c r="O250" t="s">
        <v>25</v>
      </c>
      <c r="P250" t="s">
        <v>1306</v>
      </c>
      <c r="Q250" t="s">
        <v>200</v>
      </c>
      <c r="R250" t="s">
        <v>200</v>
      </c>
      <c r="S250" t="s">
        <v>25</v>
      </c>
      <c r="T250" t="s">
        <v>25</v>
      </c>
    </row>
    <row r="251" spans="1:20" hidden="1" x14ac:dyDescent="0.3">
      <c r="A251" t="s">
        <v>1307</v>
      </c>
      <c r="B251" t="s">
        <v>1308</v>
      </c>
      <c r="C251" s="1" t="str">
        <f t="shared" si="26"/>
        <v>21:0983</v>
      </c>
      <c r="D251" s="1" t="str">
        <f t="shared" si="27"/>
        <v>21:0001</v>
      </c>
      <c r="E251" t="s">
        <v>1309</v>
      </c>
      <c r="F251" t="s">
        <v>1310</v>
      </c>
      <c r="H251">
        <v>64.193328100000002</v>
      </c>
      <c r="I251">
        <v>-109.31748589999999</v>
      </c>
      <c r="J251" s="1" t="str">
        <f t="shared" si="28"/>
        <v>Till</v>
      </c>
      <c r="K251" s="1" t="str">
        <f t="shared" si="22"/>
        <v>HMC separation (ODM; details not reported)</v>
      </c>
      <c r="L251" t="s">
        <v>32</v>
      </c>
      <c r="M251" t="s">
        <v>34</v>
      </c>
      <c r="N251" t="s">
        <v>33</v>
      </c>
      <c r="O251" t="s">
        <v>25</v>
      </c>
      <c r="P251" t="s">
        <v>1311</v>
      </c>
      <c r="Q251" t="s">
        <v>136</v>
      </c>
      <c r="R251" t="s">
        <v>24</v>
      </c>
      <c r="S251" t="s">
        <v>33</v>
      </c>
      <c r="T251" t="s">
        <v>25</v>
      </c>
    </row>
    <row r="252" spans="1:20" hidden="1" x14ac:dyDescent="0.3">
      <c r="A252" t="s">
        <v>1312</v>
      </c>
      <c r="B252" t="s">
        <v>1313</v>
      </c>
      <c r="C252" s="1" t="str">
        <f t="shared" si="26"/>
        <v>21:0983</v>
      </c>
      <c r="D252" s="1" t="str">
        <f t="shared" si="27"/>
        <v>21:0001</v>
      </c>
      <c r="E252" t="s">
        <v>1314</v>
      </c>
      <c r="F252" t="s">
        <v>1315</v>
      </c>
      <c r="H252">
        <v>64.0688052</v>
      </c>
      <c r="I252">
        <v>-109.34851569999999</v>
      </c>
      <c r="J252" s="1" t="str">
        <f t="shared" si="28"/>
        <v>Till</v>
      </c>
      <c r="K252" s="1" t="str">
        <f t="shared" si="22"/>
        <v>HMC separation (ODM; details not reported)</v>
      </c>
      <c r="L252" t="s">
        <v>32</v>
      </c>
      <c r="M252" t="s">
        <v>32</v>
      </c>
      <c r="N252" t="s">
        <v>25</v>
      </c>
      <c r="O252" t="s">
        <v>25</v>
      </c>
      <c r="P252" t="s">
        <v>1316</v>
      </c>
      <c r="Q252" t="s">
        <v>34</v>
      </c>
      <c r="R252" t="s">
        <v>34</v>
      </c>
      <c r="S252" t="s">
        <v>25</v>
      </c>
      <c r="T252" t="s">
        <v>25</v>
      </c>
    </row>
    <row r="253" spans="1:20" hidden="1" x14ac:dyDescent="0.3">
      <c r="A253" t="s">
        <v>1317</v>
      </c>
      <c r="B253" t="s">
        <v>1318</v>
      </c>
      <c r="C253" s="1" t="str">
        <f t="shared" si="26"/>
        <v>21:0983</v>
      </c>
      <c r="D253" s="1" t="str">
        <f t="shared" si="27"/>
        <v>21:0001</v>
      </c>
      <c r="E253" t="s">
        <v>1319</v>
      </c>
      <c r="F253" t="s">
        <v>1320</v>
      </c>
      <c r="H253">
        <v>64.421893299999994</v>
      </c>
      <c r="I253">
        <v>-108.8927699</v>
      </c>
      <c r="J253" s="1" t="str">
        <f t="shared" si="28"/>
        <v>Till</v>
      </c>
      <c r="K253" s="1" t="str">
        <f t="shared" si="22"/>
        <v>HMC separation (ODM; details not reported)</v>
      </c>
      <c r="L253" t="s">
        <v>34</v>
      </c>
      <c r="M253" t="s">
        <v>34</v>
      </c>
      <c r="N253" t="s">
        <v>25</v>
      </c>
      <c r="O253" t="s">
        <v>25</v>
      </c>
      <c r="P253" t="s">
        <v>1321</v>
      </c>
      <c r="Q253" t="s">
        <v>273</v>
      </c>
      <c r="R253" t="s">
        <v>273</v>
      </c>
      <c r="S253" t="s">
        <v>25</v>
      </c>
      <c r="T253" t="s">
        <v>25</v>
      </c>
    </row>
    <row r="254" spans="1:20" hidden="1" x14ac:dyDescent="0.3">
      <c r="A254" t="s">
        <v>1322</v>
      </c>
      <c r="B254" t="s">
        <v>1323</v>
      </c>
      <c r="C254" s="1" t="str">
        <f t="shared" si="26"/>
        <v>21:0983</v>
      </c>
      <c r="D254" s="1" t="str">
        <f t="shared" si="27"/>
        <v>21:0001</v>
      </c>
      <c r="E254" t="s">
        <v>1324</v>
      </c>
      <c r="F254" t="s">
        <v>1325</v>
      </c>
      <c r="H254">
        <v>64.595807300000004</v>
      </c>
      <c r="I254">
        <v>-108.6874694</v>
      </c>
      <c r="J254" s="1" t="str">
        <f>HYPERLINK("http://geochem.nrcan.gc.ca/cdogs/content/kwd/kwd020073_e.htm", "Esker")</f>
        <v>Esker</v>
      </c>
      <c r="K254" s="1" t="str">
        <f t="shared" si="22"/>
        <v>HMC separation (ODM; details not reported)</v>
      </c>
      <c r="L254" t="s">
        <v>32</v>
      </c>
      <c r="M254" t="s">
        <v>32</v>
      </c>
      <c r="N254" t="s">
        <v>25</v>
      </c>
      <c r="O254" t="s">
        <v>25</v>
      </c>
      <c r="P254" t="s">
        <v>362</v>
      </c>
      <c r="Q254" t="s">
        <v>34</v>
      </c>
      <c r="R254" t="s">
        <v>34</v>
      </c>
      <c r="S254" t="s">
        <v>25</v>
      </c>
      <c r="T254" t="s">
        <v>25</v>
      </c>
    </row>
    <row r="255" spans="1:20" hidden="1" x14ac:dyDescent="0.3">
      <c r="A255" t="s">
        <v>1326</v>
      </c>
      <c r="B255" t="s">
        <v>1327</v>
      </c>
      <c r="C255" s="1" t="str">
        <f t="shared" si="26"/>
        <v>21:0983</v>
      </c>
      <c r="D255" s="1" t="str">
        <f t="shared" si="27"/>
        <v>21:0001</v>
      </c>
      <c r="E255" t="s">
        <v>1328</v>
      </c>
      <c r="F255" t="s">
        <v>1329</v>
      </c>
      <c r="H255">
        <v>64.479456900000002</v>
      </c>
      <c r="I255">
        <v>-108.7298978</v>
      </c>
      <c r="J255" s="1" t="str">
        <f t="shared" ref="J255:J286" si="29">HYPERLINK("http://geochem.nrcan.gc.ca/cdogs/content/kwd/kwd020044_e.htm", "Till")</f>
        <v>Till</v>
      </c>
      <c r="K255" s="1" t="str">
        <f t="shared" si="22"/>
        <v>HMC separation (ODM; details not reported)</v>
      </c>
      <c r="L255" t="s">
        <v>24</v>
      </c>
      <c r="M255" t="s">
        <v>34</v>
      </c>
      <c r="N255" t="s">
        <v>25</v>
      </c>
      <c r="O255" t="s">
        <v>32</v>
      </c>
      <c r="P255" t="s">
        <v>1330</v>
      </c>
      <c r="Q255" t="s">
        <v>274</v>
      </c>
      <c r="R255" t="s">
        <v>32</v>
      </c>
      <c r="S255" t="s">
        <v>25</v>
      </c>
      <c r="T255" t="s">
        <v>136</v>
      </c>
    </row>
    <row r="256" spans="1:20" hidden="1" x14ac:dyDescent="0.3">
      <c r="A256" t="s">
        <v>1331</v>
      </c>
      <c r="B256" t="s">
        <v>1332</v>
      </c>
      <c r="C256" s="1" t="str">
        <f t="shared" si="26"/>
        <v>21:0983</v>
      </c>
      <c r="D256" s="1" t="str">
        <f t="shared" si="27"/>
        <v>21:0001</v>
      </c>
      <c r="E256" t="s">
        <v>1333</v>
      </c>
      <c r="F256" t="s">
        <v>1334</v>
      </c>
      <c r="H256">
        <v>64.098563799999994</v>
      </c>
      <c r="I256">
        <v>-108.60459640000001</v>
      </c>
      <c r="J256" s="1" t="str">
        <f t="shared" si="29"/>
        <v>Till</v>
      </c>
      <c r="K256" s="1" t="str">
        <f t="shared" si="22"/>
        <v>HMC separation (ODM; details not reported)</v>
      </c>
      <c r="L256" t="s">
        <v>32</v>
      </c>
      <c r="M256" t="s">
        <v>34</v>
      </c>
      <c r="N256" t="s">
        <v>33</v>
      </c>
      <c r="O256" t="s">
        <v>25</v>
      </c>
      <c r="P256" t="s">
        <v>1335</v>
      </c>
      <c r="Q256" t="s">
        <v>159</v>
      </c>
      <c r="R256" t="s">
        <v>130</v>
      </c>
      <c r="S256" t="s">
        <v>200</v>
      </c>
      <c r="T256" t="s">
        <v>25</v>
      </c>
    </row>
    <row r="257" spans="1:20" hidden="1" x14ac:dyDescent="0.3">
      <c r="A257" t="s">
        <v>1336</v>
      </c>
      <c r="B257" t="s">
        <v>1337</v>
      </c>
      <c r="C257" s="1" t="str">
        <f t="shared" si="26"/>
        <v>21:0983</v>
      </c>
      <c r="D257" s="1" t="str">
        <f t="shared" si="27"/>
        <v>21:0001</v>
      </c>
      <c r="E257" t="s">
        <v>1338</v>
      </c>
      <c r="F257" t="s">
        <v>1339</v>
      </c>
      <c r="H257">
        <v>64.200336800000002</v>
      </c>
      <c r="I257">
        <v>-108.5238964</v>
      </c>
      <c r="J257" s="1" t="str">
        <f t="shared" si="29"/>
        <v>Till</v>
      </c>
      <c r="K257" s="1" t="str">
        <f t="shared" si="22"/>
        <v>HMC separation (ODM; details not reported)</v>
      </c>
      <c r="L257" t="s">
        <v>32</v>
      </c>
      <c r="M257" t="s">
        <v>32</v>
      </c>
      <c r="N257" t="s">
        <v>25</v>
      </c>
      <c r="O257" t="s">
        <v>25</v>
      </c>
      <c r="P257" t="s">
        <v>568</v>
      </c>
      <c r="Q257" t="s">
        <v>489</v>
      </c>
      <c r="R257" t="s">
        <v>489</v>
      </c>
      <c r="S257" t="s">
        <v>25</v>
      </c>
      <c r="T257" t="s">
        <v>25</v>
      </c>
    </row>
    <row r="258" spans="1:20" hidden="1" x14ac:dyDescent="0.3">
      <c r="A258" t="s">
        <v>1340</v>
      </c>
      <c r="B258" t="s">
        <v>1341</v>
      </c>
      <c r="C258" s="1" t="str">
        <f t="shared" si="26"/>
        <v>21:0983</v>
      </c>
      <c r="D258" s="1" t="str">
        <f t="shared" si="27"/>
        <v>21:0001</v>
      </c>
      <c r="E258" t="s">
        <v>1342</v>
      </c>
      <c r="F258" t="s">
        <v>1343</v>
      </c>
      <c r="H258">
        <v>64.277498399999999</v>
      </c>
      <c r="I258">
        <v>-108.3599427</v>
      </c>
      <c r="J258" s="1" t="str">
        <f t="shared" si="29"/>
        <v>Till</v>
      </c>
      <c r="K258" s="1" t="str">
        <f t="shared" ref="K258:K320" si="30">HYPERLINK("http://geochem.nrcan.gc.ca/cdogs/content/kwd/kwd080049_e.htm", "HMC separation (ODM; details not reported)")</f>
        <v>HMC separation (ODM; details not reported)</v>
      </c>
      <c r="L258" t="s">
        <v>33</v>
      </c>
      <c r="M258" t="s">
        <v>33</v>
      </c>
      <c r="N258" t="s">
        <v>25</v>
      </c>
      <c r="O258" t="s">
        <v>25</v>
      </c>
      <c r="P258" t="s">
        <v>1291</v>
      </c>
      <c r="Q258" t="s">
        <v>34</v>
      </c>
      <c r="R258" t="s">
        <v>34</v>
      </c>
      <c r="S258" t="s">
        <v>25</v>
      </c>
      <c r="T258" t="s">
        <v>25</v>
      </c>
    </row>
    <row r="259" spans="1:20" hidden="1" x14ac:dyDescent="0.3">
      <c r="A259" t="s">
        <v>1344</v>
      </c>
      <c r="B259" t="s">
        <v>1345</v>
      </c>
      <c r="C259" s="1" t="str">
        <f t="shared" ref="C259:C290" si="31">HYPERLINK("http://geochem.nrcan.gc.ca/cdogs/content/bdl/bdl210985_e.htm", "21:0985")</f>
        <v>21:0985</v>
      </c>
      <c r="D259" s="1" t="str">
        <f t="shared" ref="D259:D290" si="32">HYPERLINK("http://geochem.nrcan.gc.ca/cdogs/content/svy/svy210007_e.htm", "21:0007")</f>
        <v>21:0007</v>
      </c>
      <c r="E259" t="s">
        <v>1346</v>
      </c>
      <c r="F259" t="s">
        <v>1347</v>
      </c>
      <c r="H259">
        <v>64.513447600000006</v>
      </c>
      <c r="I259">
        <v>-112.8060578</v>
      </c>
      <c r="J259" s="1" t="str">
        <f t="shared" si="29"/>
        <v>Till</v>
      </c>
      <c r="K259" s="1" t="str">
        <f t="shared" si="30"/>
        <v>HMC separation (ODM; details not reported)</v>
      </c>
      <c r="L259" t="s">
        <v>34</v>
      </c>
      <c r="M259" t="s">
        <v>34</v>
      </c>
      <c r="N259" t="s">
        <v>25</v>
      </c>
      <c r="O259" t="s">
        <v>25</v>
      </c>
      <c r="P259" t="s">
        <v>1348</v>
      </c>
      <c r="Q259" t="s">
        <v>34</v>
      </c>
      <c r="R259" t="s">
        <v>34</v>
      </c>
      <c r="S259" t="s">
        <v>25</v>
      </c>
      <c r="T259" t="s">
        <v>25</v>
      </c>
    </row>
    <row r="260" spans="1:20" hidden="1" x14ac:dyDescent="0.3">
      <c r="A260" t="s">
        <v>1349</v>
      </c>
      <c r="B260" t="s">
        <v>1350</v>
      </c>
      <c r="C260" s="1" t="str">
        <f t="shared" si="31"/>
        <v>21:0985</v>
      </c>
      <c r="D260" s="1" t="str">
        <f t="shared" si="32"/>
        <v>21:0007</v>
      </c>
      <c r="E260" t="s">
        <v>1351</v>
      </c>
      <c r="F260" t="s">
        <v>1352</v>
      </c>
      <c r="H260">
        <v>64.625411400000004</v>
      </c>
      <c r="I260">
        <v>-112.4175063</v>
      </c>
      <c r="J260" s="1" t="str">
        <f t="shared" si="29"/>
        <v>Till</v>
      </c>
      <c r="K260" s="1" t="str">
        <f t="shared" si="30"/>
        <v>HMC separation (ODM; details not reported)</v>
      </c>
      <c r="L260" t="s">
        <v>34</v>
      </c>
      <c r="M260" t="s">
        <v>34</v>
      </c>
      <c r="N260" t="s">
        <v>25</v>
      </c>
      <c r="O260" t="s">
        <v>25</v>
      </c>
      <c r="P260" t="s">
        <v>521</v>
      </c>
      <c r="Q260" t="s">
        <v>33</v>
      </c>
      <c r="R260" t="s">
        <v>33</v>
      </c>
      <c r="S260" t="s">
        <v>25</v>
      </c>
      <c r="T260" t="s">
        <v>25</v>
      </c>
    </row>
    <row r="261" spans="1:20" hidden="1" x14ac:dyDescent="0.3">
      <c r="A261" t="s">
        <v>1353</v>
      </c>
      <c r="B261" t="s">
        <v>1354</v>
      </c>
      <c r="C261" s="1" t="str">
        <f t="shared" si="31"/>
        <v>21:0985</v>
      </c>
      <c r="D261" s="1" t="str">
        <f t="shared" si="32"/>
        <v>21:0007</v>
      </c>
      <c r="E261" t="s">
        <v>1355</v>
      </c>
      <c r="F261" t="s">
        <v>1356</v>
      </c>
      <c r="H261">
        <v>64.708514800000003</v>
      </c>
      <c r="I261">
        <v>-112.0647996</v>
      </c>
      <c r="J261" s="1" t="str">
        <f t="shared" si="29"/>
        <v>Till</v>
      </c>
      <c r="K261" s="1" t="str">
        <f t="shared" si="30"/>
        <v>HMC separation (ODM; details not reported)</v>
      </c>
      <c r="L261" t="s">
        <v>32</v>
      </c>
      <c r="M261" t="s">
        <v>32</v>
      </c>
      <c r="N261" t="s">
        <v>25</v>
      </c>
      <c r="O261" t="s">
        <v>25</v>
      </c>
      <c r="P261" t="s">
        <v>573</v>
      </c>
      <c r="Q261" t="s">
        <v>124</v>
      </c>
      <c r="R261" t="s">
        <v>124</v>
      </c>
      <c r="S261" t="s">
        <v>25</v>
      </c>
      <c r="T261" t="s">
        <v>25</v>
      </c>
    </row>
    <row r="262" spans="1:20" hidden="1" x14ac:dyDescent="0.3">
      <c r="A262" t="s">
        <v>1357</v>
      </c>
      <c r="B262" t="s">
        <v>1358</v>
      </c>
      <c r="C262" s="1" t="str">
        <f t="shared" si="31"/>
        <v>21:0985</v>
      </c>
      <c r="D262" s="1" t="str">
        <f t="shared" si="32"/>
        <v>21:0007</v>
      </c>
      <c r="E262" t="s">
        <v>1359</v>
      </c>
      <c r="F262" t="s">
        <v>1360</v>
      </c>
      <c r="H262">
        <v>64.537560900000003</v>
      </c>
      <c r="I262">
        <v>-112.05002349999999</v>
      </c>
      <c r="J262" s="1" t="str">
        <f t="shared" si="29"/>
        <v>Till</v>
      </c>
      <c r="K262" s="1" t="str">
        <f t="shared" si="30"/>
        <v>HMC separation (ODM; details not reported)</v>
      </c>
      <c r="L262" t="s">
        <v>33</v>
      </c>
      <c r="M262" t="s">
        <v>33</v>
      </c>
      <c r="N262" t="s">
        <v>25</v>
      </c>
      <c r="O262" t="s">
        <v>25</v>
      </c>
      <c r="P262" t="s">
        <v>304</v>
      </c>
      <c r="Q262" t="s">
        <v>131</v>
      </c>
      <c r="R262" t="s">
        <v>131</v>
      </c>
      <c r="S262" t="s">
        <v>25</v>
      </c>
      <c r="T262" t="s">
        <v>25</v>
      </c>
    </row>
    <row r="263" spans="1:20" hidden="1" x14ac:dyDescent="0.3">
      <c r="A263" t="s">
        <v>1361</v>
      </c>
      <c r="B263" t="s">
        <v>1362</v>
      </c>
      <c r="C263" s="1" t="str">
        <f t="shared" si="31"/>
        <v>21:0985</v>
      </c>
      <c r="D263" s="1" t="str">
        <f t="shared" si="32"/>
        <v>21:0007</v>
      </c>
      <c r="E263" t="s">
        <v>1363</v>
      </c>
      <c r="F263" t="s">
        <v>1364</v>
      </c>
      <c r="H263">
        <v>64.604332999999997</v>
      </c>
      <c r="I263">
        <v>-112.899714</v>
      </c>
      <c r="J263" s="1" t="str">
        <f t="shared" si="29"/>
        <v>Till</v>
      </c>
      <c r="K263" s="1" t="str">
        <f t="shared" si="30"/>
        <v>HMC separation (ODM; details not reported)</v>
      </c>
      <c r="L263" t="s">
        <v>33</v>
      </c>
      <c r="M263" t="s">
        <v>33</v>
      </c>
      <c r="N263" t="s">
        <v>25</v>
      </c>
      <c r="O263" t="s">
        <v>25</v>
      </c>
      <c r="P263" t="s">
        <v>1365</v>
      </c>
      <c r="Q263" t="s">
        <v>273</v>
      </c>
      <c r="R263" t="s">
        <v>273</v>
      </c>
      <c r="S263" t="s">
        <v>25</v>
      </c>
      <c r="T263" t="s">
        <v>25</v>
      </c>
    </row>
    <row r="264" spans="1:20" hidden="1" x14ac:dyDescent="0.3">
      <c r="A264" t="s">
        <v>1366</v>
      </c>
      <c r="B264" t="s">
        <v>1367</v>
      </c>
      <c r="C264" s="1" t="str">
        <f t="shared" si="31"/>
        <v>21:0985</v>
      </c>
      <c r="D264" s="1" t="str">
        <f t="shared" si="32"/>
        <v>21:0007</v>
      </c>
      <c r="E264" t="s">
        <v>1368</v>
      </c>
      <c r="F264" t="s">
        <v>1369</v>
      </c>
      <c r="H264">
        <v>64.708667300000002</v>
      </c>
      <c r="I264">
        <v>-112.7465304</v>
      </c>
      <c r="J264" s="1" t="str">
        <f t="shared" si="29"/>
        <v>Till</v>
      </c>
      <c r="K264" s="1" t="str">
        <f t="shared" si="30"/>
        <v>HMC separation (ODM; details not reported)</v>
      </c>
      <c r="L264" t="s">
        <v>34</v>
      </c>
      <c r="M264" t="s">
        <v>34</v>
      </c>
      <c r="N264" t="s">
        <v>25</v>
      </c>
      <c r="O264" t="s">
        <v>25</v>
      </c>
      <c r="P264" t="s">
        <v>1370</v>
      </c>
      <c r="Q264" t="s">
        <v>200</v>
      </c>
      <c r="R264" t="s">
        <v>200</v>
      </c>
      <c r="S264" t="s">
        <v>25</v>
      </c>
      <c r="T264" t="s">
        <v>25</v>
      </c>
    </row>
    <row r="265" spans="1:20" hidden="1" x14ac:dyDescent="0.3">
      <c r="A265" t="s">
        <v>1371</v>
      </c>
      <c r="B265" t="s">
        <v>1372</v>
      </c>
      <c r="C265" s="1" t="str">
        <f t="shared" si="31"/>
        <v>21:0985</v>
      </c>
      <c r="D265" s="1" t="str">
        <f t="shared" si="32"/>
        <v>21:0007</v>
      </c>
      <c r="E265" t="s">
        <v>1373</v>
      </c>
      <c r="F265" t="s">
        <v>1374</v>
      </c>
      <c r="H265">
        <v>64.594296999999997</v>
      </c>
      <c r="I265">
        <v>-112.5882465</v>
      </c>
      <c r="J265" s="1" t="str">
        <f t="shared" si="29"/>
        <v>Till</v>
      </c>
      <c r="K265" s="1" t="str">
        <f t="shared" si="30"/>
        <v>HMC separation (ODM; details not reported)</v>
      </c>
      <c r="L265" t="s">
        <v>273</v>
      </c>
      <c r="M265" t="s">
        <v>273</v>
      </c>
      <c r="N265" t="s">
        <v>25</v>
      </c>
      <c r="O265" t="s">
        <v>25</v>
      </c>
      <c r="P265" t="s">
        <v>1375</v>
      </c>
      <c r="Q265" t="s">
        <v>722</v>
      </c>
      <c r="R265" t="s">
        <v>722</v>
      </c>
      <c r="S265" t="s">
        <v>25</v>
      </c>
      <c r="T265" t="s">
        <v>25</v>
      </c>
    </row>
    <row r="266" spans="1:20" hidden="1" x14ac:dyDescent="0.3">
      <c r="A266" t="s">
        <v>1376</v>
      </c>
      <c r="B266" t="s">
        <v>1377</v>
      </c>
      <c r="C266" s="1" t="str">
        <f t="shared" si="31"/>
        <v>21:0985</v>
      </c>
      <c r="D266" s="1" t="str">
        <f t="shared" si="32"/>
        <v>21:0007</v>
      </c>
      <c r="E266" t="s">
        <v>1378</v>
      </c>
      <c r="F266" t="s">
        <v>1379</v>
      </c>
      <c r="H266">
        <v>64.828267299999993</v>
      </c>
      <c r="I266">
        <v>-112.40194579999999</v>
      </c>
      <c r="J266" s="1" t="str">
        <f t="shared" si="29"/>
        <v>Till</v>
      </c>
      <c r="K266" s="1" t="str">
        <f t="shared" si="30"/>
        <v>HMC separation (ODM; details not reported)</v>
      </c>
      <c r="L266" t="s">
        <v>32</v>
      </c>
      <c r="M266" t="s">
        <v>32</v>
      </c>
      <c r="N266" t="s">
        <v>25</v>
      </c>
      <c r="O266" t="s">
        <v>25</v>
      </c>
      <c r="P266" t="s">
        <v>1380</v>
      </c>
      <c r="Q266" t="s">
        <v>34</v>
      </c>
      <c r="R266" t="s">
        <v>34</v>
      </c>
      <c r="S266" t="s">
        <v>25</v>
      </c>
      <c r="T266" t="s">
        <v>25</v>
      </c>
    </row>
    <row r="267" spans="1:20" hidden="1" x14ac:dyDescent="0.3">
      <c r="A267" t="s">
        <v>1381</v>
      </c>
      <c r="B267" t="s">
        <v>1382</v>
      </c>
      <c r="C267" s="1" t="str">
        <f t="shared" si="31"/>
        <v>21:0985</v>
      </c>
      <c r="D267" s="1" t="str">
        <f t="shared" si="32"/>
        <v>21:0007</v>
      </c>
      <c r="E267" t="s">
        <v>1383</v>
      </c>
      <c r="F267" t="s">
        <v>1384</v>
      </c>
      <c r="H267">
        <v>64.9587176</v>
      </c>
      <c r="I267">
        <v>-112.2230895</v>
      </c>
      <c r="J267" s="1" t="str">
        <f t="shared" si="29"/>
        <v>Till</v>
      </c>
      <c r="K267" s="1" t="str">
        <f t="shared" si="30"/>
        <v>HMC separation (ODM; details not reported)</v>
      </c>
      <c r="L267" t="s">
        <v>37</v>
      </c>
      <c r="M267" t="s">
        <v>37</v>
      </c>
      <c r="N267" t="s">
        <v>25</v>
      </c>
      <c r="O267" t="s">
        <v>25</v>
      </c>
      <c r="P267" t="s">
        <v>1385</v>
      </c>
      <c r="Q267" t="s">
        <v>131</v>
      </c>
      <c r="R267" t="s">
        <v>131</v>
      </c>
      <c r="S267" t="s">
        <v>25</v>
      </c>
      <c r="T267" t="s">
        <v>25</v>
      </c>
    </row>
    <row r="268" spans="1:20" hidden="1" x14ac:dyDescent="0.3">
      <c r="A268" t="s">
        <v>1386</v>
      </c>
      <c r="B268" t="s">
        <v>1387</v>
      </c>
      <c r="C268" s="1" t="str">
        <f t="shared" si="31"/>
        <v>21:0985</v>
      </c>
      <c r="D268" s="1" t="str">
        <f t="shared" si="32"/>
        <v>21:0007</v>
      </c>
      <c r="E268" t="s">
        <v>1388</v>
      </c>
      <c r="F268" t="s">
        <v>1389</v>
      </c>
      <c r="H268">
        <v>64.877877699999999</v>
      </c>
      <c r="I268">
        <v>-112.21428179999999</v>
      </c>
      <c r="J268" s="1" t="str">
        <f t="shared" si="29"/>
        <v>Till</v>
      </c>
      <c r="K268" s="1" t="str">
        <f t="shared" si="30"/>
        <v>HMC separation (ODM; details not reported)</v>
      </c>
      <c r="L268" t="s">
        <v>33</v>
      </c>
      <c r="M268" t="s">
        <v>33</v>
      </c>
      <c r="N268" t="s">
        <v>25</v>
      </c>
      <c r="O268" t="s">
        <v>25</v>
      </c>
      <c r="P268" t="s">
        <v>1390</v>
      </c>
      <c r="Q268" t="s">
        <v>24</v>
      </c>
      <c r="R268" t="s">
        <v>24</v>
      </c>
      <c r="S268" t="s">
        <v>25</v>
      </c>
      <c r="T268" t="s">
        <v>25</v>
      </c>
    </row>
    <row r="269" spans="1:20" hidden="1" x14ac:dyDescent="0.3">
      <c r="A269" t="s">
        <v>1391</v>
      </c>
      <c r="B269" t="s">
        <v>1392</v>
      </c>
      <c r="C269" s="1" t="str">
        <f t="shared" si="31"/>
        <v>21:0985</v>
      </c>
      <c r="D269" s="1" t="str">
        <f t="shared" si="32"/>
        <v>21:0007</v>
      </c>
      <c r="E269" t="s">
        <v>1393</v>
      </c>
      <c r="F269" t="s">
        <v>1394</v>
      </c>
      <c r="H269">
        <v>64.783719399999995</v>
      </c>
      <c r="I269">
        <v>-112.5777844</v>
      </c>
      <c r="J269" s="1" t="str">
        <f t="shared" si="29"/>
        <v>Till</v>
      </c>
      <c r="K269" s="1" t="str">
        <f t="shared" si="30"/>
        <v>HMC separation (ODM; details not reported)</v>
      </c>
      <c r="L269" t="s">
        <v>34</v>
      </c>
      <c r="M269" t="s">
        <v>34</v>
      </c>
      <c r="N269" t="s">
        <v>25</v>
      </c>
      <c r="O269" t="s">
        <v>25</v>
      </c>
      <c r="P269" t="s">
        <v>1306</v>
      </c>
      <c r="Q269" t="s">
        <v>273</v>
      </c>
      <c r="R269" t="s">
        <v>273</v>
      </c>
      <c r="S269" t="s">
        <v>25</v>
      </c>
      <c r="T269" t="s">
        <v>25</v>
      </c>
    </row>
    <row r="270" spans="1:20" hidden="1" x14ac:dyDescent="0.3">
      <c r="A270" t="s">
        <v>1395</v>
      </c>
      <c r="B270" t="s">
        <v>1396</v>
      </c>
      <c r="C270" s="1" t="str">
        <f t="shared" si="31"/>
        <v>21:0985</v>
      </c>
      <c r="D270" s="1" t="str">
        <f t="shared" si="32"/>
        <v>21:0007</v>
      </c>
      <c r="E270" t="s">
        <v>1397</v>
      </c>
      <c r="F270" t="s">
        <v>1398</v>
      </c>
      <c r="H270">
        <v>64.948928800000004</v>
      </c>
      <c r="I270">
        <v>-112.56552619999999</v>
      </c>
      <c r="J270" s="1" t="str">
        <f t="shared" si="29"/>
        <v>Till</v>
      </c>
      <c r="K270" s="1" t="str">
        <f t="shared" si="30"/>
        <v>HMC separation (ODM; details not reported)</v>
      </c>
      <c r="L270" t="s">
        <v>24</v>
      </c>
      <c r="M270" t="s">
        <v>24</v>
      </c>
      <c r="N270" t="s">
        <v>25</v>
      </c>
      <c r="O270" t="s">
        <v>25</v>
      </c>
      <c r="P270" t="s">
        <v>1399</v>
      </c>
      <c r="Q270" t="s">
        <v>1400</v>
      </c>
      <c r="R270" t="s">
        <v>1400</v>
      </c>
      <c r="S270" t="s">
        <v>25</v>
      </c>
      <c r="T270" t="s">
        <v>25</v>
      </c>
    </row>
    <row r="271" spans="1:20" hidden="1" x14ac:dyDescent="0.3">
      <c r="A271" t="s">
        <v>1401</v>
      </c>
      <c r="B271" t="s">
        <v>1402</v>
      </c>
      <c r="C271" s="1" t="str">
        <f t="shared" si="31"/>
        <v>21:0985</v>
      </c>
      <c r="D271" s="1" t="str">
        <f t="shared" si="32"/>
        <v>21:0007</v>
      </c>
      <c r="E271" t="s">
        <v>1403</v>
      </c>
      <c r="F271" t="s">
        <v>1404</v>
      </c>
      <c r="H271">
        <v>64.892183399999993</v>
      </c>
      <c r="I271">
        <v>-112.89288310000001</v>
      </c>
      <c r="J271" s="1" t="str">
        <f t="shared" si="29"/>
        <v>Till</v>
      </c>
      <c r="K271" s="1" t="str">
        <f t="shared" si="30"/>
        <v>HMC separation (ODM; details not reported)</v>
      </c>
      <c r="L271" t="s">
        <v>24</v>
      </c>
      <c r="M271" t="s">
        <v>200</v>
      </c>
      <c r="N271" t="s">
        <v>33</v>
      </c>
      <c r="O271" t="s">
        <v>25</v>
      </c>
      <c r="P271" t="s">
        <v>297</v>
      </c>
      <c r="Q271" t="s">
        <v>273</v>
      </c>
      <c r="R271" t="s">
        <v>37</v>
      </c>
      <c r="S271" t="s">
        <v>37</v>
      </c>
      <c r="T271" t="s">
        <v>25</v>
      </c>
    </row>
    <row r="272" spans="1:20" hidden="1" x14ac:dyDescent="0.3">
      <c r="A272" t="s">
        <v>1405</v>
      </c>
      <c r="B272" t="s">
        <v>1406</v>
      </c>
      <c r="C272" s="1" t="str">
        <f t="shared" si="31"/>
        <v>21:0985</v>
      </c>
      <c r="D272" s="1" t="str">
        <f t="shared" si="32"/>
        <v>21:0007</v>
      </c>
      <c r="E272" t="s">
        <v>1407</v>
      </c>
      <c r="F272" t="s">
        <v>1408</v>
      </c>
      <c r="H272">
        <v>64.462999300000007</v>
      </c>
      <c r="I272">
        <v>-112.2656516</v>
      </c>
      <c r="J272" s="1" t="str">
        <f t="shared" si="29"/>
        <v>Till</v>
      </c>
      <c r="K272" s="1" t="str">
        <f t="shared" si="30"/>
        <v>HMC separation (ODM; details not reported)</v>
      </c>
      <c r="L272" t="s">
        <v>200</v>
      </c>
      <c r="M272" t="s">
        <v>200</v>
      </c>
      <c r="N272" t="s">
        <v>25</v>
      </c>
      <c r="O272" t="s">
        <v>25</v>
      </c>
      <c r="P272" t="s">
        <v>343</v>
      </c>
      <c r="Q272" t="s">
        <v>32</v>
      </c>
      <c r="R272" t="s">
        <v>32</v>
      </c>
      <c r="S272" t="s">
        <v>25</v>
      </c>
      <c r="T272" t="s">
        <v>25</v>
      </c>
    </row>
    <row r="273" spans="1:20" hidden="1" x14ac:dyDescent="0.3">
      <c r="A273" t="s">
        <v>1409</v>
      </c>
      <c r="B273" t="s">
        <v>1410</v>
      </c>
      <c r="C273" s="1" t="str">
        <f t="shared" si="31"/>
        <v>21:0985</v>
      </c>
      <c r="D273" s="1" t="str">
        <f t="shared" si="32"/>
        <v>21:0007</v>
      </c>
      <c r="E273" t="s">
        <v>1411</v>
      </c>
      <c r="F273" t="s">
        <v>1412</v>
      </c>
      <c r="H273">
        <v>64.339708599999994</v>
      </c>
      <c r="I273">
        <v>-112.08450070000001</v>
      </c>
      <c r="J273" s="1" t="str">
        <f t="shared" si="29"/>
        <v>Till</v>
      </c>
      <c r="K273" s="1" t="str">
        <f t="shared" si="30"/>
        <v>HMC separation (ODM; details not reported)</v>
      </c>
      <c r="L273" t="s">
        <v>674</v>
      </c>
      <c r="M273" t="s">
        <v>274</v>
      </c>
      <c r="N273" t="s">
        <v>37</v>
      </c>
      <c r="O273" t="s">
        <v>25</v>
      </c>
      <c r="P273" t="s">
        <v>985</v>
      </c>
      <c r="Q273" t="s">
        <v>889</v>
      </c>
      <c r="R273" t="s">
        <v>1413</v>
      </c>
      <c r="S273" t="s">
        <v>1228</v>
      </c>
      <c r="T273" t="s">
        <v>25</v>
      </c>
    </row>
    <row r="274" spans="1:20" hidden="1" x14ac:dyDescent="0.3">
      <c r="A274" t="s">
        <v>1414</v>
      </c>
      <c r="B274" t="s">
        <v>1415</v>
      </c>
      <c r="C274" s="1" t="str">
        <f t="shared" si="31"/>
        <v>21:0985</v>
      </c>
      <c r="D274" s="1" t="str">
        <f t="shared" si="32"/>
        <v>21:0007</v>
      </c>
      <c r="E274" t="s">
        <v>1416</v>
      </c>
      <c r="F274" t="s">
        <v>1417</v>
      </c>
      <c r="H274">
        <v>64.343129000000005</v>
      </c>
      <c r="I274">
        <v>-112.38657910000001</v>
      </c>
      <c r="J274" s="1" t="str">
        <f t="shared" si="29"/>
        <v>Till</v>
      </c>
      <c r="K274" s="1" t="str">
        <f t="shared" si="30"/>
        <v>HMC separation (ODM; details not reported)</v>
      </c>
      <c r="L274" t="s">
        <v>136</v>
      </c>
      <c r="M274" t="s">
        <v>200</v>
      </c>
      <c r="N274" t="s">
        <v>34</v>
      </c>
      <c r="O274" t="s">
        <v>25</v>
      </c>
      <c r="P274" t="s">
        <v>1418</v>
      </c>
      <c r="Q274" t="s">
        <v>277</v>
      </c>
      <c r="R274" t="s">
        <v>674</v>
      </c>
      <c r="S274" t="s">
        <v>332</v>
      </c>
      <c r="T274" t="s">
        <v>25</v>
      </c>
    </row>
    <row r="275" spans="1:20" hidden="1" x14ac:dyDescent="0.3">
      <c r="A275" t="s">
        <v>1419</v>
      </c>
      <c r="B275" t="s">
        <v>1420</v>
      </c>
      <c r="C275" s="1" t="str">
        <f t="shared" si="31"/>
        <v>21:0985</v>
      </c>
      <c r="D275" s="1" t="str">
        <f t="shared" si="32"/>
        <v>21:0007</v>
      </c>
      <c r="E275" t="s">
        <v>1421</v>
      </c>
      <c r="F275" t="s">
        <v>1422</v>
      </c>
      <c r="H275">
        <v>64.4706197</v>
      </c>
      <c r="I275">
        <v>-112.57837189999999</v>
      </c>
      <c r="J275" s="1" t="str">
        <f t="shared" si="29"/>
        <v>Till</v>
      </c>
      <c r="K275" s="1" t="str">
        <f t="shared" si="30"/>
        <v>HMC separation (ODM; details not reported)</v>
      </c>
      <c r="L275" t="s">
        <v>33</v>
      </c>
      <c r="M275" t="s">
        <v>33</v>
      </c>
      <c r="N275" t="s">
        <v>25</v>
      </c>
      <c r="O275" t="s">
        <v>25</v>
      </c>
      <c r="P275" t="s">
        <v>26</v>
      </c>
      <c r="Q275" t="s">
        <v>33</v>
      </c>
      <c r="R275" t="s">
        <v>33</v>
      </c>
      <c r="S275" t="s">
        <v>25</v>
      </c>
      <c r="T275" t="s">
        <v>25</v>
      </c>
    </row>
    <row r="276" spans="1:20" hidden="1" x14ac:dyDescent="0.3">
      <c r="A276" t="s">
        <v>1423</v>
      </c>
      <c r="B276" t="s">
        <v>1424</v>
      </c>
      <c r="C276" s="1" t="str">
        <f t="shared" si="31"/>
        <v>21:0985</v>
      </c>
      <c r="D276" s="1" t="str">
        <f t="shared" si="32"/>
        <v>21:0007</v>
      </c>
      <c r="E276" t="s">
        <v>1425</v>
      </c>
      <c r="F276" t="s">
        <v>1426</v>
      </c>
      <c r="H276">
        <v>64.313922399999996</v>
      </c>
      <c r="I276">
        <v>-112.5922405</v>
      </c>
      <c r="J276" s="1" t="str">
        <f t="shared" si="29"/>
        <v>Till</v>
      </c>
      <c r="K276" s="1" t="str">
        <f t="shared" si="30"/>
        <v>HMC separation (ODM; details not reported)</v>
      </c>
      <c r="L276" t="s">
        <v>273</v>
      </c>
      <c r="M276" t="s">
        <v>273</v>
      </c>
      <c r="N276" t="s">
        <v>25</v>
      </c>
      <c r="O276" t="s">
        <v>25</v>
      </c>
      <c r="P276" t="s">
        <v>1427</v>
      </c>
      <c r="Q276" t="s">
        <v>277</v>
      </c>
      <c r="R276" t="s">
        <v>277</v>
      </c>
      <c r="S276" t="s">
        <v>25</v>
      </c>
      <c r="T276" t="s">
        <v>25</v>
      </c>
    </row>
    <row r="277" spans="1:20" hidden="1" x14ac:dyDescent="0.3">
      <c r="A277" t="s">
        <v>1428</v>
      </c>
      <c r="B277" t="s">
        <v>1429</v>
      </c>
      <c r="C277" s="1" t="str">
        <f t="shared" si="31"/>
        <v>21:0985</v>
      </c>
      <c r="D277" s="1" t="str">
        <f t="shared" si="32"/>
        <v>21:0007</v>
      </c>
      <c r="E277" t="s">
        <v>1430</v>
      </c>
      <c r="F277" t="s">
        <v>1431</v>
      </c>
      <c r="H277">
        <v>64.379087499999997</v>
      </c>
      <c r="I277">
        <v>-112.872765</v>
      </c>
      <c r="J277" s="1" t="str">
        <f t="shared" si="29"/>
        <v>Till</v>
      </c>
      <c r="K277" s="1" t="str">
        <f t="shared" si="30"/>
        <v>HMC separation (ODM; details not reported)</v>
      </c>
      <c r="L277" t="s">
        <v>24</v>
      </c>
      <c r="M277" t="s">
        <v>200</v>
      </c>
      <c r="N277" t="s">
        <v>33</v>
      </c>
      <c r="O277" t="s">
        <v>25</v>
      </c>
      <c r="P277" t="s">
        <v>1432</v>
      </c>
      <c r="Q277" t="s">
        <v>275</v>
      </c>
      <c r="R277" t="s">
        <v>1053</v>
      </c>
      <c r="S277" t="s">
        <v>32</v>
      </c>
      <c r="T277" t="s">
        <v>25</v>
      </c>
    </row>
    <row r="278" spans="1:20" hidden="1" x14ac:dyDescent="0.3">
      <c r="A278" t="s">
        <v>1433</v>
      </c>
      <c r="B278" t="s">
        <v>1434</v>
      </c>
      <c r="C278" s="1" t="str">
        <f t="shared" si="31"/>
        <v>21:0985</v>
      </c>
      <c r="D278" s="1" t="str">
        <f t="shared" si="32"/>
        <v>21:0007</v>
      </c>
      <c r="E278" t="s">
        <v>1435</v>
      </c>
      <c r="F278" t="s">
        <v>1436</v>
      </c>
      <c r="H278">
        <v>64.226772100000005</v>
      </c>
      <c r="I278">
        <v>-112.4257178</v>
      </c>
      <c r="J278" s="1" t="str">
        <f t="shared" si="29"/>
        <v>Till</v>
      </c>
      <c r="K278" s="1" t="str">
        <f t="shared" si="30"/>
        <v>HMC separation (ODM; details not reported)</v>
      </c>
      <c r="L278" t="s">
        <v>33</v>
      </c>
      <c r="M278" t="s">
        <v>33</v>
      </c>
      <c r="N278" t="s">
        <v>25</v>
      </c>
      <c r="O278" t="s">
        <v>25</v>
      </c>
      <c r="P278" t="s">
        <v>320</v>
      </c>
      <c r="Q278" t="s">
        <v>33</v>
      </c>
      <c r="R278" t="s">
        <v>33</v>
      </c>
      <c r="S278" t="s">
        <v>25</v>
      </c>
      <c r="T278" t="s">
        <v>25</v>
      </c>
    </row>
    <row r="279" spans="1:20" hidden="1" x14ac:dyDescent="0.3">
      <c r="A279" t="s">
        <v>1437</v>
      </c>
      <c r="B279" t="s">
        <v>1438</v>
      </c>
      <c r="C279" s="1" t="str">
        <f t="shared" si="31"/>
        <v>21:0985</v>
      </c>
      <c r="D279" s="1" t="str">
        <f t="shared" si="32"/>
        <v>21:0007</v>
      </c>
      <c r="E279" t="s">
        <v>1439</v>
      </c>
      <c r="F279" t="s">
        <v>1440</v>
      </c>
      <c r="H279">
        <v>64.040198700000005</v>
      </c>
      <c r="I279">
        <v>-112.0906988</v>
      </c>
      <c r="J279" s="1" t="str">
        <f t="shared" si="29"/>
        <v>Till</v>
      </c>
      <c r="K279" s="1" t="str">
        <f t="shared" si="30"/>
        <v>HMC separation (ODM; details not reported)</v>
      </c>
      <c r="L279" t="s">
        <v>136</v>
      </c>
      <c r="M279" t="s">
        <v>24</v>
      </c>
      <c r="N279" t="s">
        <v>33</v>
      </c>
      <c r="O279" t="s">
        <v>25</v>
      </c>
      <c r="P279" t="s">
        <v>1370</v>
      </c>
      <c r="Q279" t="s">
        <v>900</v>
      </c>
      <c r="R279" t="s">
        <v>388</v>
      </c>
      <c r="S279" t="s">
        <v>32</v>
      </c>
      <c r="T279" t="s">
        <v>25</v>
      </c>
    </row>
    <row r="280" spans="1:20" hidden="1" x14ac:dyDescent="0.3">
      <c r="A280" t="s">
        <v>1441</v>
      </c>
      <c r="B280" t="s">
        <v>1442</v>
      </c>
      <c r="C280" s="1" t="str">
        <f t="shared" si="31"/>
        <v>21:0985</v>
      </c>
      <c r="D280" s="1" t="str">
        <f t="shared" si="32"/>
        <v>21:0007</v>
      </c>
      <c r="E280" t="s">
        <v>1443</v>
      </c>
      <c r="F280" t="s">
        <v>1444</v>
      </c>
      <c r="H280">
        <v>64.131070300000005</v>
      </c>
      <c r="I280">
        <v>-112.3833784</v>
      </c>
      <c r="J280" s="1" t="str">
        <f t="shared" si="29"/>
        <v>Till</v>
      </c>
      <c r="K280" s="1" t="str">
        <f t="shared" si="30"/>
        <v>HMC separation (ODM; details not reported)</v>
      </c>
      <c r="L280" t="s">
        <v>37</v>
      </c>
      <c r="M280" t="s">
        <v>37</v>
      </c>
      <c r="N280" t="s">
        <v>25</v>
      </c>
      <c r="O280" t="s">
        <v>25</v>
      </c>
      <c r="P280" t="s">
        <v>1445</v>
      </c>
      <c r="Q280" t="s">
        <v>124</v>
      </c>
      <c r="R280" t="s">
        <v>124</v>
      </c>
      <c r="S280" t="s">
        <v>25</v>
      </c>
      <c r="T280" t="s">
        <v>25</v>
      </c>
    </row>
    <row r="281" spans="1:20" hidden="1" x14ac:dyDescent="0.3">
      <c r="A281" t="s">
        <v>1446</v>
      </c>
      <c r="B281" t="s">
        <v>1447</v>
      </c>
      <c r="C281" s="1" t="str">
        <f t="shared" si="31"/>
        <v>21:0985</v>
      </c>
      <c r="D281" s="1" t="str">
        <f t="shared" si="32"/>
        <v>21:0007</v>
      </c>
      <c r="E281" t="s">
        <v>1448</v>
      </c>
      <c r="F281" t="s">
        <v>1449</v>
      </c>
      <c r="H281">
        <v>64.049690799999993</v>
      </c>
      <c r="I281">
        <v>-112.74145830000001</v>
      </c>
      <c r="J281" s="1" t="str">
        <f t="shared" si="29"/>
        <v>Till</v>
      </c>
      <c r="K281" s="1" t="str">
        <f t="shared" si="30"/>
        <v>HMC separation (ODM; details not reported)</v>
      </c>
      <c r="L281" t="s">
        <v>136</v>
      </c>
      <c r="M281" t="s">
        <v>136</v>
      </c>
      <c r="N281" t="s">
        <v>25</v>
      </c>
      <c r="O281" t="s">
        <v>25</v>
      </c>
      <c r="P281" t="s">
        <v>415</v>
      </c>
      <c r="Q281" t="s">
        <v>246</v>
      </c>
      <c r="R281" t="s">
        <v>246</v>
      </c>
      <c r="S281" t="s">
        <v>25</v>
      </c>
      <c r="T281" t="s">
        <v>25</v>
      </c>
    </row>
    <row r="282" spans="1:20" hidden="1" x14ac:dyDescent="0.3">
      <c r="A282" t="s">
        <v>1450</v>
      </c>
      <c r="B282" t="s">
        <v>1451</v>
      </c>
      <c r="C282" s="1" t="str">
        <f t="shared" si="31"/>
        <v>21:0985</v>
      </c>
      <c r="D282" s="1" t="str">
        <f t="shared" si="32"/>
        <v>21:0007</v>
      </c>
      <c r="E282" t="s">
        <v>1452</v>
      </c>
      <c r="F282" t="s">
        <v>1453</v>
      </c>
      <c r="H282">
        <v>64.229197099999993</v>
      </c>
      <c r="I282">
        <v>-112.7418904</v>
      </c>
      <c r="J282" s="1" t="str">
        <f t="shared" si="29"/>
        <v>Till</v>
      </c>
      <c r="K282" s="1" t="str">
        <f t="shared" si="30"/>
        <v>HMC separation (ODM; details not reported)</v>
      </c>
      <c r="L282" t="s">
        <v>200</v>
      </c>
      <c r="M282" t="s">
        <v>200</v>
      </c>
      <c r="N282" t="s">
        <v>25</v>
      </c>
      <c r="O282" t="s">
        <v>25</v>
      </c>
      <c r="P282" t="s">
        <v>305</v>
      </c>
      <c r="Q282" t="s">
        <v>131</v>
      </c>
      <c r="R282" t="s">
        <v>131</v>
      </c>
      <c r="S282" t="s">
        <v>25</v>
      </c>
      <c r="T282" t="s">
        <v>25</v>
      </c>
    </row>
    <row r="283" spans="1:20" hidden="1" x14ac:dyDescent="0.3">
      <c r="A283" t="s">
        <v>1454</v>
      </c>
      <c r="B283" t="s">
        <v>1455</v>
      </c>
      <c r="C283" s="1" t="str">
        <f t="shared" si="31"/>
        <v>21:0985</v>
      </c>
      <c r="D283" s="1" t="str">
        <f t="shared" si="32"/>
        <v>21:0007</v>
      </c>
      <c r="E283" t="s">
        <v>1456</v>
      </c>
      <c r="F283" t="s">
        <v>1457</v>
      </c>
      <c r="H283">
        <v>64.195238000000003</v>
      </c>
      <c r="I283">
        <v>-112.9188139</v>
      </c>
      <c r="J283" s="1" t="str">
        <f t="shared" si="29"/>
        <v>Till</v>
      </c>
      <c r="K283" s="1" t="str">
        <f t="shared" si="30"/>
        <v>HMC separation (ODM; details not reported)</v>
      </c>
      <c r="L283" t="s">
        <v>25</v>
      </c>
      <c r="M283" t="s">
        <v>25</v>
      </c>
      <c r="N283" t="s">
        <v>25</v>
      </c>
      <c r="O283" t="s">
        <v>25</v>
      </c>
      <c r="P283" t="s">
        <v>1458</v>
      </c>
      <c r="Q283" t="s">
        <v>25</v>
      </c>
      <c r="R283" t="s">
        <v>25</v>
      </c>
      <c r="S283" t="s">
        <v>25</v>
      </c>
      <c r="T283" t="s">
        <v>25</v>
      </c>
    </row>
    <row r="284" spans="1:20" hidden="1" x14ac:dyDescent="0.3">
      <c r="A284" t="s">
        <v>1459</v>
      </c>
      <c r="B284" t="s">
        <v>1460</v>
      </c>
      <c r="C284" s="1" t="str">
        <f t="shared" si="31"/>
        <v>21:0985</v>
      </c>
      <c r="D284" s="1" t="str">
        <f t="shared" si="32"/>
        <v>21:0007</v>
      </c>
      <c r="E284" t="s">
        <v>1461</v>
      </c>
      <c r="F284" t="s">
        <v>1462</v>
      </c>
      <c r="H284">
        <v>64.837944199999995</v>
      </c>
      <c r="I284">
        <v>-113.38373199999999</v>
      </c>
      <c r="J284" s="1" t="str">
        <f t="shared" si="29"/>
        <v>Till</v>
      </c>
      <c r="K284" s="1" t="str">
        <f t="shared" si="30"/>
        <v>HMC separation (ODM; details not reported)</v>
      </c>
      <c r="L284" t="s">
        <v>24</v>
      </c>
      <c r="M284" t="s">
        <v>24</v>
      </c>
      <c r="N284" t="s">
        <v>25</v>
      </c>
      <c r="O284" t="s">
        <v>25</v>
      </c>
      <c r="P284" t="s">
        <v>1463</v>
      </c>
      <c r="Q284" t="s">
        <v>273</v>
      </c>
      <c r="R284" t="s">
        <v>273</v>
      </c>
      <c r="S284" t="s">
        <v>25</v>
      </c>
      <c r="T284" t="s">
        <v>25</v>
      </c>
    </row>
    <row r="285" spans="1:20" hidden="1" x14ac:dyDescent="0.3">
      <c r="A285" t="s">
        <v>1464</v>
      </c>
      <c r="B285" t="s">
        <v>1465</v>
      </c>
      <c r="C285" s="1" t="str">
        <f t="shared" si="31"/>
        <v>21:0985</v>
      </c>
      <c r="D285" s="1" t="str">
        <f t="shared" si="32"/>
        <v>21:0007</v>
      </c>
      <c r="E285" t="s">
        <v>1466</v>
      </c>
      <c r="F285" t="s">
        <v>1467</v>
      </c>
      <c r="H285">
        <v>64.961751300000003</v>
      </c>
      <c r="I285">
        <v>-113.2183239</v>
      </c>
      <c r="J285" s="1" t="str">
        <f t="shared" si="29"/>
        <v>Till</v>
      </c>
      <c r="K285" s="1" t="str">
        <f t="shared" si="30"/>
        <v>HMC separation (ODM; details not reported)</v>
      </c>
      <c r="L285" t="s">
        <v>34</v>
      </c>
      <c r="M285" t="s">
        <v>34</v>
      </c>
      <c r="N285" t="s">
        <v>25</v>
      </c>
      <c r="O285" t="s">
        <v>25</v>
      </c>
      <c r="P285" t="s">
        <v>1468</v>
      </c>
      <c r="Q285" t="s">
        <v>34</v>
      </c>
      <c r="R285" t="s">
        <v>34</v>
      </c>
      <c r="S285" t="s">
        <v>25</v>
      </c>
      <c r="T285" t="s">
        <v>25</v>
      </c>
    </row>
    <row r="286" spans="1:20" hidden="1" x14ac:dyDescent="0.3">
      <c r="A286" t="s">
        <v>1469</v>
      </c>
      <c r="B286" t="s">
        <v>1470</v>
      </c>
      <c r="C286" s="1" t="str">
        <f t="shared" si="31"/>
        <v>21:0985</v>
      </c>
      <c r="D286" s="1" t="str">
        <f t="shared" si="32"/>
        <v>21:0007</v>
      </c>
      <c r="E286" t="s">
        <v>1471</v>
      </c>
      <c r="F286" t="s">
        <v>1472</v>
      </c>
      <c r="H286">
        <v>64.832520200000005</v>
      </c>
      <c r="I286">
        <v>-113.12207479999999</v>
      </c>
      <c r="J286" s="1" t="str">
        <f t="shared" si="29"/>
        <v>Till</v>
      </c>
      <c r="K286" s="1" t="str">
        <f t="shared" si="30"/>
        <v>HMC separation (ODM; details not reported)</v>
      </c>
      <c r="L286" t="s">
        <v>25</v>
      </c>
      <c r="M286" t="s">
        <v>25</v>
      </c>
      <c r="N286" t="s">
        <v>25</v>
      </c>
      <c r="O286" t="s">
        <v>25</v>
      </c>
      <c r="P286" t="s">
        <v>1473</v>
      </c>
      <c r="Q286" t="s">
        <v>25</v>
      </c>
      <c r="R286" t="s">
        <v>25</v>
      </c>
      <c r="S286" t="s">
        <v>25</v>
      </c>
      <c r="T286" t="s">
        <v>25</v>
      </c>
    </row>
    <row r="287" spans="1:20" hidden="1" x14ac:dyDescent="0.3">
      <c r="A287" t="s">
        <v>1474</v>
      </c>
      <c r="B287" t="s">
        <v>1475</v>
      </c>
      <c r="C287" s="1" t="str">
        <f t="shared" si="31"/>
        <v>21:0985</v>
      </c>
      <c r="D287" s="1" t="str">
        <f t="shared" si="32"/>
        <v>21:0007</v>
      </c>
      <c r="E287" t="s">
        <v>1476</v>
      </c>
      <c r="F287" t="s">
        <v>1477</v>
      </c>
      <c r="H287">
        <v>64.565164899999999</v>
      </c>
      <c r="I287">
        <v>-113.0986044</v>
      </c>
      <c r="J287" s="1" t="str">
        <f t="shared" ref="J287:J320" si="33">HYPERLINK("http://geochem.nrcan.gc.ca/cdogs/content/kwd/kwd020044_e.htm", "Till")</f>
        <v>Till</v>
      </c>
      <c r="K287" s="1" t="str">
        <f t="shared" si="30"/>
        <v>HMC separation (ODM; details not reported)</v>
      </c>
      <c r="L287" t="s">
        <v>34</v>
      </c>
      <c r="M287" t="s">
        <v>33</v>
      </c>
      <c r="N287" t="s">
        <v>33</v>
      </c>
      <c r="O287" t="s">
        <v>25</v>
      </c>
      <c r="P287" t="s">
        <v>285</v>
      </c>
      <c r="Q287" t="s">
        <v>274</v>
      </c>
      <c r="R287" t="s">
        <v>246</v>
      </c>
      <c r="S287" t="s">
        <v>34</v>
      </c>
      <c r="T287" t="s">
        <v>25</v>
      </c>
    </row>
    <row r="288" spans="1:20" hidden="1" x14ac:dyDescent="0.3">
      <c r="A288" t="s">
        <v>1478</v>
      </c>
      <c r="B288" t="s">
        <v>1479</v>
      </c>
      <c r="C288" s="1" t="str">
        <f t="shared" si="31"/>
        <v>21:0985</v>
      </c>
      <c r="D288" s="1" t="str">
        <f t="shared" si="32"/>
        <v>21:0007</v>
      </c>
      <c r="E288" t="s">
        <v>1480</v>
      </c>
      <c r="F288" t="s">
        <v>1481</v>
      </c>
      <c r="H288">
        <v>64.712883099999999</v>
      </c>
      <c r="I288">
        <v>-113.1132461</v>
      </c>
      <c r="J288" s="1" t="str">
        <f t="shared" si="33"/>
        <v>Till</v>
      </c>
      <c r="K288" s="1" t="str">
        <f t="shared" si="30"/>
        <v>HMC separation (ODM; details not reported)</v>
      </c>
      <c r="L288" t="s">
        <v>33</v>
      </c>
      <c r="M288" t="s">
        <v>33</v>
      </c>
      <c r="N288" t="s">
        <v>25</v>
      </c>
      <c r="O288" t="s">
        <v>25</v>
      </c>
      <c r="P288" t="s">
        <v>1482</v>
      </c>
      <c r="Q288" t="s">
        <v>200</v>
      </c>
      <c r="R288" t="s">
        <v>200</v>
      </c>
      <c r="S288" t="s">
        <v>25</v>
      </c>
      <c r="T288" t="s">
        <v>25</v>
      </c>
    </row>
    <row r="289" spans="1:20" hidden="1" x14ac:dyDescent="0.3">
      <c r="A289" t="s">
        <v>1483</v>
      </c>
      <c r="B289" t="s">
        <v>1484</v>
      </c>
      <c r="C289" s="1" t="str">
        <f t="shared" si="31"/>
        <v>21:0985</v>
      </c>
      <c r="D289" s="1" t="str">
        <f t="shared" si="32"/>
        <v>21:0007</v>
      </c>
      <c r="E289" t="s">
        <v>1485</v>
      </c>
      <c r="F289" t="s">
        <v>1486</v>
      </c>
      <c r="H289">
        <v>64.644791999999995</v>
      </c>
      <c r="I289">
        <v>-113.42323089999999</v>
      </c>
      <c r="J289" s="1" t="str">
        <f t="shared" si="33"/>
        <v>Till</v>
      </c>
      <c r="K289" s="1" t="str">
        <f t="shared" si="30"/>
        <v>HMC separation (ODM; details not reported)</v>
      </c>
      <c r="L289" t="s">
        <v>34</v>
      </c>
      <c r="M289" t="s">
        <v>34</v>
      </c>
      <c r="N289" t="s">
        <v>25</v>
      </c>
      <c r="O289" t="s">
        <v>25</v>
      </c>
      <c r="P289" t="s">
        <v>1487</v>
      </c>
      <c r="Q289" t="s">
        <v>388</v>
      </c>
      <c r="R289" t="s">
        <v>388</v>
      </c>
      <c r="S289" t="s">
        <v>25</v>
      </c>
      <c r="T289" t="s">
        <v>25</v>
      </c>
    </row>
    <row r="290" spans="1:20" hidden="1" x14ac:dyDescent="0.3">
      <c r="A290" t="s">
        <v>1488</v>
      </c>
      <c r="B290" t="s">
        <v>1489</v>
      </c>
      <c r="C290" s="1" t="str">
        <f t="shared" si="31"/>
        <v>21:0985</v>
      </c>
      <c r="D290" s="1" t="str">
        <f t="shared" si="32"/>
        <v>21:0007</v>
      </c>
      <c r="E290" t="s">
        <v>1490</v>
      </c>
      <c r="F290" t="s">
        <v>1491</v>
      </c>
      <c r="H290">
        <v>64.470600399999995</v>
      </c>
      <c r="I290">
        <v>-113.24439750000001</v>
      </c>
      <c r="J290" s="1" t="str">
        <f t="shared" si="33"/>
        <v>Till</v>
      </c>
      <c r="K290" s="1" t="str">
        <f t="shared" si="30"/>
        <v>HMC separation (ODM; details not reported)</v>
      </c>
      <c r="L290" t="s">
        <v>274</v>
      </c>
      <c r="M290" t="s">
        <v>274</v>
      </c>
      <c r="N290" t="s">
        <v>25</v>
      </c>
      <c r="O290" t="s">
        <v>25</v>
      </c>
      <c r="P290" t="s">
        <v>686</v>
      </c>
      <c r="Q290" t="s">
        <v>1365</v>
      </c>
      <c r="R290" t="s">
        <v>1365</v>
      </c>
      <c r="S290" t="s">
        <v>25</v>
      </c>
      <c r="T290" t="s">
        <v>25</v>
      </c>
    </row>
    <row r="291" spans="1:20" hidden="1" x14ac:dyDescent="0.3">
      <c r="A291" t="s">
        <v>1492</v>
      </c>
      <c r="B291" t="s">
        <v>1493</v>
      </c>
      <c r="C291" s="1" t="str">
        <f t="shared" ref="C291:C307" si="34">HYPERLINK("http://geochem.nrcan.gc.ca/cdogs/content/bdl/bdl210985_e.htm", "21:0985")</f>
        <v>21:0985</v>
      </c>
      <c r="D291" s="1" t="str">
        <f t="shared" ref="D291:D307" si="35">HYPERLINK("http://geochem.nrcan.gc.ca/cdogs/content/svy/svy210007_e.htm", "21:0007")</f>
        <v>21:0007</v>
      </c>
      <c r="E291" t="s">
        <v>1494</v>
      </c>
      <c r="F291" t="s">
        <v>1495</v>
      </c>
      <c r="H291">
        <v>64.327803500000002</v>
      </c>
      <c r="I291">
        <v>-113.41832669999999</v>
      </c>
      <c r="J291" s="1" t="str">
        <f t="shared" si="33"/>
        <v>Till</v>
      </c>
      <c r="K291" s="1" t="str">
        <f t="shared" si="30"/>
        <v>HMC separation (ODM; details not reported)</v>
      </c>
      <c r="L291" t="s">
        <v>34</v>
      </c>
      <c r="M291" t="s">
        <v>34</v>
      </c>
      <c r="N291" t="s">
        <v>25</v>
      </c>
      <c r="O291" t="s">
        <v>25</v>
      </c>
      <c r="P291" t="s">
        <v>1463</v>
      </c>
      <c r="Q291" t="s">
        <v>136</v>
      </c>
      <c r="R291" t="s">
        <v>136</v>
      </c>
      <c r="S291" t="s">
        <v>25</v>
      </c>
      <c r="T291" t="s">
        <v>25</v>
      </c>
    </row>
    <row r="292" spans="1:20" hidden="1" x14ac:dyDescent="0.3">
      <c r="A292" t="s">
        <v>1496</v>
      </c>
      <c r="B292" t="s">
        <v>1497</v>
      </c>
      <c r="C292" s="1" t="str">
        <f t="shared" si="34"/>
        <v>21:0985</v>
      </c>
      <c r="D292" s="1" t="str">
        <f t="shared" si="35"/>
        <v>21:0007</v>
      </c>
      <c r="E292" t="s">
        <v>1498</v>
      </c>
      <c r="F292" t="s">
        <v>1499</v>
      </c>
      <c r="H292">
        <v>64.339178099999998</v>
      </c>
      <c r="I292">
        <v>-113.1005096</v>
      </c>
      <c r="J292" s="1" t="str">
        <f t="shared" si="33"/>
        <v>Till</v>
      </c>
      <c r="K292" s="1" t="str">
        <f t="shared" si="30"/>
        <v>HMC separation (ODM; details not reported)</v>
      </c>
      <c r="L292" t="s">
        <v>33</v>
      </c>
      <c r="M292" t="s">
        <v>33</v>
      </c>
      <c r="N292" t="s">
        <v>25</v>
      </c>
      <c r="O292" t="s">
        <v>25</v>
      </c>
      <c r="P292" t="s">
        <v>1217</v>
      </c>
      <c r="Q292" t="s">
        <v>34</v>
      </c>
      <c r="R292" t="s">
        <v>34</v>
      </c>
      <c r="S292" t="s">
        <v>25</v>
      </c>
      <c r="T292" t="s">
        <v>25</v>
      </c>
    </row>
    <row r="293" spans="1:20" hidden="1" x14ac:dyDescent="0.3">
      <c r="A293" t="s">
        <v>1500</v>
      </c>
      <c r="B293" t="s">
        <v>1501</v>
      </c>
      <c r="C293" s="1" t="str">
        <f t="shared" si="34"/>
        <v>21:0985</v>
      </c>
      <c r="D293" s="1" t="str">
        <f t="shared" si="35"/>
        <v>21:0007</v>
      </c>
      <c r="E293" t="s">
        <v>1502</v>
      </c>
      <c r="F293" t="s">
        <v>1503</v>
      </c>
      <c r="H293">
        <v>64.216974500000006</v>
      </c>
      <c r="I293">
        <v>-113.3781556</v>
      </c>
      <c r="J293" s="1" t="str">
        <f t="shared" si="33"/>
        <v>Till</v>
      </c>
      <c r="K293" s="1" t="str">
        <f t="shared" si="30"/>
        <v>HMC separation (ODM; details not reported)</v>
      </c>
      <c r="L293" t="s">
        <v>200</v>
      </c>
      <c r="M293" t="s">
        <v>200</v>
      </c>
      <c r="N293" t="s">
        <v>25</v>
      </c>
      <c r="O293" t="s">
        <v>25</v>
      </c>
      <c r="P293" t="s">
        <v>1504</v>
      </c>
      <c r="Q293" t="s">
        <v>332</v>
      </c>
      <c r="R293" t="s">
        <v>332</v>
      </c>
      <c r="S293" t="s">
        <v>25</v>
      </c>
      <c r="T293" t="s">
        <v>25</v>
      </c>
    </row>
    <row r="294" spans="1:20" hidden="1" x14ac:dyDescent="0.3">
      <c r="A294" t="s">
        <v>1505</v>
      </c>
      <c r="B294" t="s">
        <v>1506</v>
      </c>
      <c r="C294" s="1" t="str">
        <f t="shared" si="34"/>
        <v>21:0985</v>
      </c>
      <c r="D294" s="1" t="str">
        <f t="shared" si="35"/>
        <v>21:0007</v>
      </c>
      <c r="E294" t="s">
        <v>1507</v>
      </c>
      <c r="F294" t="s">
        <v>1508</v>
      </c>
      <c r="H294">
        <v>64.048014899999998</v>
      </c>
      <c r="I294">
        <v>-113.39175849999999</v>
      </c>
      <c r="J294" s="1" t="str">
        <f t="shared" si="33"/>
        <v>Till</v>
      </c>
      <c r="K294" s="1" t="str">
        <f t="shared" si="30"/>
        <v>HMC separation (ODM; details not reported)</v>
      </c>
      <c r="L294" t="s">
        <v>32</v>
      </c>
      <c r="M294" t="s">
        <v>32</v>
      </c>
      <c r="N294" t="s">
        <v>25</v>
      </c>
      <c r="O294" t="s">
        <v>25</v>
      </c>
      <c r="P294" t="s">
        <v>607</v>
      </c>
      <c r="Q294" t="s">
        <v>769</v>
      </c>
      <c r="R294" t="s">
        <v>769</v>
      </c>
      <c r="S294" t="s">
        <v>25</v>
      </c>
      <c r="T294" t="s">
        <v>25</v>
      </c>
    </row>
    <row r="295" spans="1:20" hidden="1" x14ac:dyDescent="0.3">
      <c r="A295" t="s">
        <v>1509</v>
      </c>
      <c r="B295" t="s">
        <v>1510</v>
      </c>
      <c r="C295" s="1" t="str">
        <f t="shared" si="34"/>
        <v>21:0985</v>
      </c>
      <c r="D295" s="1" t="str">
        <f t="shared" si="35"/>
        <v>21:0007</v>
      </c>
      <c r="E295" t="s">
        <v>1511</v>
      </c>
      <c r="F295" t="s">
        <v>1512</v>
      </c>
      <c r="H295">
        <v>64.784883500000007</v>
      </c>
      <c r="I295">
        <v>-113.57192449999999</v>
      </c>
      <c r="J295" s="1" t="str">
        <f t="shared" si="33"/>
        <v>Till</v>
      </c>
      <c r="K295" s="1" t="str">
        <f t="shared" si="30"/>
        <v>HMC separation (ODM; details not reported)</v>
      </c>
      <c r="L295" t="s">
        <v>24</v>
      </c>
      <c r="M295" t="s">
        <v>200</v>
      </c>
      <c r="N295" t="s">
        <v>33</v>
      </c>
      <c r="O295" t="s">
        <v>25</v>
      </c>
      <c r="P295" t="s">
        <v>1513</v>
      </c>
      <c r="Q295" t="s">
        <v>1365</v>
      </c>
      <c r="R295" t="s">
        <v>159</v>
      </c>
      <c r="S295" t="s">
        <v>274</v>
      </c>
      <c r="T295" t="s">
        <v>25</v>
      </c>
    </row>
    <row r="296" spans="1:20" hidden="1" x14ac:dyDescent="0.3">
      <c r="A296" t="s">
        <v>1514</v>
      </c>
      <c r="B296" t="s">
        <v>1515</v>
      </c>
      <c r="C296" s="1" t="str">
        <f t="shared" si="34"/>
        <v>21:0985</v>
      </c>
      <c r="D296" s="1" t="str">
        <f t="shared" si="35"/>
        <v>21:0007</v>
      </c>
      <c r="E296" t="s">
        <v>1516</v>
      </c>
      <c r="F296" t="s">
        <v>1517</v>
      </c>
      <c r="H296">
        <v>64.875957299999996</v>
      </c>
      <c r="I296">
        <v>-113.9242115</v>
      </c>
      <c r="J296" s="1" t="str">
        <f t="shared" si="33"/>
        <v>Till</v>
      </c>
      <c r="K296" s="1" t="str">
        <f t="shared" si="30"/>
        <v>HMC separation (ODM; details not reported)</v>
      </c>
      <c r="L296" t="s">
        <v>33</v>
      </c>
      <c r="M296" t="s">
        <v>33</v>
      </c>
      <c r="N296" t="s">
        <v>25</v>
      </c>
      <c r="O296" t="s">
        <v>25</v>
      </c>
      <c r="P296" t="s">
        <v>353</v>
      </c>
      <c r="Q296" t="s">
        <v>200</v>
      </c>
      <c r="R296" t="s">
        <v>200</v>
      </c>
      <c r="S296" t="s">
        <v>25</v>
      </c>
      <c r="T296" t="s">
        <v>25</v>
      </c>
    </row>
    <row r="297" spans="1:20" hidden="1" x14ac:dyDescent="0.3">
      <c r="A297" t="s">
        <v>1518</v>
      </c>
      <c r="B297" t="s">
        <v>1519</v>
      </c>
      <c r="C297" s="1" t="str">
        <f t="shared" si="34"/>
        <v>21:0985</v>
      </c>
      <c r="D297" s="1" t="str">
        <f t="shared" si="35"/>
        <v>21:0007</v>
      </c>
      <c r="E297" t="s">
        <v>1520</v>
      </c>
      <c r="F297" t="s">
        <v>1521</v>
      </c>
      <c r="H297">
        <v>64.969364600000006</v>
      </c>
      <c r="I297">
        <v>-113.56438869999999</v>
      </c>
      <c r="J297" s="1" t="str">
        <f t="shared" si="33"/>
        <v>Till</v>
      </c>
      <c r="K297" s="1" t="str">
        <f t="shared" si="30"/>
        <v>HMC separation (ODM; details not reported)</v>
      </c>
      <c r="L297" t="s">
        <v>25</v>
      </c>
      <c r="M297" t="s">
        <v>25</v>
      </c>
      <c r="N297" t="s">
        <v>25</v>
      </c>
      <c r="O297" t="s">
        <v>25</v>
      </c>
      <c r="P297" t="s">
        <v>673</v>
      </c>
      <c r="Q297" t="s">
        <v>25</v>
      </c>
      <c r="R297" t="s">
        <v>25</v>
      </c>
      <c r="S297" t="s">
        <v>25</v>
      </c>
      <c r="T297" t="s">
        <v>25</v>
      </c>
    </row>
    <row r="298" spans="1:20" hidden="1" x14ac:dyDescent="0.3">
      <c r="A298" t="s">
        <v>1522</v>
      </c>
      <c r="B298" t="s">
        <v>1523</v>
      </c>
      <c r="C298" s="1" t="str">
        <f t="shared" si="34"/>
        <v>21:0985</v>
      </c>
      <c r="D298" s="1" t="str">
        <f t="shared" si="35"/>
        <v>21:0007</v>
      </c>
      <c r="E298" t="s">
        <v>1524</v>
      </c>
      <c r="F298" t="s">
        <v>1525</v>
      </c>
      <c r="H298">
        <v>64.665848400000002</v>
      </c>
      <c r="I298">
        <v>-113.5904862</v>
      </c>
      <c r="J298" s="1" t="str">
        <f t="shared" si="33"/>
        <v>Till</v>
      </c>
      <c r="K298" s="1" t="str">
        <f t="shared" si="30"/>
        <v>HMC separation (ODM; details not reported)</v>
      </c>
      <c r="L298" t="s">
        <v>32</v>
      </c>
      <c r="M298" t="s">
        <v>32</v>
      </c>
      <c r="N298" t="s">
        <v>25</v>
      </c>
      <c r="O298" t="s">
        <v>25</v>
      </c>
      <c r="P298" t="s">
        <v>1526</v>
      </c>
      <c r="Q298" t="s">
        <v>124</v>
      </c>
      <c r="R298" t="s">
        <v>124</v>
      </c>
      <c r="S298" t="s">
        <v>25</v>
      </c>
      <c r="T298" t="s">
        <v>25</v>
      </c>
    </row>
    <row r="299" spans="1:20" hidden="1" x14ac:dyDescent="0.3">
      <c r="A299" t="s">
        <v>1527</v>
      </c>
      <c r="B299" t="s">
        <v>1528</v>
      </c>
      <c r="C299" s="1" t="str">
        <f t="shared" si="34"/>
        <v>21:0985</v>
      </c>
      <c r="D299" s="1" t="str">
        <f t="shared" si="35"/>
        <v>21:0007</v>
      </c>
      <c r="E299" t="s">
        <v>1529</v>
      </c>
      <c r="F299" t="s">
        <v>1530</v>
      </c>
      <c r="H299">
        <v>64.675394600000004</v>
      </c>
      <c r="I299">
        <v>-113.890852</v>
      </c>
      <c r="J299" s="1" t="str">
        <f t="shared" si="33"/>
        <v>Till</v>
      </c>
      <c r="K299" s="1" t="str">
        <f t="shared" si="30"/>
        <v>HMC separation (ODM; details not reported)</v>
      </c>
      <c r="L299" t="s">
        <v>200</v>
      </c>
      <c r="M299" t="s">
        <v>200</v>
      </c>
      <c r="N299" t="s">
        <v>25</v>
      </c>
      <c r="O299" t="s">
        <v>25</v>
      </c>
      <c r="P299" t="s">
        <v>1107</v>
      </c>
      <c r="Q299" t="s">
        <v>159</v>
      </c>
      <c r="R299" t="s">
        <v>159</v>
      </c>
      <c r="S299" t="s">
        <v>25</v>
      </c>
      <c r="T299" t="s">
        <v>25</v>
      </c>
    </row>
    <row r="300" spans="1:20" hidden="1" x14ac:dyDescent="0.3">
      <c r="A300" t="s">
        <v>1531</v>
      </c>
      <c r="B300" t="s">
        <v>1532</v>
      </c>
      <c r="C300" s="1" t="str">
        <f t="shared" si="34"/>
        <v>21:0985</v>
      </c>
      <c r="D300" s="1" t="str">
        <f t="shared" si="35"/>
        <v>21:0007</v>
      </c>
      <c r="E300" t="s">
        <v>1533</v>
      </c>
      <c r="F300" t="s">
        <v>1534</v>
      </c>
      <c r="H300">
        <v>64.547513199999997</v>
      </c>
      <c r="I300">
        <v>-113.7335485</v>
      </c>
      <c r="J300" s="1" t="str">
        <f t="shared" si="33"/>
        <v>Till</v>
      </c>
      <c r="K300" s="1" t="str">
        <f t="shared" si="30"/>
        <v>HMC separation (ODM; details not reported)</v>
      </c>
      <c r="L300" t="s">
        <v>25</v>
      </c>
      <c r="M300" t="s">
        <v>25</v>
      </c>
      <c r="N300" t="s">
        <v>25</v>
      </c>
      <c r="O300" t="s">
        <v>25</v>
      </c>
      <c r="P300" t="s">
        <v>1535</v>
      </c>
      <c r="Q300" t="s">
        <v>25</v>
      </c>
      <c r="R300" t="s">
        <v>25</v>
      </c>
      <c r="S300" t="s">
        <v>25</v>
      </c>
      <c r="T300" t="s">
        <v>25</v>
      </c>
    </row>
    <row r="301" spans="1:20" hidden="1" x14ac:dyDescent="0.3">
      <c r="A301" t="s">
        <v>1536</v>
      </c>
      <c r="B301" t="s">
        <v>1537</v>
      </c>
      <c r="C301" s="1" t="str">
        <f t="shared" si="34"/>
        <v>21:0985</v>
      </c>
      <c r="D301" s="1" t="str">
        <f t="shared" si="35"/>
        <v>21:0007</v>
      </c>
      <c r="E301" t="s">
        <v>1538</v>
      </c>
      <c r="F301" t="s">
        <v>1539</v>
      </c>
      <c r="H301">
        <v>64.464415000000002</v>
      </c>
      <c r="I301">
        <v>-113.9107415</v>
      </c>
      <c r="J301" s="1" t="str">
        <f t="shared" si="33"/>
        <v>Till</v>
      </c>
      <c r="K301" s="1" t="str">
        <f t="shared" si="30"/>
        <v>HMC separation (ODM; details not reported)</v>
      </c>
      <c r="L301" t="s">
        <v>25</v>
      </c>
      <c r="M301" t="s">
        <v>25</v>
      </c>
      <c r="N301" t="s">
        <v>25</v>
      </c>
      <c r="O301" t="s">
        <v>25</v>
      </c>
      <c r="P301" t="s">
        <v>1540</v>
      </c>
      <c r="Q301" t="s">
        <v>25</v>
      </c>
      <c r="R301" t="s">
        <v>25</v>
      </c>
      <c r="S301" t="s">
        <v>25</v>
      </c>
      <c r="T301" t="s">
        <v>25</v>
      </c>
    </row>
    <row r="302" spans="1:20" hidden="1" x14ac:dyDescent="0.3">
      <c r="A302" t="s">
        <v>1541</v>
      </c>
      <c r="B302" t="s">
        <v>1542</v>
      </c>
      <c r="C302" s="1" t="str">
        <f t="shared" si="34"/>
        <v>21:0985</v>
      </c>
      <c r="D302" s="1" t="str">
        <f t="shared" si="35"/>
        <v>21:0007</v>
      </c>
      <c r="E302" t="s">
        <v>1543</v>
      </c>
      <c r="F302" t="s">
        <v>1544</v>
      </c>
      <c r="H302">
        <v>64.374994799999996</v>
      </c>
      <c r="I302">
        <v>-113.5836937</v>
      </c>
      <c r="J302" s="1" t="str">
        <f t="shared" si="33"/>
        <v>Till</v>
      </c>
      <c r="K302" s="1" t="str">
        <f t="shared" si="30"/>
        <v>HMC separation (ODM; details not reported)</v>
      </c>
      <c r="L302" t="s">
        <v>25</v>
      </c>
      <c r="M302" t="s">
        <v>25</v>
      </c>
      <c r="N302" t="s">
        <v>25</v>
      </c>
      <c r="O302" t="s">
        <v>25</v>
      </c>
      <c r="P302" t="s">
        <v>1375</v>
      </c>
      <c r="Q302" t="s">
        <v>25</v>
      </c>
      <c r="R302" t="s">
        <v>25</v>
      </c>
      <c r="S302" t="s">
        <v>25</v>
      </c>
      <c r="T302" t="s">
        <v>25</v>
      </c>
    </row>
    <row r="303" spans="1:20" hidden="1" x14ac:dyDescent="0.3">
      <c r="A303" t="s">
        <v>1545</v>
      </c>
      <c r="B303" t="s">
        <v>1546</v>
      </c>
      <c r="C303" s="1" t="str">
        <f t="shared" si="34"/>
        <v>21:0985</v>
      </c>
      <c r="D303" s="1" t="str">
        <f t="shared" si="35"/>
        <v>21:0007</v>
      </c>
      <c r="E303" t="s">
        <v>1547</v>
      </c>
      <c r="F303" t="s">
        <v>1548</v>
      </c>
      <c r="H303">
        <v>64.132981999999998</v>
      </c>
      <c r="I303">
        <v>-113.10167149999999</v>
      </c>
      <c r="J303" s="1" t="str">
        <f t="shared" si="33"/>
        <v>Till</v>
      </c>
      <c r="K303" s="1" t="str">
        <f t="shared" si="30"/>
        <v>HMC separation (ODM; details not reported)</v>
      </c>
      <c r="L303" t="s">
        <v>32</v>
      </c>
      <c r="M303" t="s">
        <v>32</v>
      </c>
      <c r="N303" t="s">
        <v>25</v>
      </c>
      <c r="O303" t="s">
        <v>25</v>
      </c>
      <c r="P303" t="s">
        <v>963</v>
      </c>
      <c r="Q303" t="s">
        <v>124</v>
      </c>
      <c r="R303" t="s">
        <v>124</v>
      </c>
      <c r="S303" t="s">
        <v>25</v>
      </c>
      <c r="T303" t="s">
        <v>25</v>
      </c>
    </row>
    <row r="304" spans="1:20" hidden="1" x14ac:dyDescent="0.3">
      <c r="A304" t="s">
        <v>1549</v>
      </c>
      <c r="B304" t="s">
        <v>1550</v>
      </c>
      <c r="C304" s="1" t="str">
        <f t="shared" si="34"/>
        <v>21:0985</v>
      </c>
      <c r="D304" s="1" t="str">
        <f t="shared" si="35"/>
        <v>21:0007</v>
      </c>
      <c r="E304" t="s">
        <v>1551</v>
      </c>
      <c r="F304" t="s">
        <v>1552</v>
      </c>
      <c r="H304">
        <v>64.297051400000001</v>
      </c>
      <c r="I304">
        <v>-113.86962320000001</v>
      </c>
      <c r="J304" s="1" t="str">
        <f t="shared" si="33"/>
        <v>Till</v>
      </c>
      <c r="K304" s="1" t="str">
        <f t="shared" si="30"/>
        <v>HMC separation (ODM; details not reported)</v>
      </c>
      <c r="L304" t="s">
        <v>136</v>
      </c>
      <c r="M304" t="s">
        <v>136</v>
      </c>
      <c r="N304" t="s">
        <v>25</v>
      </c>
      <c r="O304" t="s">
        <v>25</v>
      </c>
      <c r="P304" t="s">
        <v>1553</v>
      </c>
      <c r="Q304" t="s">
        <v>701</v>
      </c>
      <c r="R304" t="s">
        <v>701</v>
      </c>
      <c r="S304" t="s">
        <v>25</v>
      </c>
      <c r="T304" t="s">
        <v>25</v>
      </c>
    </row>
    <row r="305" spans="1:20" hidden="1" x14ac:dyDescent="0.3">
      <c r="A305" t="s">
        <v>1554</v>
      </c>
      <c r="B305" t="s">
        <v>1555</v>
      </c>
      <c r="C305" s="1" t="str">
        <f t="shared" si="34"/>
        <v>21:0985</v>
      </c>
      <c r="D305" s="1" t="str">
        <f t="shared" si="35"/>
        <v>21:0007</v>
      </c>
      <c r="E305" t="s">
        <v>1556</v>
      </c>
      <c r="F305" t="s">
        <v>1557</v>
      </c>
      <c r="H305">
        <v>64.209435499999998</v>
      </c>
      <c r="I305">
        <v>-113.7218924</v>
      </c>
      <c r="J305" s="1" t="str">
        <f t="shared" si="33"/>
        <v>Till</v>
      </c>
      <c r="K305" s="1" t="str">
        <f t="shared" si="30"/>
        <v>HMC separation (ODM; details not reported)</v>
      </c>
      <c r="L305" t="s">
        <v>32</v>
      </c>
      <c r="M305" t="s">
        <v>32</v>
      </c>
      <c r="N305" t="s">
        <v>25</v>
      </c>
      <c r="O305" t="s">
        <v>25</v>
      </c>
      <c r="P305" t="s">
        <v>1558</v>
      </c>
      <c r="Q305" t="s">
        <v>291</v>
      </c>
      <c r="R305" t="s">
        <v>291</v>
      </c>
      <c r="S305" t="s">
        <v>25</v>
      </c>
      <c r="T305" t="s">
        <v>25</v>
      </c>
    </row>
    <row r="306" spans="1:20" hidden="1" x14ac:dyDescent="0.3">
      <c r="A306" t="s">
        <v>1559</v>
      </c>
      <c r="B306" t="s">
        <v>1560</v>
      </c>
      <c r="C306" s="1" t="str">
        <f t="shared" si="34"/>
        <v>21:0985</v>
      </c>
      <c r="D306" s="1" t="str">
        <f t="shared" si="35"/>
        <v>21:0007</v>
      </c>
      <c r="E306" t="s">
        <v>1561</v>
      </c>
      <c r="F306" t="s">
        <v>1562</v>
      </c>
      <c r="H306">
        <v>64.127336799999995</v>
      </c>
      <c r="I306">
        <v>-113.7392558</v>
      </c>
      <c r="J306" s="1" t="str">
        <f t="shared" si="33"/>
        <v>Till</v>
      </c>
      <c r="K306" s="1" t="str">
        <f t="shared" si="30"/>
        <v>HMC separation (ODM; details not reported)</v>
      </c>
      <c r="L306" t="s">
        <v>33</v>
      </c>
      <c r="M306" t="s">
        <v>33</v>
      </c>
      <c r="N306" t="s">
        <v>25</v>
      </c>
      <c r="O306" t="s">
        <v>25</v>
      </c>
      <c r="P306" t="s">
        <v>568</v>
      </c>
      <c r="Q306" t="s">
        <v>33</v>
      </c>
      <c r="R306" t="s">
        <v>33</v>
      </c>
      <c r="S306" t="s">
        <v>25</v>
      </c>
      <c r="T306" t="s">
        <v>25</v>
      </c>
    </row>
    <row r="307" spans="1:20" hidden="1" x14ac:dyDescent="0.3">
      <c r="A307" t="s">
        <v>1563</v>
      </c>
      <c r="B307" t="s">
        <v>1564</v>
      </c>
      <c r="C307" s="1" t="str">
        <f t="shared" si="34"/>
        <v>21:0985</v>
      </c>
      <c r="D307" s="1" t="str">
        <f t="shared" si="35"/>
        <v>21:0007</v>
      </c>
      <c r="E307" t="s">
        <v>1565</v>
      </c>
      <c r="F307" t="s">
        <v>1566</v>
      </c>
      <c r="H307">
        <v>64.072795499999998</v>
      </c>
      <c r="I307">
        <v>-113.901961</v>
      </c>
      <c r="J307" s="1" t="str">
        <f t="shared" si="33"/>
        <v>Till</v>
      </c>
      <c r="K307" s="1" t="str">
        <f t="shared" si="30"/>
        <v>HMC separation (ODM; details not reported)</v>
      </c>
      <c r="L307" t="s">
        <v>33</v>
      </c>
      <c r="M307" t="s">
        <v>33</v>
      </c>
      <c r="N307" t="s">
        <v>25</v>
      </c>
      <c r="O307" t="s">
        <v>25</v>
      </c>
      <c r="P307" t="s">
        <v>1567</v>
      </c>
      <c r="Q307" t="s">
        <v>33</v>
      </c>
      <c r="R307" t="s">
        <v>33</v>
      </c>
      <c r="S307" t="s">
        <v>25</v>
      </c>
      <c r="T307" t="s">
        <v>25</v>
      </c>
    </row>
    <row r="308" spans="1:20" hidden="1" x14ac:dyDescent="0.3">
      <c r="A308" t="s">
        <v>1568</v>
      </c>
      <c r="B308" t="s">
        <v>1569</v>
      </c>
      <c r="C308" s="1" t="str">
        <f t="shared" ref="C308:C346" si="36">HYPERLINK("http://geochem.nrcan.gc.ca/cdogs/content/bdl/bdl211112_e.htm", "21:1112")</f>
        <v>21:1112</v>
      </c>
      <c r="D308" s="1" t="str">
        <f t="shared" ref="D308:D320" si="37">HYPERLINK("http://geochem.nrcan.gc.ca/cdogs/content/svy/svy210421_e.htm", "21:0421")</f>
        <v>21:0421</v>
      </c>
      <c r="E308" t="s">
        <v>1570</v>
      </c>
      <c r="F308" t="s">
        <v>1571</v>
      </c>
      <c r="H308">
        <v>55.912354800000003</v>
      </c>
      <c r="I308">
        <v>-64.086189700000006</v>
      </c>
      <c r="J308" s="1" t="str">
        <f t="shared" si="33"/>
        <v>Till</v>
      </c>
      <c r="K308" s="1" t="str">
        <f t="shared" si="30"/>
        <v>HMC separation (ODM; details not reported)</v>
      </c>
      <c r="L308" t="s">
        <v>25</v>
      </c>
      <c r="M308" t="s">
        <v>25</v>
      </c>
      <c r="N308" t="s">
        <v>25</v>
      </c>
      <c r="O308" t="s">
        <v>25</v>
      </c>
      <c r="P308" t="s">
        <v>1572</v>
      </c>
      <c r="Q308" t="s">
        <v>25</v>
      </c>
      <c r="R308" t="s">
        <v>25</v>
      </c>
      <c r="S308" t="s">
        <v>25</v>
      </c>
      <c r="T308" t="s">
        <v>25</v>
      </c>
    </row>
    <row r="309" spans="1:20" hidden="1" x14ac:dyDescent="0.3">
      <c r="A309" t="s">
        <v>1573</v>
      </c>
      <c r="B309" t="s">
        <v>1574</v>
      </c>
      <c r="C309" s="1" t="str">
        <f t="shared" si="36"/>
        <v>21:1112</v>
      </c>
      <c r="D309" s="1" t="str">
        <f t="shared" si="37"/>
        <v>21:0421</v>
      </c>
      <c r="E309" t="s">
        <v>1575</v>
      </c>
      <c r="F309" t="s">
        <v>1576</v>
      </c>
      <c r="H309">
        <v>55.969202000000003</v>
      </c>
      <c r="I309">
        <v>-64.575211699999997</v>
      </c>
      <c r="J309" s="1" t="str">
        <f t="shared" si="33"/>
        <v>Till</v>
      </c>
      <c r="K309" s="1" t="str">
        <f t="shared" si="30"/>
        <v>HMC separation (ODM; details not reported)</v>
      </c>
      <c r="L309" t="s">
        <v>33</v>
      </c>
      <c r="M309" t="s">
        <v>33</v>
      </c>
      <c r="N309" t="s">
        <v>25</v>
      </c>
      <c r="O309" t="s">
        <v>25</v>
      </c>
      <c r="P309" t="s">
        <v>1180</v>
      </c>
      <c r="Q309" t="s">
        <v>200</v>
      </c>
      <c r="R309" t="s">
        <v>200</v>
      </c>
      <c r="S309" t="s">
        <v>25</v>
      </c>
      <c r="T309" t="s">
        <v>25</v>
      </c>
    </row>
    <row r="310" spans="1:20" hidden="1" x14ac:dyDescent="0.3">
      <c r="A310" t="s">
        <v>1577</v>
      </c>
      <c r="B310" t="s">
        <v>1578</v>
      </c>
      <c r="C310" s="1" t="str">
        <f t="shared" si="36"/>
        <v>21:1112</v>
      </c>
      <c r="D310" s="1" t="str">
        <f t="shared" si="37"/>
        <v>21:0421</v>
      </c>
      <c r="E310" t="s">
        <v>1579</v>
      </c>
      <c r="F310" t="s">
        <v>1580</v>
      </c>
      <c r="H310">
        <v>55.943578600000002</v>
      </c>
      <c r="I310">
        <v>-64.876918799999999</v>
      </c>
      <c r="J310" s="1" t="str">
        <f t="shared" si="33"/>
        <v>Till</v>
      </c>
      <c r="K310" s="1" t="str">
        <f t="shared" si="30"/>
        <v>HMC separation (ODM; details not reported)</v>
      </c>
      <c r="L310" t="s">
        <v>25</v>
      </c>
      <c r="M310" t="s">
        <v>25</v>
      </c>
      <c r="N310" t="s">
        <v>25</v>
      </c>
      <c r="O310" t="s">
        <v>25</v>
      </c>
      <c r="P310" t="s">
        <v>784</v>
      </c>
      <c r="Q310" t="s">
        <v>25</v>
      </c>
      <c r="R310" t="s">
        <v>25</v>
      </c>
      <c r="S310" t="s">
        <v>25</v>
      </c>
      <c r="T310" t="s">
        <v>25</v>
      </c>
    </row>
    <row r="311" spans="1:20" hidden="1" x14ac:dyDescent="0.3">
      <c r="A311" t="s">
        <v>1581</v>
      </c>
      <c r="B311" t="s">
        <v>1582</v>
      </c>
      <c r="C311" s="1" t="str">
        <f t="shared" si="36"/>
        <v>21:1112</v>
      </c>
      <c r="D311" s="1" t="str">
        <f t="shared" si="37"/>
        <v>21:0421</v>
      </c>
      <c r="E311" t="s">
        <v>1583</v>
      </c>
      <c r="F311" t="s">
        <v>1584</v>
      </c>
      <c r="H311">
        <v>54.781553299999999</v>
      </c>
      <c r="I311">
        <v>-65.487947300000002</v>
      </c>
      <c r="J311" s="1" t="str">
        <f t="shared" si="33"/>
        <v>Till</v>
      </c>
      <c r="K311" s="1" t="str">
        <f t="shared" si="30"/>
        <v>HMC separation (ODM; details not reported)</v>
      </c>
      <c r="L311" t="s">
        <v>34</v>
      </c>
      <c r="M311" t="s">
        <v>34</v>
      </c>
      <c r="N311" t="s">
        <v>25</v>
      </c>
      <c r="O311" t="s">
        <v>25</v>
      </c>
      <c r="P311" t="s">
        <v>1585</v>
      </c>
      <c r="Q311" t="s">
        <v>34</v>
      </c>
      <c r="R311" t="s">
        <v>34</v>
      </c>
      <c r="S311" t="s">
        <v>25</v>
      </c>
      <c r="T311" t="s">
        <v>25</v>
      </c>
    </row>
    <row r="312" spans="1:20" hidden="1" x14ac:dyDescent="0.3">
      <c r="A312" t="s">
        <v>1586</v>
      </c>
      <c r="B312" t="s">
        <v>1587</v>
      </c>
      <c r="C312" s="1" t="str">
        <f t="shared" si="36"/>
        <v>21:1112</v>
      </c>
      <c r="D312" s="1" t="str">
        <f t="shared" si="37"/>
        <v>21:0421</v>
      </c>
      <c r="E312" t="s">
        <v>1588</v>
      </c>
      <c r="F312" t="s">
        <v>1589</v>
      </c>
      <c r="H312">
        <v>54.415718499999997</v>
      </c>
      <c r="I312">
        <v>-65.938852100000005</v>
      </c>
      <c r="J312" s="1" t="str">
        <f t="shared" si="33"/>
        <v>Till</v>
      </c>
      <c r="K312" s="1" t="str">
        <f t="shared" si="30"/>
        <v>HMC separation (ODM; details not reported)</v>
      </c>
      <c r="L312" t="s">
        <v>25</v>
      </c>
      <c r="M312" t="s">
        <v>25</v>
      </c>
      <c r="N312" t="s">
        <v>25</v>
      </c>
      <c r="O312" t="s">
        <v>25</v>
      </c>
      <c r="P312" t="s">
        <v>1590</v>
      </c>
      <c r="Q312" t="s">
        <v>25</v>
      </c>
      <c r="R312" t="s">
        <v>25</v>
      </c>
      <c r="S312" t="s">
        <v>25</v>
      </c>
      <c r="T312" t="s">
        <v>25</v>
      </c>
    </row>
    <row r="313" spans="1:20" hidden="1" x14ac:dyDescent="0.3">
      <c r="A313" t="s">
        <v>1591</v>
      </c>
      <c r="B313" t="s">
        <v>1592</v>
      </c>
      <c r="C313" s="1" t="str">
        <f t="shared" si="36"/>
        <v>21:1112</v>
      </c>
      <c r="D313" s="1" t="str">
        <f t="shared" si="37"/>
        <v>21:0421</v>
      </c>
      <c r="E313" t="s">
        <v>1593</v>
      </c>
      <c r="F313" t="s">
        <v>1594</v>
      </c>
      <c r="H313">
        <v>55.2448294</v>
      </c>
      <c r="I313">
        <v>-65.771726599999994</v>
      </c>
      <c r="J313" s="1" t="str">
        <f t="shared" si="33"/>
        <v>Till</v>
      </c>
      <c r="K313" s="1" t="str">
        <f t="shared" si="30"/>
        <v>HMC separation (ODM; details not reported)</v>
      </c>
      <c r="L313" t="s">
        <v>136</v>
      </c>
      <c r="M313" t="s">
        <v>24</v>
      </c>
      <c r="N313" t="s">
        <v>33</v>
      </c>
      <c r="O313" t="s">
        <v>25</v>
      </c>
      <c r="P313" t="s">
        <v>1595</v>
      </c>
      <c r="Q313" t="s">
        <v>136</v>
      </c>
      <c r="R313" t="s">
        <v>136</v>
      </c>
      <c r="S313" t="s">
        <v>1596</v>
      </c>
      <c r="T313" t="s">
        <v>25</v>
      </c>
    </row>
    <row r="314" spans="1:20" hidden="1" x14ac:dyDescent="0.3">
      <c r="A314" t="s">
        <v>1597</v>
      </c>
      <c r="B314" t="s">
        <v>1598</v>
      </c>
      <c r="C314" s="1" t="str">
        <f t="shared" si="36"/>
        <v>21:1112</v>
      </c>
      <c r="D314" s="1" t="str">
        <f t="shared" si="37"/>
        <v>21:0421</v>
      </c>
      <c r="E314" t="s">
        <v>1599</v>
      </c>
      <c r="F314" t="s">
        <v>1600</v>
      </c>
      <c r="H314">
        <v>55.3625021</v>
      </c>
      <c r="I314">
        <v>-65.654439199999999</v>
      </c>
      <c r="J314" s="1" t="str">
        <f t="shared" si="33"/>
        <v>Till</v>
      </c>
      <c r="K314" s="1" t="str">
        <f t="shared" si="30"/>
        <v>HMC separation (ODM; details not reported)</v>
      </c>
      <c r="L314" t="s">
        <v>34</v>
      </c>
      <c r="M314" t="s">
        <v>34</v>
      </c>
      <c r="N314" t="s">
        <v>25</v>
      </c>
      <c r="O314" t="s">
        <v>25</v>
      </c>
      <c r="P314" t="s">
        <v>1081</v>
      </c>
      <c r="Q314" t="s">
        <v>33</v>
      </c>
      <c r="R314" t="s">
        <v>33</v>
      </c>
      <c r="S314" t="s">
        <v>25</v>
      </c>
      <c r="T314" t="s">
        <v>25</v>
      </c>
    </row>
    <row r="315" spans="1:20" hidden="1" x14ac:dyDescent="0.3">
      <c r="A315" t="s">
        <v>1601</v>
      </c>
      <c r="B315" t="s">
        <v>1602</v>
      </c>
      <c r="C315" s="1" t="str">
        <f t="shared" si="36"/>
        <v>21:1112</v>
      </c>
      <c r="D315" s="1" t="str">
        <f t="shared" si="37"/>
        <v>21:0421</v>
      </c>
      <c r="E315" t="s">
        <v>1603</v>
      </c>
      <c r="F315" t="s">
        <v>1604</v>
      </c>
      <c r="H315">
        <v>55.396326299999998</v>
      </c>
      <c r="I315">
        <v>-65.799588600000007</v>
      </c>
      <c r="J315" s="1" t="str">
        <f t="shared" si="33"/>
        <v>Till</v>
      </c>
      <c r="K315" s="1" t="str">
        <f t="shared" si="30"/>
        <v>HMC separation (ODM; details not reported)</v>
      </c>
      <c r="L315" t="s">
        <v>25</v>
      </c>
      <c r="M315" t="s">
        <v>25</v>
      </c>
      <c r="N315" t="s">
        <v>25</v>
      </c>
      <c r="O315" t="s">
        <v>25</v>
      </c>
      <c r="P315" t="s">
        <v>292</v>
      </c>
      <c r="Q315" t="s">
        <v>25</v>
      </c>
      <c r="R315" t="s">
        <v>25</v>
      </c>
      <c r="S315" t="s">
        <v>25</v>
      </c>
      <c r="T315" t="s">
        <v>25</v>
      </c>
    </row>
    <row r="316" spans="1:20" hidden="1" x14ac:dyDescent="0.3">
      <c r="A316" t="s">
        <v>1605</v>
      </c>
      <c r="B316" t="s">
        <v>1606</v>
      </c>
      <c r="C316" s="1" t="str">
        <f t="shared" si="36"/>
        <v>21:1112</v>
      </c>
      <c r="D316" s="1" t="str">
        <f t="shared" si="37"/>
        <v>21:0421</v>
      </c>
      <c r="E316" t="s">
        <v>1607</v>
      </c>
      <c r="F316" t="s">
        <v>1608</v>
      </c>
      <c r="H316">
        <v>54.336572599999997</v>
      </c>
      <c r="I316">
        <v>-65.543590600000002</v>
      </c>
      <c r="J316" s="1" t="str">
        <f t="shared" si="33"/>
        <v>Till</v>
      </c>
      <c r="K316" s="1" t="str">
        <f t="shared" si="30"/>
        <v>HMC separation (ODM; details not reported)</v>
      </c>
      <c r="L316" t="s">
        <v>25</v>
      </c>
      <c r="M316" t="s">
        <v>25</v>
      </c>
      <c r="N316" t="s">
        <v>25</v>
      </c>
      <c r="O316" t="s">
        <v>25</v>
      </c>
      <c r="P316" t="s">
        <v>1609</v>
      </c>
      <c r="Q316" t="s">
        <v>25</v>
      </c>
      <c r="R316" t="s">
        <v>25</v>
      </c>
      <c r="S316" t="s">
        <v>25</v>
      </c>
      <c r="T316" t="s">
        <v>25</v>
      </c>
    </row>
    <row r="317" spans="1:20" hidden="1" x14ac:dyDescent="0.3">
      <c r="A317" t="s">
        <v>1610</v>
      </c>
      <c r="B317" t="s">
        <v>1611</v>
      </c>
      <c r="C317" s="1" t="str">
        <f t="shared" si="36"/>
        <v>21:1112</v>
      </c>
      <c r="D317" s="1" t="str">
        <f t="shared" si="37"/>
        <v>21:0421</v>
      </c>
      <c r="E317" t="s">
        <v>1612</v>
      </c>
      <c r="F317" t="s">
        <v>1613</v>
      </c>
      <c r="H317">
        <v>54.1456692</v>
      </c>
      <c r="I317">
        <v>-65.135350299999999</v>
      </c>
      <c r="J317" s="1" t="str">
        <f t="shared" si="33"/>
        <v>Till</v>
      </c>
      <c r="K317" s="1" t="str">
        <f t="shared" si="30"/>
        <v>HMC separation (ODM; details not reported)</v>
      </c>
      <c r="L317" t="s">
        <v>200</v>
      </c>
      <c r="M317" t="s">
        <v>200</v>
      </c>
      <c r="N317" t="s">
        <v>25</v>
      </c>
      <c r="O317" t="s">
        <v>25</v>
      </c>
      <c r="P317" t="s">
        <v>1572</v>
      </c>
      <c r="Q317" t="s">
        <v>34</v>
      </c>
      <c r="R317" t="s">
        <v>34</v>
      </c>
      <c r="S317" t="s">
        <v>25</v>
      </c>
      <c r="T317" t="s">
        <v>25</v>
      </c>
    </row>
    <row r="318" spans="1:20" hidden="1" x14ac:dyDescent="0.3">
      <c r="A318" t="s">
        <v>1614</v>
      </c>
      <c r="B318" t="s">
        <v>1615</v>
      </c>
      <c r="C318" s="1" t="str">
        <f t="shared" si="36"/>
        <v>21:1112</v>
      </c>
      <c r="D318" s="1" t="str">
        <f t="shared" si="37"/>
        <v>21:0421</v>
      </c>
      <c r="E318" t="s">
        <v>1616</v>
      </c>
      <c r="F318" t="s">
        <v>1617</v>
      </c>
      <c r="H318">
        <v>54.7370096</v>
      </c>
      <c r="I318">
        <v>-65.758334899999994</v>
      </c>
      <c r="J318" s="1" t="str">
        <f t="shared" si="33"/>
        <v>Till</v>
      </c>
      <c r="K318" s="1" t="str">
        <f t="shared" si="30"/>
        <v>HMC separation (ODM; details not reported)</v>
      </c>
      <c r="L318" t="s">
        <v>32</v>
      </c>
      <c r="M318" t="s">
        <v>34</v>
      </c>
      <c r="N318" t="s">
        <v>33</v>
      </c>
      <c r="O318" t="s">
        <v>25</v>
      </c>
      <c r="P318" t="s">
        <v>1618</v>
      </c>
      <c r="Q318" t="s">
        <v>131</v>
      </c>
      <c r="R318" t="s">
        <v>34</v>
      </c>
      <c r="S318" t="s">
        <v>246</v>
      </c>
      <c r="T318" t="s">
        <v>25</v>
      </c>
    </row>
    <row r="319" spans="1:20" hidden="1" x14ac:dyDescent="0.3">
      <c r="A319" t="s">
        <v>1619</v>
      </c>
      <c r="B319" t="s">
        <v>1620</v>
      </c>
      <c r="C319" s="1" t="str">
        <f t="shared" si="36"/>
        <v>21:1112</v>
      </c>
      <c r="D319" s="1" t="str">
        <f t="shared" si="37"/>
        <v>21:0421</v>
      </c>
      <c r="E319" t="s">
        <v>1621</v>
      </c>
      <c r="F319" t="s">
        <v>1622</v>
      </c>
      <c r="H319">
        <v>54.8536407</v>
      </c>
      <c r="I319">
        <v>-65.816997599999993</v>
      </c>
      <c r="J319" s="1" t="str">
        <f t="shared" si="33"/>
        <v>Till</v>
      </c>
      <c r="K319" s="1" t="str">
        <f t="shared" si="30"/>
        <v>HMC separation (ODM; details not reported)</v>
      </c>
      <c r="L319" t="s">
        <v>136</v>
      </c>
      <c r="M319" t="s">
        <v>200</v>
      </c>
      <c r="N319" t="s">
        <v>34</v>
      </c>
      <c r="O319" t="s">
        <v>25</v>
      </c>
      <c r="P319" t="s">
        <v>1623</v>
      </c>
      <c r="Q319" t="s">
        <v>124</v>
      </c>
      <c r="R319" t="s">
        <v>131</v>
      </c>
      <c r="S319" t="s">
        <v>33</v>
      </c>
      <c r="T319" t="s">
        <v>25</v>
      </c>
    </row>
    <row r="320" spans="1:20" hidden="1" x14ac:dyDescent="0.3">
      <c r="A320" t="s">
        <v>1624</v>
      </c>
      <c r="B320" t="s">
        <v>1625</v>
      </c>
      <c r="C320" s="1" t="str">
        <f t="shared" si="36"/>
        <v>21:1112</v>
      </c>
      <c r="D320" s="1" t="str">
        <f t="shared" si="37"/>
        <v>21:0421</v>
      </c>
      <c r="E320" t="s">
        <v>1626</v>
      </c>
      <c r="F320" t="s">
        <v>1627</v>
      </c>
      <c r="H320">
        <v>54.744241299999999</v>
      </c>
      <c r="I320">
        <v>-64.042477000000005</v>
      </c>
      <c r="J320" s="1" t="str">
        <f t="shared" si="33"/>
        <v>Till</v>
      </c>
      <c r="K320" s="1" t="str">
        <f t="shared" si="30"/>
        <v>HMC separation (ODM; details not reported)</v>
      </c>
      <c r="L320" t="s">
        <v>33</v>
      </c>
      <c r="M320" t="s">
        <v>33</v>
      </c>
      <c r="N320" t="s">
        <v>25</v>
      </c>
      <c r="O320" t="s">
        <v>25</v>
      </c>
      <c r="P320" t="s">
        <v>1628</v>
      </c>
      <c r="Q320" t="s">
        <v>34</v>
      </c>
      <c r="R320" t="s">
        <v>34</v>
      </c>
      <c r="S320" t="s">
        <v>25</v>
      </c>
      <c r="T320" t="s">
        <v>25</v>
      </c>
    </row>
    <row r="321" spans="1:20" hidden="1" x14ac:dyDescent="0.3">
      <c r="A321" t="s">
        <v>1629</v>
      </c>
      <c r="B321" t="s">
        <v>1630</v>
      </c>
      <c r="C321" s="1" t="str">
        <f t="shared" si="36"/>
        <v>21:1112</v>
      </c>
      <c r="D321" s="1" t="str">
        <f>HYPERLINK("http://geochem.nrcan.gc.ca/cdogs/content/svy/svy_e.htm", "")</f>
        <v/>
      </c>
      <c r="G321" s="1" t="str">
        <f>HYPERLINK("http://geochem.nrcan.gc.ca/cdogs/content/cr_/cr_00241_e.htm", "241")</f>
        <v>241</v>
      </c>
      <c r="J321" t="s">
        <v>1631</v>
      </c>
      <c r="K321" t="s">
        <v>1632</v>
      </c>
      <c r="L321" t="s">
        <v>25</v>
      </c>
      <c r="M321" t="s">
        <v>25</v>
      </c>
      <c r="N321" t="s">
        <v>25</v>
      </c>
      <c r="O321" t="s">
        <v>25</v>
      </c>
      <c r="P321" t="s">
        <v>769</v>
      </c>
      <c r="Q321" t="s">
        <v>25</v>
      </c>
      <c r="R321" t="s">
        <v>25</v>
      </c>
      <c r="S321" t="s">
        <v>25</v>
      </c>
      <c r="T321" t="s">
        <v>25</v>
      </c>
    </row>
    <row r="322" spans="1:20" hidden="1" x14ac:dyDescent="0.3">
      <c r="A322" t="s">
        <v>1633</v>
      </c>
      <c r="B322" t="s">
        <v>1634</v>
      </c>
      <c r="C322" s="1" t="str">
        <f t="shared" si="36"/>
        <v>21:1112</v>
      </c>
      <c r="D322" s="1" t="str">
        <f t="shared" ref="D322:D329" si="38">HYPERLINK("http://geochem.nrcan.gc.ca/cdogs/content/svy/svy210421_e.htm", "21:0421")</f>
        <v>21:0421</v>
      </c>
      <c r="E322" t="s">
        <v>1635</v>
      </c>
      <c r="F322" t="s">
        <v>1636</v>
      </c>
      <c r="H322">
        <v>55.962686900000001</v>
      </c>
      <c r="I322">
        <v>-65.795750999999996</v>
      </c>
      <c r="J322" s="1" t="str">
        <f t="shared" ref="J322:J329" si="39">HYPERLINK("http://geochem.nrcan.gc.ca/cdogs/content/kwd/kwd020044_e.htm", "Till")</f>
        <v>Till</v>
      </c>
      <c r="K322" s="1" t="str">
        <f t="shared" ref="K322:K329" si="40">HYPERLINK("http://geochem.nrcan.gc.ca/cdogs/content/kwd/kwd080049_e.htm", "HMC separation (ODM; details not reported)")</f>
        <v>HMC separation (ODM; details not reported)</v>
      </c>
      <c r="L322" t="s">
        <v>25</v>
      </c>
      <c r="M322" t="s">
        <v>25</v>
      </c>
      <c r="N322" t="s">
        <v>25</v>
      </c>
      <c r="O322" t="s">
        <v>25</v>
      </c>
      <c r="P322" t="s">
        <v>1637</v>
      </c>
      <c r="Q322" t="s">
        <v>25</v>
      </c>
      <c r="R322" t="s">
        <v>25</v>
      </c>
      <c r="S322" t="s">
        <v>25</v>
      </c>
      <c r="T322" t="s">
        <v>25</v>
      </c>
    </row>
    <row r="323" spans="1:20" hidden="1" x14ac:dyDescent="0.3">
      <c r="A323" t="s">
        <v>1638</v>
      </c>
      <c r="B323" t="s">
        <v>1639</v>
      </c>
      <c r="C323" s="1" t="str">
        <f t="shared" si="36"/>
        <v>21:1112</v>
      </c>
      <c r="D323" s="1" t="str">
        <f t="shared" si="38"/>
        <v>21:0421</v>
      </c>
      <c r="E323" t="s">
        <v>1640</v>
      </c>
      <c r="F323" t="s">
        <v>1641</v>
      </c>
      <c r="H323">
        <v>55.957967600000003</v>
      </c>
      <c r="I323">
        <v>-65.4694097</v>
      </c>
      <c r="J323" s="1" t="str">
        <f t="shared" si="39"/>
        <v>Till</v>
      </c>
      <c r="K323" s="1" t="str">
        <f t="shared" si="40"/>
        <v>HMC separation (ODM; details not reported)</v>
      </c>
      <c r="L323" t="s">
        <v>25</v>
      </c>
      <c r="M323" t="s">
        <v>25</v>
      </c>
      <c r="N323" t="s">
        <v>25</v>
      </c>
      <c r="O323" t="s">
        <v>25</v>
      </c>
      <c r="P323" t="s">
        <v>1642</v>
      </c>
      <c r="Q323" t="s">
        <v>25</v>
      </c>
      <c r="R323" t="s">
        <v>25</v>
      </c>
      <c r="S323" t="s">
        <v>25</v>
      </c>
      <c r="T323" t="s">
        <v>25</v>
      </c>
    </row>
    <row r="324" spans="1:20" hidden="1" x14ac:dyDescent="0.3">
      <c r="A324" t="s">
        <v>1643</v>
      </c>
      <c r="B324" t="s">
        <v>1644</v>
      </c>
      <c r="C324" s="1" t="str">
        <f t="shared" si="36"/>
        <v>21:1112</v>
      </c>
      <c r="D324" s="1" t="str">
        <f t="shared" si="38"/>
        <v>21:0421</v>
      </c>
      <c r="E324" t="s">
        <v>1645</v>
      </c>
      <c r="F324" t="s">
        <v>1646</v>
      </c>
      <c r="H324">
        <v>55.813923000000003</v>
      </c>
      <c r="I324">
        <v>-65.260539199999997</v>
      </c>
      <c r="J324" s="1" t="str">
        <f t="shared" si="39"/>
        <v>Till</v>
      </c>
      <c r="K324" s="1" t="str">
        <f t="shared" si="40"/>
        <v>HMC separation (ODM; details not reported)</v>
      </c>
      <c r="L324" t="s">
        <v>25</v>
      </c>
      <c r="M324" t="s">
        <v>25</v>
      </c>
      <c r="N324" t="s">
        <v>25</v>
      </c>
      <c r="O324" t="s">
        <v>25</v>
      </c>
      <c r="P324" t="s">
        <v>268</v>
      </c>
      <c r="Q324" t="s">
        <v>25</v>
      </c>
      <c r="R324" t="s">
        <v>25</v>
      </c>
      <c r="S324" t="s">
        <v>25</v>
      </c>
      <c r="T324" t="s">
        <v>25</v>
      </c>
    </row>
    <row r="325" spans="1:20" hidden="1" x14ac:dyDescent="0.3">
      <c r="A325" t="s">
        <v>1647</v>
      </c>
      <c r="B325" t="s">
        <v>1648</v>
      </c>
      <c r="C325" s="1" t="str">
        <f t="shared" si="36"/>
        <v>21:1112</v>
      </c>
      <c r="D325" s="1" t="str">
        <f t="shared" si="38"/>
        <v>21:0421</v>
      </c>
      <c r="E325" t="s">
        <v>1649</v>
      </c>
      <c r="F325" t="s">
        <v>1650</v>
      </c>
      <c r="H325">
        <v>55.566458900000001</v>
      </c>
      <c r="I325">
        <v>-65.219177299999998</v>
      </c>
      <c r="J325" s="1" t="str">
        <f t="shared" si="39"/>
        <v>Till</v>
      </c>
      <c r="K325" s="1" t="str">
        <f t="shared" si="40"/>
        <v>HMC separation (ODM; details not reported)</v>
      </c>
      <c r="L325" t="s">
        <v>25</v>
      </c>
      <c r="M325" t="s">
        <v>25</v>
      </c>
      <c r="N325" t="s">
        <v>25</v>
      </c>
      <c r="O325" t="s">
        <v>25</v>
      </c>
      <c r="P325" t="s">
        <v>1651</v>
      </c>
      <c r="Q325" t="s">
        <v>25</v>
      </c>
      <c r="R325" t="s">
        <v>25</v>
      </c>
      <c r="S325" t="s">
        <v>25</v>
      </c>
      <c r="T325" t="s">
        <v>25</v>
      </c>
    </row>
    <row r="326" spans="1:20" hidden="1" x14ac:dyDescent="0.3">
      <c r="A326" t="s">
        <v>1652</v>
      </c>
      <c r="B326" t="s">
        <v>1653</v>
      </c>
      <c r="C326" s="1" t="str">
        <f t="shared" si="36"/>
        <v>21:1112</v>
      </c>
      <c r="D326" s="1" t="str">
        <f t="shared" si="38"/>
        <v>21:0421</v>
      </c>
      <c r="E326" t="s">
        <v>1654</v>
      </c>
      <c r="F326" t="s">
        <v>1655</v>
      </c>
      <c r="H326">
        <v>55.626452</v>
      </c>
      <c r="I326">
        <v>-65.400583299999994</v>
      </c>
      <c r="J326" s="1" t="str">
        <f t="shared" si="39"/>
        <v>Till</v>
      </c>
      <c r="K326" s="1" t="str">
        <f t="shared" si="40"/>
        <v>HMC separation (ODM; details not reported)</v>
      </c>
      <c r="L326" t="s">
        <v>25</v>
      </c>
      <c r="M326" t="s">
        <v>25</v>
      </c>
      <c r="N326" t="s">
        <v>25</v>
      </c>
      <c r="O326" t="s">
        <v>25</v>
      </c>
      <c r="P326" t="s">
        <v>1595</v>
      </c>
      <c r="Q326" t="s">
        <v>25</v>
      </c>
      <c r="R326" t="s">
        <v>25</v>
      </c>
      <c r="S326" t="s">
        <v>25</v>
      </c>
      <c r="T326" t="s">
        <v>25</v>
      </c>
    </row>
    <row r="327" spans="1:20" hidden="1" x14ac:dyDescent="0.3">
      <c r="A327" t="s">
        <v>1656</v>
      </c>
      <c r="B327" t="s">
        <v>1657</v>
      </c>
      <c r="C327" s="1" t="str">
        <f t="shared" si="36"/>
        <v>21:1112</v>
      </c>
      <c r="D327" s="1" t="str">
        <f t="shared" si="38"/>
        <v>21:0421</v>
      </c>
      <c r="E327" t="s">
        <v>1658</v>
      </c>
      <c r="F327" t="s">
        <v>1659</v>
      </c>
      <c r="H327">
        <v>55.292532100000003</v>
      </c>
      <c r="I327">
        <v>-64.281455899999997</v>
      </c>
      <c r="J327" s="1" t="str">
        <f t="shared" si="39"/>
        <v>Till</v>
      </c>
      <c r="K327" s="1" t="str">
        <f t="shared" si="40"/>
        <v>HMC separation (ODM; details not reported)</v>
      </c>
      <c r="L327" t="s">
        <v>25</v>
      </c>
      <c r="M327" t="s">
        <v>25</v>
      </c>
      <c r="N327" t="s">
        <v>25</v>
      </c>
      <c r="O327" t="s">
        <v>25</v>
      </c>
      <c r="P327" t="s">
        <v>1660</v>
      </c>
      <c r="Q327" t="s">
        <v>25</v>
      </c>
      <c r="R327" t="s">
        <v>25</v>
      </c>
      <c r="S327" t="s">
        <v>25</v>
      </c>
      <c r="T327" t="s">
        <v>25</v>
      </c>
    </row>
    <row r="328" spans="1:20" hidden="1" x14ac:dyDescent="0.3">
      <c r="A328" t="s">
        <v>1661</v>
      </c>
      <c r="B328" t="s">
        <v>1662</v>
      </c>
      <c r="C328" s="1" t="str">
        <f t="shared" si="36"/>
        <v>21:1112</v>
      </c>
      <c r="D328" s="1" t="str">
        <f t="shared" si="38"/>
        <v>21:0421</v>
      </c>
      <c r="E328" t="s">
        <v>1663</v>
      </c>
      <c r="F328" t="s">
        <v>1664</v>
      </c>
      <c r="H328">
        <v>55.168896699999998</v>
      </c>
      <c r="I328">
        <v>-64.089528200000004</v>
      </c>
      <c r="J328" s="1" t="str">
        <f t="shared" si="39"/>
        <v>Till</v>
      </c>
      <c r="K328" s="1" t="str">
        <f t="shared" si="40"/>
        <v>HMC separation (ODM; details not reported)</v>
      </c>
      <c r="L328" t="s">
        <v>25</v>
      </c>
      <c r="M328" t="s">
        <v>25</v>
      </c>
      <c r="N328" t="s">
        <v>25</v>
      </c>
      <c r="O328" t="s">
        <v>25</v>
      </c>
      <c r="P328" t="s">
        <v>1618</v>
      </c>
      <c r="Q328" t="s">
        <v>25</v>
      </c>
      <c r="R328" t="s">
        <v>25</v>
      </c>
      <c r="S328" t="s">
        <v>25</v>
      </c>
      <c r="T328" t="s">
        <v>25</v>
      </c>
    </row>
    <row r="329" spans="1:20" hidden="1" x14ac:dyDescent="0.3">
      <c r="A329" t="s">
        <v>1665</v>
      </c>
      <c r="B329" t="s">
        <v>1666</v>
      </c>
      <c r="C329" s="1" t="str">
        <f t="shared" si="36"/>
        <v>21:1112</v>
      </c>
      <c r="D329" s="1" t="str">
        <f t="shared" si="38"/>
        <v>21:0421</v>
      </c>
      <c r="E329" t="s">
        <v>1667</v>
      </c>
      <c r="F329" t="s">
        <v>1668</v>
      </c>
      <c r="H329">
        <v>55.0673922</v>
      </c>
      <c r="I329">
        <v>-64.300873800000005</v>
      </c>
      <c r="J329" s="1" t="str">
        <f t="shared" si="39"/>
        <v>Till</v>
      </c>
      <c r="K329" s="1" t="str">
        <f t="shared" si="40"/>
        <v>HMC separation (ODM; details not reported)</v>
      </c>
      <c r="L329" t="s">
        <v>25</v>
      </c>
      <c r="M329" t="s">
        <v>25</v>
      </c>
      <c r="N329" t="s">
        <v>25</v>
      </c>
      <c r="O329" t="s">
        <v>25</v>
      </c>
      <c r="P329" t="s">
        <v>1669</v>
      </c>
      <c r="Q329" t="s">
        <v>25</v>
      </c>
      <c r="R329" t="s">
        <v>25</v>
      </c>
      <c r="S329" t="s">
        <v>25</v>
      </c>
      <c r="T329" t="s">
        <v>25</v>
      </c>
    </row>
    <row r="330" spans="1:20" hidden="1" x14ac:dyDescent="0.3">
      <c r="A330" t="s">
        <v>1670</v>
      </c>
      <c r="B330" t="s">
        <v>1671</v>
      </c>
      <c r="C330" s="1" t="str">
        <f t="shared" si="36"/>
        <v>21:1112</v>
      </c>
      <c r="D330" s="1" t="str">
        <f>HYPERLINK("http://geochem.nrcan.gc.ca/cdogs/content/svy/svy_e.htm", "")</f>
        <v/>
      </c>
      <c r="G330" s="1" t="str">
        <f>HYPERLINK("http://geochem.nrcan.gc.ca/cdogs/content/cr_/cr_00241_e.htm", "241")</f>
        <v>241</v>
      </c>
      <c r="J330" t="s">
        <v>1631</v>
      </c>
      <c r="K330" t="s">
        <v>1632</v>
      </c>
      <c r="L330" t="s">
        <v>25</v>
      </c>
      <c r="M330" t="s">
        <v>25</v>
      </c>
      <c r="N330" t="s">
        <v>25</v>
      </c>
      <c r="O330" t="s">
        <v>25</v>
      </c>
      <c r="P330" t="s">
        <v>769</v>
      </c>
      <c r="Q330" t="s">
        <v>25</v>
      </c>
      <c r="R330" t="s">
        <v>25</v>
      </c>
      <c r="S330" t="s">
        <v>25</v>
      </c>
      <c r="T330" t="s">
        <v>25</v>
      </c>
    </row>
    <row r="331" spans="1:20" hidden="1" x14ac:dyDescent="0.3">
      <c r="A331" t="s">
        <v>1672</v>
      </c>
      <c r="B331" t="s">
        <v>1673</v>
      </c>
      <c r="C331" s="1" t="str">
        <f t="shared" si="36"/>
        <v>21:1112</v>
      </c>
      <c r="D331" s="1" t="str">
        <f t="shared" ref="D331:D346" si="41">HYPERLINK("http://geochem.nrcan.gc.ca/cdogs/content/svy/svy210421_e.htm", "21:0421")</f>
        <v>21:0421</v>
      </c>
      <c r="E331" t="s">
        <v>1674</v>
      </c>
      <c r="F331" t="s">
        <v>1675</v>
      </c>
      <c r="H331">
        <v>54.988804600000002</v>
      </c>
      <c r="I331">
        <v>-64.770911600000005</v>
      </c>
      <c r="J331" s="1" t="str">
        <f t="shared" ref="J331:J345" si="42">HYPERLINK("http://geochem.nrcan.gc.ca/cdogs/content/kwd/kwd020044_e.htm", "Till")</f>
        <v>Till</v>
      </c>
      <c r="K331" s="1" t="str">
        <f t="shared" ref="K331:K364" si="43">HYPERLINK("http://geochem.nrcan.gc.ca/cdogs/content/kwd/kwd080049_e.htm", "HMC separation (ODM; details not reported)")</f>
        <v>HMC separation (ODM; details not reported)</v>
      </c>
      <c r="L331" t="s">
        <v>25</v>
      </c>
      <c r="M331" t="s">
        <v>25</v>
      </c>
      <c r="N331" t="s">
        <v>25</v>
      </c>
      <c r="O331" t="s">
        <v>25</v>
      </c>
      <c r="P331" t="s">
        <v>1676</v>
      </c>
      <c r="Q331" t="s">
        <v>25</v>
      </c>
      <c r="R331" t="s">
        <v>25</v>
      </c>
      <c r="S331" t="s">
        <v>25</v>
      </c>
      <c r="T331" t="s">
        <v>25</v>
      </c>
    </row>
    <row r="332" spans="1:20" hidden="1" x14ac:dyDescent="0.3">
      <c r="A332" t="s">
        <v>1677</v>
      </c>
      <c r="B332" t="s">
        <v>1678</v>
      </c>
      <c r="C332" s="1" t="str">
        <f t="shared" si="36"/>
        <v>21:1112</v>
      </c>
      <c r="D332" s="1" t="str">
        <f t="shared" si="41"/>
        <v>21:0421</v>
      </c>
      <c r="E332" t="s">
        <v>1679</v>
      </c>
      <c r="F332" t="s">
        <v>1680</v>
      </c>
      <c r="H332">
        <v>55.105054299999999</v>
      </c>
      <c r="I332">
        <v>-65.543638200000004</v>
      </c>
      <c r="J332" s="1" t="str">
        <f t="shared" si="42"/>
        <v>Till</v>
      </c>
      <c r="K332" s="1" t="str">
        <f t="shared" si="43"/>
        <v>HMC separation (ODM; details not reported)</v>
      </c>
      <c r="L332" t="s">
        <v>25</v>
      </c>
      <c r="M332" t="s">
        <v>25</v>
      </c>
      <c r="N332" t="s">
        <v>25</v>
      </c>
      <c r="O332" t="s">
        <v>25</v>
      </c>
      <c r="P332" t="s">
        <v>1681</v>
      </c>
      <c r="Q332" t="s">
        <v>25</v>
      </c>
      <c r="R332" t="s">
        <v>25</v>
      </c>
      <c r="S332" t="s">
        <v>25</v>
      </c>
      <c r="T332" t="s">
        <v>25</v>
      </c>
    </row>
    <row r="333" spans="1:20" hidden="1" x14ac:dyDescent="0.3">
      <c r="A333" t="s">
        <v>1682</v>
      </c>
      <c r="B333" t="s">
        <v>1683</v>
      </c>
      <c r="C333" s="1" t="str">
        <f t="shared" si="36"/>
        <v>21:1112</v>
      </c>
      <c r="D333" s="1" t="str">
        <f t="shared" si="41"/>
        <v>21:0421</v>
      </c>
      <c r="E333" t="s">
        <v>1684</v>
      </c>
      <c r="F333" t="s">
        <v>1685</v>
      </c>
      <c r="H333">
        <v>55.0618409</v>
      </c>
      <c r="I333">
        <v>-65.730787500000005</v>
      </c>
      <c r="J333" s="1" t="str">
        <f t="shared" si="42"/>
        <v>Till</v>
      </c>
      <c r="K333" s="1" t="str">
        <f t="shared" si="43"/>
        <v>HMC separation (ODM; details not reported)</v>
      </c>
      <c r="L333" t="s">
        <v>33</v>
      </c>
      <c r="M333" t="s">
        <v>33</v>
      </c>
      <c r="N333" t="s">
        <v>25</v>
      </c>
      <c r="O333" t="s">
        <v>25</v>
      </c>
      <c r="P333" t="s">
        <v>1660</v>
      </c>
      <c r="Q333" t="s">
        <v>1596</v>
      </c>
      <c r="R333" t="s">
        <v>1596</v>
      </c>
      <c r="S333" t="s">
        <v>25</v>
      </c>
      <c r="T333" t="s">
        <v>25</v>
      </c>
    </row>
    <row r="334" spans="1:20" hidden="1" x14ac:dyDescent="0.3">
      <c r="A334" t="s">
        <v>1686</v>
      </c>
      <c r="B334" t="s">
        <v>1687</v>
      </c>
      <c r="C334" s="1" t="str">
        <f t="shared" si="36"/>
        <v>21:1112</v>
      </c>
      <c r="D334" s="1" t="str">
        <f t="shared" si="41"/>
        <v>21:0421</v>
      </c>
      <c r="E334" t="s">
        <v>1688</v>
      </c>
      <c r="F334" t="s">
        <v>1689</v>
      </c>
      <c r="H334">
        <v>55.740991999999999</v>
      </c>
      <c r="I334">
        <v>-64.729557700000001</v>
      </c>
      <c r="J334" s="1" t="str">
        <f t="shared" si="42"/>
        <v>Till</v>
      </c>
      <c r="K334" s="1" t="str">
        <f t="shared" si="43"/>
        <v>HMC separation (ODM; details not reported)</v>
      </c>
      <c r="L334" t="s">
        <v>25</v>
      </c>
      <c r="M334" t="s">
        <v>25</v>
      </c>
      <c r="N334" t="s">
        <v>25</v>
      </c>
      <c r="O334" t="s">
        <v>25</v>
      </c>
      <c r="P334" t="s">
        <v>1595</v>
      </c>
      <c r="Q334" t="s">
        <v>25</v>
      </c>
      <c r="R334" t="s">
        <v>25</v>
      </c>
      <c r="S334" t="s">
        <v>25</v>
      </c>
      <c r="T334" t="s">
        <v>25</v>
      </c>
    </row>
    <row r="335" spans="1:20" hidden="1" x14ac:dyDescent="0.3">
      <c r="A335" t="s">
        <v>1690</v>
      </c>
      <c r="B335" t="s">
        <v>1691</v>
      </c>
      <c r="C335" s="1" t="str">
        <f t="shared" si="36"/>
        <v>21:1112</v>
      </c>
      <c r="D335" s="1" t="str">
        <f t="shared" si="41"/>
        <v>21:0421</v>
      </c>
      <c r="E335" t="s">
        <v>1692</v>
      </c>
      <c r="F335" t="s">
        <v>1693</v>
      </c>
      <c r="H335">
        <v>55.780041599999997</v>
      </c>
      <c r="I335">
        <v>-65.016062000000005</v>
      </c>
      <c r="J335" s="1" t="str">
        <f t="shared" si="42"/>
        <v>Till</v>
      </c>
      <c r="K335" s="1" t="str">
        <f t="shared" si="43"/>
        <v>HMC separation (ODM; details not reported)</v>
      </c>
      <c r="L335" t="s">
        <v>25</v>
      </c>
      <c r="M335" t="s">
        <v>25</v>
      </c>
      <c r="N335" t="s">
        <v>25</v>
      </c>
      <c r="O335" t="s">
        <v>25</v>
      </c>
      <c r="P335" t="s">
        <v>1694</v>
      </c>
      <c r="Q335" t="s">
        <v>25</v>
      </c>
      <c r="R335" t="s">
        <v>25</v>
      </c>
      <c r="S335" t="s">
        <v>25</v>
      </c>
      <c r="T335" t="s">
        <v>25</v>
      </c>
    </row>
    <row r="336" spans="1:20" hidden="1" x14ac:dyDescent="0.3">
      <c r="A336" t="s">
        <v>1695</v>
      </c>
      <c r="B336" t="s">
        <v>1696</v>
      </c>
      <c r="C336" s="1" t="str">
        <f t="shared" si="36"/>
        <v>21:1112</v>
      </c>
      <c r="D336" s="1" t="str">
        <f t="shared" si="41"/>
        <v>21:0421</v>
      </c>
      <c r="E336" t="s">
        <v>1697</v>
      </c>
      <c r="F336" t="s">
        <v>1698</v>
      </c>
      <c r="H336">
        <v>55.925224399999998</v>
      </c>
      <c r="I336">
        <v>-65.059850499999996</v>
      </c>
      <c r="J336" s="1" t="str">
        <f t="shared" si="42"/>
        <v>Till</v>
      </c>
      <c r="K336" s="1" t="str">
        <f t="shared" si="43"/>
        <v>HMC separation (ODM; details not reported)</v>
      </c>
      <c r="L336" t="s">
        <v>25</v>
      </c>
      <c r="M336" t="s">
        <v>25</v>
      </c>
      <c r="N336" t="s">
        <v>25</v>
      </c>
      <c r="O336" t="s">
        <v>25</v>
      </c>
      <c r="P336" t="s">
        <v>1081</v>
      </c>
      <c r="Q336" t="s">
        <v>25</v>
      </c>
      <c r="R336" t="s">
        <v>25</v>
      </c>
      <c r="S336" t="s">
        <v>25</v>
      </c>
      <c r="T336" t="s">
        <v>25</v>
      </c>
    </row>
    <row r="337" spans="1:20" hidden="1" x14ac:dyDescent="0.3">
      <c r="A337" t="s">
        <v>1699</v>
      </c>
      <c r="B337" t="s">
        <v>1700</v>
      </c>
      <c r="C337" s="1" t="str">
        <f t="shared" si="36"/>
        <v>21:1112</v>
      </c>
      <c r="D337" s="1" t="str">
        <f t="shared" si="41"/>
        <v>21:0421</v>
      </c>
      <c r="E337" t="s">
        <v>1701</v>
      </c>
      <c r="F337" t="s">
        <v>1702</v>
      </c>
      <c r="H337">
        <v>54.844937199999997</v>
      </c>
      <c r="I337">
        <v>-65.058998500000001</v>
      </c>
      <c r="J337" s="1" t="str">
        <f t="shared" si="42"/>
        <v>Till</v>
      </c>
      <c r="K337" s="1" t="str">
        <f t="shared" si="43"/>
        <v>HMC separation (ODM; details not reported)</v>
      </c>
      <c r="L337" t="s">
        <v>25</v>
      </c>
      <c r="M337" t="s">
        <v>25</v>
      </c>
      <c r="N337" t="s">
        <v>25</v>
      </c>
      <c r="O337" t="s">
        <v>25</v>
      </c>
      <c r="P337" t="s">
        <v>1703</v>
      </c>
      <c r="Q337" t="s">
        <v>25</v>
      </c>
      <c r="R337" t="s">
        <v>25</v>
      </c>
      <c r="S337" t="s">
        <v>25</v>
      </c>
      <c r="T337" t="s">
        <v>25</v>
      </c>
    </row>
    <row r="338" spans="1:20" hidden="1" x14ac:dyDescent="0.3">
      <c r="A338" t="s">
        <v>1704</v>
      </c>
      <c r="B338" t="s">
        <v>1705</v>
      </c>
      <c r="C338" s="1" t="str">
        <f t="shared" si="36"/>
        <v>21:1112</v>
      </c>
      <c r="D338" s="1" t="str">
        <f t="shared" si="41"/>
        <v>21:0421</v>
      </c>
      <c r="E338" t="s">
        <v>1706</v>
      </c>
      <c r="F338" t="s">
        <v>1707</v>
      </c>
      <c r="H338">
        <v>54.339413399999998</v>
      </c>
      <c r="I338">
        <v>-64.339357300000003</v>
      </c>
      <c r="J338" s="1" t="str">
        <f t="shared" si="42"/>
        <v>Till</v>
      </c>
      <c r="K338" s="1" t="str">
        <f t="shared" si="43"/>
        <v>HMC separation (ODM; details not reported)</v>
      </c>
      <c r="L338" t="s">
        <v>25</v>
      </c>
      <c r="M338" t="s">
        <v>25</v>
      </c>
      <c r="N338" t="s">
        <v>25</v>
      </c>
      <c r="O338" t="s">
        <v>25</v>
      </c>
      <c r="P338" t="s">
        <v>1157</v>
      </c>
      <c r="Q338" t="s">
        <v>25</v>
      </c>
      <c r="R338" t="s">
        <v>25</v>
      </c>
      <c r="S338" t="s">
        <v>25</v>
      </c>
      <c r="T338" t="s">
        <v>25</v>
      </c>
    </row>
    <row r="339" spans="1:20" hidden="1" x14ac:dyDescent="0.3">
      <c r="A339" t="s">
        <v>1708</v>
      </c>
      <c r="B339" t="s">
        <v>1709</v>
      </c>
      <c r="C339" s="1" t="str">
        <f t="shared" si="36"/>
        <v>21:1112</v>
      </c>
      <c r="D339" s="1" t="str">
        <f t="shared" si="41"/>
        <v>21:0421</v>
      </c>
      <c r="E339" t="s">
        <v>1710</v>
      </c>
      <c r="F339" t="s">
        <v>1711</v>
      </c>
      <c r="H339">
        <v>54.282816099999998</v>
      </c>
      <c r="I339">
        <v>-64.098195399999994</v>
      </c>
      <c r="J339" s="1" t="str">
        <f t="shared" si="42"/>
        <v>Till</v>
      </c>
      <c r="K339" s="1" t="str">
        <f t="shared" si="43"/>
        <v>HMC separation (ODM; details not reported)</v>
      </c>
      <c r="L339" t="s">
        <v>25</v>
      </c>
      <c r="M339" t="s">
        <v>25</v>
      </c>
      <c r="N339" t="s">
        <v>25</v>
      </c>
      <c r="O339" t="s">
        <v>25</v>
      </c>
      <c r="P339" t="s">
        <v>1595</v>
      </c>
      <c r="Q339" t="s">
        <v>25</v>
      </c>
      <c r="R339" t="s">
        <v>25</v>
      </c>
      <c r="S339" t="s">
        <v>25</v>
      </c>
      <c r="T339" t="s">
        <v>25</v>
      </c>
    </row>
    <row r="340" spans="1:20" hidden="1" x14ac:dyDescent="0.3">
      <c r="A340" t="s">
        <v>1712</v>
      </c>
      <c r="B340" t="s">
        <v>1713</v>
      </c>
      <c r="C340" s="1" t="str">
        <f t="shared" si="36"/>
        <v>21:1112</v>
      </c>
      <c r="D340" s="1" t="str">
        <f t="shared" si="41"/>
        <v>21:0421</v>
      </c>
      <c r="E340" t="s">
        <v>1714</v>
      </c>
      <c r="F340" t="s">
        <v>1715</v>
      </c>
      <c r="H340">
        <v>54.239931200000001</v>
      </c>
      <c r="I340">
        <v>-64.220000299999995</v>
      </c>
      <c r="J340" s="1" t="str">
        <f t="shared" si="42"/>
        <v>Till</v>
      </c>
      <c r="K340" s="1" t="str">
        <f t="shared" si="43"/>
        <v>HMC separation (ODM; details not reported)</v>
      </c>
      <c r="L340" t="s">
        <v>25</v>
      </c>
      <c r="M340" t="s">
        <v>25</v>
      </c>
      <c r="N340" t="s">
        <v>25</v>
      </c>
      <c r="O340" t="s">
        <v>25</v>
      </c>
      <c r="P340" t="s">
        <v>1716</v>
      </c>
      <c r="Q340" t="s">
        <v>25</v>
      </c>
      <c r="R340" t="s">
        <v>25</v>
      </c>
      <c r="S340" t="s">
        <v>25</v>
      </c>
      <c r="T340" t="s">
        <v>25</v>
      </c>
    </row>
    <row r="341" spans="1:20" hidden="1" x14ac:dyDescent="0.3">
      <c r="A341" t="s">
        <v>1717</v>
      </c>
      <c r="B341" t="s">
        <v>1718</v>
      </c>
      <c r="C341" s="1" t="str">
        <f t="shared" si="36"/>
        <v>21:1112</v>
      </c>
      <c r="D341" s="1" t="str">
        <f t="shared" si="41"/>
        <v>21:0421</v>
      </c>
      <c r="E341" t="s">
        <v>1719</v>
      </c>
      <c r="F341" t="s">
        <v>1720</v>
      </c>
      <c r="H341">
        <v>54.053107599999997</v>
      </c>
      <c r="I341">
        <v>-64.233324600000003</v>
      </c>
      <c r="J341" s="1" t="str">
        <f t="shared" si="42"/>
        <v>Till</v>
      </c>
      <c r="K341" s="1" t="str">
        <f t="shared" si="43"/>
        <v>HMC separation (ODM; details not reported)</v>
      </c>
      <c r="L341" t="s">
        <v>25</v>
      </c>
      <c r="M341" t="s">
        <v>25</v>
      </c>
      <c r="N341" t="s">
        <v>25</v>
      </c>
      <c r="O341" t="s">
        <v>25</v>
      </c>
      <c r="P341" t="s">
        <v>784</v>
      </c>
      <c r="Q341" t="s">
        <v>25</v>
      </c>
      <c r="R341" t="s">
        <v>25</v>
      </c>
      <c r="S341" t="s">
        <v>25</v>
      </c>
      <c r="T341" t="s">
        <v>25</v>
      </c>
    </row>
    <row r="342" spans="1:20" hidden="1" x14ac:dyDescent="0.3">
      <c r="A342" t="s">
        <v>1721</v>
      </c>
      <c r="B342" t="s">
        <v>1722</v>
      </c>
      <c r="C342" s="1" t="str">
        <f t="shared" si="36"/>
        <v>21:1112</v>
      </c>
      <c r="D342" s="1" t="str">
        <f t="shared" si="41"/>
        <v>21:0421</v>
      </c>
      <c r="E342" t="s">
        <v>1723</v>
      </c>
      <c r="F342" t="s">
        <v>1724</v>
      </c>
      <c r="H342">
        <v>54.062992399999999</v>
      </c>
      <c r="I342">
        <v>-64.477609299999997</v>
      </c>
      <c r="J342" s="1" t="str">
        <f t="shared" si="42"/>
        <v>Till</v>
      </c>
      <c r="K342" s="1" t="str">
        <f t="shared" si="43"/>
        <v>HMC separation (ODM; details not reported)</v>
      </c>
      <c r="L342" t="s">
        <v>25</v>
      </c>
      <c r="M342" t="s">
        <v>25</v>
      </c>
      <c r="N342" t="s">
        <v>25</v>
      </c>
      <c r="O342" t="s">
        <v>25</v>
      </c>
      <c r="P342" t="s">
        <v>1595</v>
      </c>
      <c r="Q342" t="s">
        <v>25</v>
      </c>
      <c r="R342" t="s">
        <v>25</v>
      </c>
      <c r="S342" t="s">
        <v>25</v>
      </c>
      <c r="T342" t="s">
        <v>25</v>
      </c>
    </row>
    <row r="343" spans="1:20" hidden="1" x14ac:dyDescent="0.3">
      <c r="A343" t="s">
        <v>1725</v>
      </c>
      <c r="B343" t="s">
        <v>1726</v>
      </c>
      <c r="C343" s="1" t="str">
        <f t="shared" si="36"/>
        <v>21:1112</v>
      </c>
      <c r="D343" s="1" t="str">
        <f t="shared" si="41"/>
        <v>21:0421</v>
      </c>
      <c r="E343" t="s">
        <v>1727</v>
      </c>
      <c r="F343" t="s">
        <v>1728</v>
      </c>
      <c r="H343">
        <v>54.099536899999997</v>
      </c>
      <c r="I343">
        <v>-64.701710899999995</v>
      </c>
      <c r="J343" s="1" t="str">
        <f t="shared" si="42"/>
        <v>Till</v>
      </c>
      <c r="K343" s="1" t="str">
        <f t="shared" si="43"/>
        <v>HMC separation (ODM; details not reported)</v>
      </c>
      <c r="L343" t="s">
        <v>25</v>
      </c>
      <c r="M343" t="s">
        <v>25</v>
      </c>
      <c r="N343" t="s">
        <v>25</v>
      </c>
      <c r="O343" t="s">
        <v>25</v>
      </c>
      <c r="P343" t="s">
        <v>1081</v>
      </c>
      <c r="Q343" t="s">
        <v>25</v>
      </c>
      <c r="R343" t="s">
        <v>25</v>
      </c>
      <c r="S343" t="s">
        <v>25</v>
      </c>
      <c r="T343" t="s">
        <v>25</v>
      </c>
    </row>
    <row r="344" spans="1:20" hidden="1" x14ac:dyDescent="0.3">
      <c r="A344" t="s">
        <v>1729</v>
      </c>
      <c r="B344" t="s">
        <v>1730</v>
      </c>
      <c r="C344" s="1" t="str">
        <f t="shared" si="36"/>
        <v>21:1112</v>
      </c>
      <c r="D344" s="1" t="str">
        <f t="shared" si="41"/>
        <v>21:0421</v>
      </c>
      <c r="E344" t="s">
        <v>1731</v>
      </c>
      <c r="F344" t="s">
        <v>1732</v>
      </c>
      <c r="H344">
        <v>55.8381276</v>
      </c>
      <c r="I344">
        <v>-64.731632300000001</v>
      </c>
      <c r="J344" s="1" t="str">
        <f t="shared" si="42"/>
        <v>Till</v>
      </c>
      <c r="K344" s="1" t="str">
        <f t="shared" si="43"/>
        <v>HMC separation (ODM; details not reported)</v>
      </c>
      <c r="L344" t="s">
        <v>32</v>
      </c>
      <c r="M344" t="s">
        <v>32</v>
      </c>
      <c r="N344" t="s">
        <v>25</v>
      </c>
      <c r="O344" t="s">
        <v>25</v>
      </c>
      <c r="P344" t="s">
        <v>1716</v>
      </c>
      <c r="Q344" t="s">
        <v>33</v>
      </c>
      <c r="R344" t="s">
        <v>33</v>
      </c>
      <c r="S344" t="s">
        <v>25</v>
      </c>
      <c r="T344" t="s">
        <v>25</v>
      </c>
    </row>
    <row r="345" spans="1:20" hidden="1" x14ac:dyDescent="0.3">
      <c r="A345" t="s">
        <v>1733</v>
      </c>
      <c r="B345" t="s">
        <v>1734</v>
      </c>
      <c r="C345" s="1" t="str">
        <f t="shared" si="36"/>
        <v>21:1112</v>
      </c>
      <c r="D345" s="1" t="str">
        <f t="shared" si="41"/>
        <v>21:0421</v>
      </c>
      <c r="E345" t="s">
        <v>1735</v>
      </c>
      <c r="F345" t="s">
        <v>1736</v>
      </c>
      <c r="H345">
        <v>55.221380799999999</v>
      </c>
      <c r="I345">
        <v>-65.487152899999998</v>
      </c>
      <c r="J345" s="1" t="str">
        <f t="shared" si="42"/>
        <v>Till</v>
      </c>
      <c r="K345" s="1" t="str">
        <f t="shared" si="43"/>
        <v>HMC separation (ODM; details not reported)</v>
      </c>
      <c r="L345" t="s">
        <v>25</v>
      </c>
      <c r="M345" t="s">
        <v>25</v>
      </c>
      <c r="N345" t="s">
        <v>25</v>
      </c>
      <c r="O345" t="s">
        <v>25</v>
      </c>
      <c r="P345" t="s">
        <v>1737</v>
      </c>
      <c r="Q345" t="s">
        <v>25</v>
      </c>
      <c r="R345" t="s">
        <v>25</v>
      </c>
      <c r="S345" t="s">
        <v>25</v>
      </c>
      <c r="T345" t="s">
        <v>25</v>
      </c>
    </row>
    <row r="346" spans="1:20" hidden="1" x14ac:dyDescent="0.3">
      <c r="A346" t="s">
        <v>1738</v>
      </c>
      <c r="B346" t="s">
        <v>1739</v>
      </c>
      <c r="C346" s="1" t="str">
        <f t="shared" si="36"/>
        <v>21:1112</v>
      </c>
      <c r="D346" s="1" t="str">
        <f t="shared" si="41"/>
        <v>21:0421</v>
      </c>
      <c r="E346" t="s">
        <v>1740</v>
      </c>
      <c r="F346" t="s">
        <v>1741</v>
      </c>
      <c r="H346">
        <v>54.309162899999997</v>
      </c>
      <c r="I346">
        <v>-64.963945699999996</v>
      </c>
      <c r="J346" s="1" t="str">
        <f>HYPERLINK("http://geochem.nrcan.gc.ca/cdogs/content/kwd/kwd020080_e.htm", "Beach sand")</f>
        <v>Beach sand</v>
      </c>
      <c r="K346" s="1" t="str">
        <f t="shared" si="43"/>
        <v>HMC separation (ODM; details not reported)</v>
      </c>
      <c r="L346" t="s">
        <v>25</v>
      </c>
      <c r="M346" t="s">
        <v>25</v>
      </c>
      <c r="N346" t="s">
        <v>25</v>
      </c>
      <c r="O346" t="s">
        <v>25</v>
      </c>
      <c r="P346" t="s">
        <v>700</v>
      </c>
      <c r="Q346" t="s">
        <v>25</v>
      </c>
      <c r="R346" t="s">
        <v>25</v>
      </c>
      <c r="S346" t="s">
        <v>25</v>
      </c>
      <c r="T346" t="s">
        <v>25</v>
      </c>
    </row>
    <row r="347" spans="1:20" hidden="1" x14ac:dyDescent="0.3">
      <c r="A347" t="s">
        <v>1742</v>
      </c>
      <c r="B347" t="s">
        <v>1743</v>
      </c>
      <c r="C347" s="1" t="str">
        <f t="shared" ref="C347:C365" si="44">HYPERLINK("http://geochem.nrcan.gc.ca/cdogs/content/bdl/bdl211113_e.htm", "21:1113")</f>
        <v>21:1113</v>
      </c>
      <c r="D347" s="1" t="str">
        <f t="shared" ref="D347:D364" si="45">HYPERLINK("http://geochem.nrcan.gc.ca/cdogs/content/svy/svy220012_e.htm", "22:0012")</f>
        <v>22:0012</v>
      </c>
      <c r="E347" t="s">
        <v>1744</v>
      </c>
      <c r="F347" t="s">
        <v>1745</v>
      </c>
      <c r="H347">
        <v>56.076212300000002</v>
      </c>
      <c r="I347">
        <v>-64.650643599999995</v>
      </c>
      <c r="J347" s="1" t="str">
        <f>HYPERLINK("http://geochem.nrcan.gc.ca/cdogs/content/kwd/kwd020044_e.htm", "Till")</f>
        <v>Till</v>
      </c>
      <c r="K347" s="1" t="str">
        <f t="shared" si="43"/>
        <v>HMC separation (ODM; details not reported)</v>
      </c>
      <c r="L347" t="s">
        <v>33</v>
      </c>
      <c r="M347" t="s">
        <v>33</v>
      </c>
      <c r="N347" t="s">
        <v>25</v>
      </c>
      <c r="O347" t="s">
        <v>25</v>
      </c>
      <c r="P347" t="s">
        <v>1746</v>
      </c>
      <c r="Q347" t="s">
        <v>1747</v>
      </c>
      <c r="R347" t="s">
        <v>1747</v>
      </c>
      <c r="S347" t="s">
        <v>25</v>
      </c>
      <c r="T347" t="s">
        <v>25</v>
      </c>
    </row>
    <row r="348" spans="1:20" hidden="1" x14ac:dyDescent="0.3">
      <c r="A348" t="s">
        <v>1748</v>
      </c>
      <c r="B348" t="s">
        <v>1749</v>
      </c>
      <c r="C348" s="1" t="str">
        <f t="shared" si="44"/>
        <v>21:1113</v>
      </c>
      <c r="D348" s="1" t="str">
        <f t="shared" si="45"/>
        <v>22:0012</v>
      </c>
      <c r="E348" t="s">
        <v>1750</v>
      </c>
      <c r="F348" t="s">
        <v>1751</v>
      </c>
      <c r="H348">
        <v>56.180056700000002</v>
      </c>
      <c r="I348">
        <v>-64.361491200000003</v>
      </c>
      <c r="J348" s="1" t="str">
        <f>HYPERLINK("http://geochem.nrcan.gc.ca/cdogs/content/kwd/kwd020044_e.htm", "Till")</f>
        <v>Till</v>
      </c>
      <c r="K348" s="1" t="str">
        <f t="shared" si="43"/>
        <v>HMC separation (ODM; details not reported)</v>
      </c>
      <c r="L348" t="s">
        <v>25</v>
      </c>
      <c r="M348" t="s">
        <v>25</v>
      </c>
      <c r="N348" t="s">
        <v>25</v>
      </c>
      <c r="O348" t="s">
        <v>25</v>
      </c>
      <c r="P348" t="s">
        <v>1752</v>
      </c>
      <c r="Q348" t="s">
        <v>25</v>
      </c>
      <c r="R348" t="s">
        <v>25</v>
      </c>
      <c r="S348" t="s">
        <v>25</v>
      </c>
      <c r="T348" t="s">
        <v>25</v>
      </c>
    </row>
    <row r="349" spans="1:20" hidden="1" x14ac:dyDescent="0.3">
      <c r="A349" t="s">
        <v>1753</v>
      </c>
      <c r="B349" t="s">
        <v>1754</v>
      </c>
      <c r="C349" s="1" t="str">
        <f t="shared" si="44"/>
        <v>21:1113</v>
      </c>
      <c r="D349" s="1" t="str">
        <f t="shared" si="45"/>
        <v>22:0012</v>
      </c>
      <c r="E349" t="s">
        <v>1755</v>
      </c>
      <c r="F349" t="s">
        <v>1756</v>
      </c>
      <c r="H349">
        <v>57.145575000000001</v>
      </c>
      <c r="I349">
        <v>-64.749081399999994</v>
      </c>
      <c r="J349" s="1" t="str">
        <f>HYPERLINK("http://geochem.nrcan.gc.ca/cdogs/content/kwd/kwd020076_e.htm", "Sand")</f>
        <v>Sand</v>
      </c>
      <c r="K349" s="1" t="str">
        <f t="shared" si="43"/>
        <v>HMC separation (ODM; details not reported)</v>
      </c>
      <c r="L349" t="s">
        <v>25</v>
      </c>
      <c r="M349" t="s">
        <v>25</v>
      </c>
      <c r="N349" t="s">
        <v>25</v>
      </c>
      <c r="O349" t="s">
        <v>25</v>
      </c>
      <c r="P349" t="s">
        <v>415</v>
      </c>
      <c r="Q349" t="s">
        <v>25</v>
      </c>
      <c r="R349" t="s">
        <v>25</v>
      </c>
      <c r="S349" t="s">
        <v>25</v>
      </c>
      <c r="T349" t="s">
        <v>25</v>
      </c>
    </row>
    <row r="350" spans="1:20" hidden="1" x14ac:dyDescent="0.3">
      <c r="A350" t="s">
        <v>1757</v>
      </c>
      <c r="B350" t="s">
        <v>1758</v>
      </c>
      <c r="C350" s="1" t="str">
        <f t="shared" si="44"/>
        <v>21:1113</v>
      </c>
      <c r="D350" s="1" t="str">
        <f t="shared" si="45"/>
        <v>22:0012</v>
      </c>
      <c r="E350" t="s">
        <v>1759</v>
      </c>
      <c r="F350" t="s">
        <v>1760</v>
      </c>
      <c r="H350">
        <v>57.7195672</v>
      </c>
      <c r="I350">
        <v>-64.652053899999999</v>
      </c>
      <c r="J350" s="1" t="str">
        <f t="shared" ref="J350:J364" si="46">HYPERLINK("http://geochem.nrcan.gc.ca/cdogs/content/kwd/kwd020044_e.htm", "Till")</f>
        <v>Till</v>
      </c>
      <c r="K350" s="1" t="str">
        <f t="shared" si="43"/>
        <v>HMC separation (ODM; details not reported)</v>
      </c>
      <c r="L350" t="s">
        <v>25</v>
      </c>
      <c r="M350" t="s">
        <v>25</v>
      </c>
      <c r="N350" t="s">
        <v>25</v>
      </c>
      <c r="O350" t="s">
        <v>25</v>
      </c>
      <c r="P350" t="s">
        <v>1761</v>
      </c>
      <c r="Q350" t="s">
        <v>25</v>
      </c>
      <c r="R350" t="s">
        <v>25</v>
      </c>
      <c r="S350" t="s">
        <v>25</v>
      </c>
      <c r="T350" t="s">
        <v>25</v>
      </c>
    </row>
    <row r="351" spans="1:20" hidden="1" x14ac:dyDescent="0.3">
      <c r="A351" t="s">
        <v>1762</v>
      </c>
      <c r="B351" t="s">
        <v>1763</v>
      </c>
      <c r="C351" s="1" t="str">
        <f t="shared" si="44"/>
        <v>21:1113</v>
      </c>
      <c r="D351" s="1" t="str">
        <f t="shared" si="45"/>
        <v>22:0012</v>
      </c>
      <c r="E351" t="s">
        <v>1764</v>
      </c>
      <c r="F351" t="s">
        <v>1765</v>
      </c>
      <c r="H351">
        <v>56.9024061</v>
      </c>
      <c r="I351">
        <v>-63.448818699999997</v>
      </c>
      <c r="J351" s="1" t="str">
        <f t="shared" si="46"/>
        <v>Till</v>
      </c>
      <c r="K351" s="1" t="str">
        <f t="shared" si="43"/>
        <v>HMC separation (ODM; details not reported)</v>
      </c>
      <c r="L351" t="s">
        <v>25</v>
      </c>
      <c r="M351" t="s">
        <v>25</v>
      </c>
      <c r="N351" t="s">
        <v>25</v>
      </c>
      <c r="O351" t="s">
        <v>25</v>
      </c>
      <c r="P351" t="s">
        <v>1766</v>
      </c>
      <c r="Q351" t="s">
        <v>25</v>
      </c>
      <c r="R351" t="s">
        <v>25</v>
      </c>
      <c r="S351" t="s">
        <v>25</v>
      </c>
      <c r="T351" t="s">
        <v>25</v>
      </c>
    </row>
    <row r="352" spans="1:20" hidden="1" x14ac:dyDescent="0.3">
      <c r="A352" t="s">
        <v>1767</v>
      </c>
      <c r="B352" t="s">
        <v>1768</v>
      </c>
      <c r="C352" s="1" t="str">
        <f t="shared" si="44"/>
        <v>21:1113</v>
      </c>
      <c r="D352" s="1" t="str">
        <f t="shared" si="45"/>
        <v>22:0012</v>
      </c>
      <c r="E352" t="s">
        <v>1769</v>
      </c>
      <c r="F352" t="s">
        <v>1770</v>
      </c>
      <c r="H352">
        <v>57.718406299999998</v>
      </c>
      <c r="I352">
        <v>-64.567417500000005</v>
      </c>
      <c r="J352" s="1" t="str">
        <f t="shared" si="46"/>
        <v>Till</v>
      </c>
      <c r="K352" s="1" t="str">
        <f t="shared" si="43"/>
        <v>HMC separation (ODM; details not reported)</v>
      </c>
      <c r="L352" t="s">
        <v>33</v>
      </c>
      <c r="M352" t="s">
        <v>33</v>
      </c>
      <c r="N352" t="s">
        <v>25</v>
      </c>
      <c r="O352" t="s">
        <v>25</v>
      </c>
      <c r="P352" t="s">
        <v>1771</v>
      </c>
      <c r="Q352" t="s">
        <v>1596</v>
      </c>
      <c r="R352" t="s">
        <v>1596</v>
      </c>
      <c r="S352" t="s">
        <v>25</v>
      </c>
      <c r="T352" t="s">
        <v>25</v>
      </c>
    </row>
    <row r="353" spans="1:20" hidden="1" x14ac:dyDescent="0.3">
      <c r="A353" t="s">
        <v>1772</v>
      </c>
      <c r="B353" t="s">
        <v>1773</v>
      </c>
      <c r="C353" s="1" t="str">
        <f t="shared" si="44"/>
        <v>21:1113</v>
      </c>
      <c r="D353" s="1" t="str">
        <f t="shared" si="45"/>
        <v>22:0012</v>
      </c>
      <c r="E353" t="s">
        <v>1774</v>
      </c>
      <c r="F353" t="s">
        <v>1775</v>
      </c>
      <c r="H353">
        <v>57.719199000000003</v>
      </c>
      <c r="I353">
        <v>-64.559241799999995</v>
      </c>
      <c r="J353" s="1" t="str">
        <f t="shared" si="46"/>
        <v>Till</v>
      </c>
      <c r="K353" s="1" t="str">
        <f t="shared" si="43"/>
        <v>HMC separation (ODM; details not reported)</v>
      </c>
      <c r="L353" t="s">
        <v>25</v>
      </c>
      <c r="M353" t="s">
        <v>25</v>
      </c>
      <c r="N353" t="s">
        <v>25</v>
      </c>
      <c r="O353" t="s">
        <v>25</v>
      </c>
      <c r="P353" t="s">
        <v>1776</v>
      </c>
      <c r="Q353" t="s">
        <v>25</v>
      </c>
      <c r="R353" t="s">
        <v>25</v>
      </c>
      <c r="S353" t="s">
        <v>25</v>
      </c>
      <c r="T353" t="s">
        <v>25</v>
      </c>
    </row>
    <row r="354" spans="1:20" hidden="1" x14ac:dyDescent="0.3">
      <c r="A354" t="s">
        <v>1777</v>
      </c>
      <c r="B354" t="s">
        <v>1778</v>
      </c>
      <c r="C354" s="1" t="str">
        <f t="shared" si="44"/>
        <v>21:1113</v>
      </c>
      <c r="D354" s="1" t="str">
        <f t="shared" si="45"/>
        <v>22:0012</v>
      </c>
      <c r="E354" t="s">
        <v>1779</v>
      </c>
      <c r="F354" t="s">
        <v>1780</v>
      </c>
      <c r="H354">
        <v>57.7332964</v>
      </c>
      <c r="I354">
        <v>-64.548847100000003</v>
      </c>
      <c r="J354" s="1" t="str">
        <f t="shared" si="46"/>
        <v>Till</v>
      </c>
      <c r="K354" s="1" t="str">
        <f t="shared" si="43"/>
        <v>HMC separation (ODM; details not reported)</v>
      </c>
      <c r="L354" t="s">
        <v>34</v>
      </c>
      <c r="M354" t="s">
        <v>34</v>
      </c>
      <c r="N354" t="s">
        <v>25</v>
      </c>
      <c r="O354" t="s">
        <v>25</v>
      </c>
      <c r="P354" t="s">
        <v>1781</v>
      </c>
      <c r="Q354" t="s">
        <v>34</v>
      </c>
      <c r="R354" t="s">
        <v>34</v>
      </c>
      <c r="S354" t="s">
        <v>25</v>
      </c>
      <c r="T354" t="s">
        <v>25</v>
      </c>
    </row>
    <row r="355" spans="1:20" hidden="1" x14ac:dyDescent="0.3">
      <c r="A355" t="s">
        <v>1782</v>
      </c>
      <c r="B355" t="s">
        <v>1783</v>
      </c>
      <c r="C355" s="1" t="str">
        <f t="shared" si="44"/>
        <v>21:1113</v>
      </c>
      <c r="D355" s="1" t="str">
        <f t="shared" si="45"/>
        <v>22:0012</v>
      </c>
      <c r="E355" t="s">
        <v>1784</v>
      </c>
      <c r="F355" t="s">
        <v>1785</v>
      </c>
      <c r="H355">
        <v>57.716679999999997</v>
      </c>
      <c r="I355">
        <v>-64.579816500000007</v>
      </c>
      <c r="J355" s="1" t="str">
        <f t="shared" si="46"/>
        <v>Till</v>
      </c>
      <c r="K355" s="1" t="str">
        <f t="shared" si="43"/>
        <v>HMC separation (ODM; details not reported)</v>
      </c>
      <c r="L355" t="s">
        <v>25</v>
      </c>
      <c r="M355" t="s">
        <v>25</v>
      </c>
      <c r="N355" t="s">
        <v>25</v>
      </c>
      <c r="O355" t="s">
        <v>25</v>
      </c>
      <c r="P355" t="s">
        <v>1786</v>
      </c>
      <c r="Q355" t="s">
        <v>25</v>
      </c>
      <c r="R355" t="s">
        <v>25</v>
      </c>
      <c r="S355" t="s">
        <v>25</v>
      </c>
      <c r="T355" t="s">
        <v>25</v>
      </c>
    </row>
    <row r="356" spans="1:20" hidden="1" x14ac:dyDescent="0.3">
      <c r="A356" t="s">
        <v>1787</v>
      </c>
      <c r="B356" t="s">
        <v>1788</v>
      </c>
      <c r="C356" s="1" t="str">
        <f t="shared" si="44"/>
        <v>21:1113</v>
      </c>
      <c r="D356" s="1" t="str">
        <f t="shared" si="45"/>
        <v>22:0012</v>
      </c>
      <c r="E356" t="s">
        <v>1789</v>
      </c>
      <c r="F356" t="s">
        <v>1790</v>
      </c>
      <c r="H356">
        <v>57.726027600000002</v>
      </c>
      <c r="I356">
        <v>-64.618594999999999</v>
      </c>
      <c r="J356" s="1" t="str">
        <f t="shared" si="46"/>
        <v>Till</v>
      </c>
      <c r="K356" s="1" t="str">
        <f t="shared" si="43"/>
        <v>HMC separation (ODM; details not reported)</v>
      </c>
      <c r="L356" t="s">
        <v>33</v>
      </c>
      <c r="M356" t="s">
        <v>33</v>
      </c>
      <c r="N356" t="s">
        <v>25</v>
      </c>
      <c r="O356" t="s">
        <v>25</v>
      </c>
      <c r="P356" t="s">
        <v>1791</v>
      </c>
      <c r="Q356" t="s">
        <v>1596</v>
      </c>
      <c r="R356" t="s">
        <v>1596</v>
      </c>
      <c r="S356" t="s">
        <v>25</v>
      </c>
      <c r="T356" t="s">
        <v>25</v>
      </c>
    </row>
    <row r="357" spans="1:20" hidden="1" x14ac:dyDescent="0.3">
      <c r="A357" t="s">
        <v>1792</v>
      </c>
      <c r="B357" t="s">
        <v>1793</v>
      </c>
      <c r="C357" s="1" t="str">
        <f t="shared" si="44"/>
        <v>21:1113</v>
      </c>
      <c r="D357" s="1" t="str">
        <f t="shared" si="45"/>
        <v>22:0012</v>
      </c>
      <c r="E357" t="s">
        <v>1794</v>
      </c>
      <c r="F357" t="s">
        <v>1795</v>
      </c>
      <c r="H357">
        <v>57.735277400000001</v>
      </c>
      <c r="I357">
        <v>-64.603353400000003</v>
      </c>
      <c r="J357" s="1" t="str">
        <f t="shared" si="46"/>
        <v>Till</v>
      </c>
      <c r="K357" s="1" t="str">
        <f t="shared" si="43"/>
        <v>HMC separation (ODM; details not reported)</v>
      </c>
      <c r="L357" t="s">
        <v>25</v>
      </c>
      <c r="M357" t="s">
        <v>25</v>
      </c>
      <c r="N357" t="s">
        <v>25</v>
      </c>
      <c r="O357" t="s">
        <v>25</v>
      </c>
      <c r="P357" t="s">
        <v>1796</v>
      </c>
      <c r="Q357" t="s">
        <v>25</v>
      </c>
      <c r="R357" t="s">
        <v>25</v>
      </c>
      <c r="S357" t="s">
        <v>25</v>
      </c>
      <c r="T357" t="s">
        <v>25</v>
      </c>
    </row>
    <row r="358" spans="1:20" hidden="1" x14ac:dyDescent="0.3">
      <c r="A358" t="s">
        <v>1797</v>
      </c>
      <c r="B358" t="s">
        <v>1798</v>
      </c>
      <c r="C358" s="1" t="str">
        <f t="shared" si="44"/>
        <v>21:1113</v>
      </c>
      <c r="D358" s="1" t="str">
        <f t="shared" si="45"/>
        <v>22:0012</v>
      </c>
      <c r="E358" t="s">
        <v>1799</v>
      </c>
      <c r="F358" t="s">
        <v>1800</v>
      </c>
      <c r="H358">
        <v>57.736130199999998</v>
      </c>
      <c r="I358">
        <v>-64.632937699999999</v>
      </c>
      <c r="J358" s="1" t="str">
        <f t="shared" si="46"/>
        <v>Till</v>
      </c>
      <c r="K358" s="1" t="str">
        <f t="shared" si="43"/>
        <v>HMC separation (ODM; details not reported)</v>
      </c>
      <c r="L358" t="s">
        <v>33</v>
      </c>
      <c r="M358" t="s">
        <v>33</v>
      </c>
      <c r="N358" t="s">
        <v>25</v>
      </c>
      <c r="O358" t="s">
        <v>25</v>
      </c>
      <c r="P358" t="s">
        <v>1801</v>
      </c>
      <c r="Q358" t="s">
        <v>33</v>
      </c>
      <c r="R358" t="s">
        <v>33</v>
      </c>
      <c r="S358" t="s">
        <v>25</v>
      </c>
      <c r="T358" t="s">
        <v>25</v>
      </c>
    </row>
    <row r="359" spans="1:20" hidden="1" x14ac:dyDescent="0.3">
      <c r="A359" t="s">
        <v>1802</v>
      </c>
      <c r="B359" t="s">
        <v>1803</v>
      </c>
      <c r="C359" s="1" t="str">
        <f t="shared" si="44"/>
        <v>21:1113</v>
      </c>
      <c r="D359" s="1" t="str">
        <f t="shared" si="45"/>
        <v>22:0012</v>
      </c>
      <c r="E359" t="s">
        <v>1804</v>
      </c>
      <c r="F359" t="s">
        <v>1805</v>
      </c>
      <c r="H359">
        <v>57.103394299999998</v>
      </c>
      <c r="I359">
        <v>-66.533841100000004</v>
      </c>
      <c r="J359" s="1" t="str">
        <f t="shared" si="46"/>
        <v>Till</v>
      </c>
      <c r="K359" s="1" t="str">
        <f t="shared" si="43"/>
        <v>HMC separation (ODM; details not reported)</v>
      </c>
      <c r="L359" t="s">
        <v>25</v>
      </c>
      <c r="M359" t="s">
        <v>25</v>
      </c>
      <c r="N359" t="s">
        <v>25</v>
      </c>
      <c r="O359" t="s">
        <v>25</v>
      </c>
      <c r="P359" t="s">
        <v>1806</v>
      </c>
      <c r="Q359" t="s">
        <v>25</v>
      </c>
      <c r="R359" t="s">
        <v>25</v>
      </c>
      <c r="S359" t="s">
        <v>25</v>
      </c>
      <c r="T359" t="s">
        <v>25</v>
      </c>
    </row>
    <row r="360" spans="1:20" hidden="1" x14ac:dyDescent="0.3">
      <c r="A360" t="s">
        <v>1807</v>
      </c>
      <c r="B360" t="s">
        <v>1808</v>
      </c>
      <c r="C360" s="1" t="str">
        <f t="shared" si="44"/>
        <v>21:1113</v>
      </c>
      <c r="D360" s="1" t="str">
        <f t="shared" si="45"/>
        <v>22:0012</v>
      </c>
      <c r="E360" t="s">
        <v>1809</v>
      </c>
      <c r="F360" t="s">
        <v>1810</v>
      </c>
      <c r="H360">
        <v>57.008336999999997</v>
      </c>
      <c r="I360">
        <v>-65.659660500000001</v>
      </c>
      <c r="J360" s="1" t="str">
        <f t="shared" si="46"/>
        <v>Till</v>
      </c>
      <c r="K360" s="1" t="str">
        <f t="shared" si="43"/>
        <v>HMC separation (ODM; details not reported)</v>
      </c>
      <c r="L360" t="s">
        <v>33</v>
      </c>
      <c r="M360" t="s">
        <v>33</v>
      </c>
      <c r="N360" t="s">
        <v>25</v>
      </c>
      <c r="O360" t="s">
        <v>25</v>
      </c>
      <c r="P360" t="s">
        <v>1811</v>
      </c>
      <c r="Q360" t="s">
        <v>33</v>
      </c>
      <c r="R360" t="s">
        <v>33</v>
      </c>
      <c r="S360" t="s">
        <v>25</v>
      </c>
      <c r="T360" t="s">
        <v>25</v>
      </c>
    </row>
    <row r="361" spans="1:20" hidden="1" x14ac:dyDescent="0.3">
      <c r="A361" t="s">
        <v>1812</v>
      </c>
      <c r="B361" t="s">
        <v>1813</v>
      </c>
      <c r="C361" s="1" t="str">
        <f t="shared" si="44"/>
        <v>21:1113</v>
      </c>
      <c r="D361" s="1" t="str">
        <f t="shared" si="45"/>
        <v>22:0012</v>
      </c>
      <c r="E361" t="s">
        <v>1814</v>
      </c>
      <c r="F361" t="s">
        <v>1815</v>
      </c>
      <c r="H361">
        <v>56.6972776</v>
      </c>
      <c r="I361">
        <v>-64.3043172</v>
      </c>
      <c r="J361" s="1" t="str">
        <f t="shared" si="46"/>
        <v>Till</v>
      </c>
      <c r="K361" s="1" t="str">
        <f t="shared" si="43"/>
        <v>HMC separation (ODM; details not reported)</v>
      </c>
      <c r="L361" t="s">
        <v>34</v>
      </c>
      <c r="M361" t="s">
        <v>33</v>
      </c>
      <c r="N361" t="s">
        <v>25</v>
      </c>
      <c r="O361" t="s">
        <v>33</v>
      </c>
      <c r="P361" t="s">
        <v>1816</v>
      </c>
      <c r="Q361" t="s">
        <v>32</v>
      </c>
      <c r="R361" t="s">
        <v>32</v>
      </c>
      <c r="S361" t="s">
        <v>25</v>
      </c>
      <c r="T361" t="s">
        <v>1596</v>
      </c>
    </row>
    <row r="362" spans="1:20" hidden="1" x14ac:dyDescent="0.3">
      <c r="A362" t="s">
        <v>1817</v>
      </c>
      <c r="B362" t="s">
        <v>1818</v>
      </c>
      <c r="C362" s="1" t="str">
        <f t="shared" si="44"/>
        <v>21:1113</v>
      </c>
      <c r="D362" s="1" t="str">
        <f t="shared" si="45"/>
        <v>22:0012</v>
      </c>
      <c r="E362" t="s">
        <v>1819</v>
      </c>
      <c r="F362" t="s">
        <v>1820</v>
      </c>
      <c r="H362">
        <v>57.9045877</v>
      </c>
      <c r="I362">
        <v>-65.090696600000001</v>
      </c>
      <c r="J362" s="1" t="str">
        <f t="shared" si="46"/>
        <v>Till</v>
      </c>
      <c r="K362" s="1" t="str">
        <f t="shared" si="43"/>
        <v>HMC separation (ODM; details not reported)</v>
      </c>
      <c r="L362" t="s">
        <v>33</v>
      </c>
      <c r="M362" t="s">
        <v>33</v>
      </c>
      <c r="N362" t="s">
        <v>25</v>
      </c>
      <c r="O362" t="s">
        <v>25</v>
      </c>
      <c r="P362" t="s">
        <v>1567</v>
      </c>
      <c r="Q362" t="s">
        <v>24</v>
      </c>
      <c r="R362" t="s">
        <v>24</v>
      </c>
      <c r="S362" t="s">
        <v>25</v>
      </c>
      <c r="T362" t="s">
        <v>25</v>
      </c>
    </row>
    <row r="363" spans="1:20" hidden="1" x14ac:dyDescent="0.3">
      <c r="A363" t="s">
        <v>1821</v>
      </c>
      <c r="B363" t="s">
        <v>1822</v>
      </c>
      <c r="C363" s="1" t="str">
        <f t="shared" si="44"/>
        <v>21:1113</v>
      </c>
      <c r="D363" s="1" t="str">
        <f t="shared" si="45"/>
        <v>22:0012</v>
      </c>
      <c r="E363" t="s">
        <v>1823</v>
      </c>
      <c r="F363" t="s">
        <v>1824</v>
      </c>
      <c r="H363">
        <v>56.464770799999997</v>
      </c>
      <c r="I363">
        <v>-64.046336299999993</v>
      </c>
      <c r="J363" s="1" t="str">
        <f t="shared" si="46"/>
        <v>Till</v>
      </c>
      <c r="K363" s="1" t="str">
        <f t="shared" si="43"/>
        <v>HMC separation (ODM; details not reported)</v>
      </c>
      <c r="L363" t="s">
        <v>25</v>
      </c>
      <c r="M363" t="s">
        <v>25</v>
      </c>
      <c r="N363" t="s">
        <v>25</v>
      </c>
      <c r="O363" t="s">
        <v>25</v>
      </c>
      <c r="P363" t="s">
        <v>830</v>
      </c>
      <c r="Q363" t="s">
        <v>25</v>
      </c>
      <c r="R363" t="s">
        <v>25</v>
      </c>
      <c r="S363" t="s">
        <v>25</v>
      </c>
      <c r="T363" t="s">
        <v>25</v>
      </c>
    </row>
    <row r="364" spans="1:20" hidden="1" x14ac:dyDescent="0.3">
      <c r="A364" t="s">
        <v>1825</v>
      </c>
      <c r="B364" t="s">
        <v>1826</v>
      </c>
      <c r="C364" s="1" t="str">
        <f t="shared" si="44"/>
        <v>21:1113</v>
      </c>
      <c r="D364" s="1" t="str">
        <f t="shared" si="45"/>
        <v>22:0012</v>
      </c>
      <c r="E364" t="s">
        <v>1827</v>
      </c>
      <c r="F364" t="s">
        <v>1828</v>
      </c>
      <c r="H364">
        <v>56.406868199999998</v>
      </c>
      <c r="I364">
        <v>-64.511257000000001</v>
      </c>
      <c r="J364" s="1" t="str">
        <f t="shared" si="46"/>
        <v>Till</v>
      </c>
      <c r="K364" s="1" t="str">
        <f t="shared" si="43"/>
        <v>HMC separation (ODM; details not reported)</v>
      </c>
      <c r="L364" t="s">
        <v>25</v>
      </c>
      <c r="M364" t="s">
        <v>25</v>
      </c>
      <c r="N364" t="s">
        <v>25</v>
      </c>
      <c r="O364" t="s">
        <v>25</v>
      </c>
      <c r="P364" t="s">
        <v>1660</v>
      </c>
      <c r="Q364" t="s">
        <v>25</v>
      </c>
      <c r="R364" t="s">
        <v>25</v>
      </c>
      <c r="S364" t="s">
        <v>25</v>
      </c>
      <c r="T364" t="s">
        <v>25</v>
      </c>
    </row>
    <row r="365" spans="1:20" hidden="1" x14ac:dyDescent="0.3">
      <c r="A365" t="s">
        <v>1829</v>
      </c>
      <c r="B365" t="s">
        <v>1830</v>
      </c>
      <c r="C365" s="1" t="str">
        <f t="shared" si="44"/>
        <v>21:1113</v>
      </c>
      <c r="D365" s="1" t="str">
        <f>HYPERLINK("http://geochem.nrcan.gc.ca/cdogs/content/svy/svy_e.htm", "")</f>
        <v/>
      </c>
      <c r="G365" s="1" t="str">
        <f>HYPERLINK("http://geochem.nrcan.gc.ca/cdogs/content/cr_/cr_00241_e.htm", "241")</f>
        <v>241</v>
      </c>
      <c r="J365" t="s">
        <v>1631</v>
      </c>
      <c r="K365" t="s">
        <v>1632</v>
      </c>
      <c r="L365" t="s">
        <v>25</v>
      </c>
      <c r="M365" t="s">
        <v>25</v>
      </c>
      <c r="N365" t="s">
        <v>25</v>
      </c>
      <c r="O365" t="s">
        <v>25</v>
      </c>
      <c r="P365" t="s">
        <v>1831</v>
      </c>
      <c r="Q365" t="s">
        <v>25</v>
      </c>
      <c r="R365" t="s">
        <v>25</v>
      </c>
      <c r="S365" t="s">
        <v>25</v>
      </c>
      <c r="T365" t="s">
        <v>25</v>
      </c>
    </row>
    <row r="366" spans="1:20" hidden="1" x14ac:dyDescent="0.3">
      <c r="A366" t="s">
        <v>1832</v>
      </c>
      <c r="B366" t="s">
        <v>1833</v>
      </c>
      <c r="C366" s="1" t="str">
        <f t="shared" ref="C366:C397" si="47">HYPERLINK("http://geochem.nrcan.gc.ca/cdogs/content/bdl/bdl211141_e.htm", "21:1141")</f>
        <v>21:1141</v>
      </c>
      <c r="D366" s="1" t="str">
        <f>HYPERLINK("http://geochem.nrcan.gc.ca/cdogs/content/svy/svy_e.htm", "")</f>
        <v/>
      </c>
      <c r="J366" s="1" t="str">
        <f>HYPERLINK("http://geochem.nrcan.gc.ca/cdogs/content/kwd/kwd020000_e.htm", "Null")</f>
        <v>Null</v>
      </c>
      <c r="K366" t="s">
        <v>1632</v>
      </c>
      <c r="L366" t="s">
        <v>25</v>
      </c>
      <c r="M366" t="s">
        <v>25</v>
      </c>
      <c r="N366" t="s">
        <v>25</v>
      </c>
      <c r="O366" t="s">
        <v>25</v>
      </c>
      <c r="P366" t="s">
        <v>1651</v>
      </c>
      <c r="Q366" t="s">
        <v>25</v>
      </c>
      <c r="R366" t="s">
        <v>25</v>
      </c>
      <c r="S366" t="s">
        <v>25</v>
      </c>
      <c r="T366" t="s">
        <v>25</v>
      </c>
    </row>
    <row r="367" spans="1:20" hidden="1" x14ac:dyDescent="0.3">
      <c r="A367" t="s">
        <v>1834</v>
      </c>
      <c r="B367" t="s">
        <v>1835</v>
      </c>
      <c r="C367" s="1" t="str">
        <f t="shared" si="47"/>
        <v>21:1141</v>
      </c>
      <c r="D367" s="1" t="str">
        <f>HYPERLINK("http://geochem.nrcan.gc.ca/cdogs/content/svy/svy_e.htm", "")</f>
        <v/>
      </c>
      <c r="J367" s="1" t="str">
        <f>HYPERLINK("http://geochem.nrcan.gc.ca/cdogs/content/kwd/kwd020000_e.htm", "Null")</f>
        <v>Null</v>
      </c>
      <c r="K367" t="s">
        <v>1632</v>
      </c>
      <c r="L367" t="s">
        <v>25</v>
      </c>
      <c r="M367" t="s">
        <v>25</v>
      </c>
      <c r="N367" t="s">
        <v>25</v>
      </c>
      <c r="O367" t="s">
        <v>25</v>
      </c>
      <c r="P367" t="s">
        <v>1585</v>
      </c>
      <c r="Q367" t="s">
        <v>25</v>
      </c>
      <c r="R367" t="s">
        <v>25</v>
      </c>
      <c r="S367" t="s">
        <v>25</v>
      </c>
      <c r="T367" t="s">
        <v>25</v>
      </c>
    </row>
    <row r="368" spans="1:20" hidden="1" x14ac:dyDescent="0.3">
      <c r="A368" t="s">
        <v>1836</v>
      </c>
      <c r="B368" t="s">
        <v>1837</v>
      </c>
      <c r="C368" s="1" t="str">
        <f t="shared" si="47"/>
        <v>21:1141</v>
      </c>
      <c r="D368" s="1" t="str">
        <f>HYPERLINK("http://geochem.nrcan.gc.ca/cdogs/content/svy/svy_e.htm", "")</f>
        <v/>
      </c>
      <c r="G368" s="1" t="str">
        <f>HYPERLINK("http://geochem.nrcan.gc.ca/cdogs/content/cr_/cr_00156_e.htm", "156")</f>
        <v>156</v>
      </c>
      <c r="J368" t="s">
        <v>1631</v>
      </c>
      <c r="K368" t="s">
        <v>1632</v>
      </c>
      <c r="L368" t="s">
        <v>25</v>
      </c>
      <c r="M368" t="s">
        <v>25</v>
      </c>
      <c r="N368" t="s">
        <v>25</v>
      </c>
      <c r="O368" t="s">
        <v>25</v>
      </c>
      <c r="P368" t="s">
        <v>1227</v>
      </c>
      <c r="Q368" t="s">
        <v>25</v>
      </c>
      <c r="R368" t="s">
        <v>25</v>
      </c>
      <c r="S368" t="s">
        <v>25</v>
      </c>
      <c r="T368" t="s">
        <v>25</v>
      </c>
    </row>
    <row r="369" spans="1:20" hidden="1" x14ac:dyDescent="0.3">
      <c r="A369" t="s">
        <v>1838</v>
      </c>
      <c r="B369" t="s">
        <v>1839</v>
      </c>
      <c r="C369" s="1" t="str">
        <f t="shared" si="47"/>
        <v>21:1141</v>
      </c>
      <c r="D369" s="1" t="str">
        <f t="shared" ref="D369:D400" si="48">HYPERLINK("http://geochem.nrcan.gc.ca/cdogs/content/svy/svy210421_e.htm", "21:0421")</f>
        <v>21:0421</v>
      </c>
      <c r="E369" t="s">
        <v>1840</v>
      </c>
      <c r="F369" t="s">
        <v>1841</v>
      </c>
      <c r="H369">
        <v>55.673939300000001</v>
      </c>
      <c r="I369">
        <v>-65.914235399999995</v>
      </c>
      <c r="J369" s="1" t="str">
        <f t="shared" ref="J369:J400" si="49">HYPERLINK("http://geochem.nrcan.gc.ca/cdogs/content/kwd/kwd020044_e.htm", "Till")</f>
        <v>Till</v>
      </c>
      <c r="K369" s="1" t="str">
        <f t="shared" ref="K369:K400" si="50">HYPERLINK("http://geochem.nrcan.gc.ca/cdogs/content/kwd/kwd080049_e.htm", "HMC separation (ODM; details not reported)")</f>
        <v>HMC separation (ODM; details not reported)</v>
      </c>
      <c r="L369" t="s">
        <v>33</v>
      </c>
      <c r="M369" t="s">
        <v>25</v>
      </c>
      <c r="N369" t="s">
        <v>33</v>
      </c>
      <c r="O369" t="s">
        <v>25</v>
      </c>
      <c r="P369" t="s">
        <v>1676</v>
      </c>
      <c r="Q369" t="s">
        <v>1596</v>
      </c>
      <c r="R369" t="s">
        <v>25</v>
      </c>
      <c r="S369" t="s">
        <v>1596</v>
      </c>
      <c r="T369" t="s">
        <v>25</v>
      </c>
    </row>
    <row r="370" spans="1:20" hidden="1" x14ac:dyDescent="0.3">
      <c r="A370" t="s">
        <v>1842</v>
      </c>
      <c r="B370" t="s">
        <v>1843</v>
      </c>
      <c r="C370" s="1" t="str">
        <f t="shared" si="47"/>
        <v>21:1141</v>
      </c>
      <c r="D370" s="1" t="str">
        <f t="shared" si="48"/>
        <v>21:0421</v>
      </c>
      <c r="E370" t="s">
        <v>1844</v>
      </c>
      <c r="F370" t="s">
        <v>1845</v>
      </c>
      <c r="H370">
        <v>55.529986700000002</v>
      </c>
      <c r="I370">
        <v>-65.913480500000006</v>
      </c>
      <c r="J370" s="1" t="str">
        <f t="shared" si="49"/>
        <v>Till</v>
      </c>
      <c r="K370" s="1" t="str">
        <f t="shared" si="50"/>
        <v>HMC separation (ODM; details not reported)</v>
      </c>
      <c r="L370" t="s">
        <v>25</v>
      </c>
      <c r="M370" t="s">
        <v>25</v>
      </c>
      <c r="N370" t="s">
        <v>25</v>
      </c>
      <c r="O370" t="s">
        <v>25</v>
      </c>
      <c r="P370" t="s">
        <v>325</v>
      </c>
      <c r="Q370" t="s">
        <v>25</v>
      </c>
      <c r="R370" t="s">
        <v>25</v>
      </c>
      <c r="S370" t="s">
        <v>25</v>
      </c>
      <c r="T370" t="s">
        <v>25</v>
      </c>
    </row>
    <row r="371" spans="1:20" hidden="1" x14ac:dyDescent="0.3">
      <c r="A371" t="s">
        <v>1846</v>
      </c>
      <c r="B371" t="s">
        <v>1847</v>
      </c>
      <c r="C371" s="1" t="str">
        <f t="shared" si="47"/>
        <v>21:1141</v>
      </c>
      <c r="D371" s="1" t="str">
        <f t="shared" si="48"/>
        <v>21:0421</v>
      </c>
      <c r="E371" t="s">
        <v>1848</v>
      </c>
      <c r="F371" t="s">
        <v>1849</v>
      </c>
      <c r="H371">
        <v>55.741323700000002</v>
      </c>
      <c r="I371">
        <v>-65.775414799999993</v>
      </c>
      <c r="J371" s="1" t="str">
        <f t="shared" si="49"/>
        <v>Till</v>
      </c>
      <c r="K371" s="1" t="str">
        <f t="shared" si="50"/>
        <v>HMC separation (ODM; details not reported)</v>
      </c>
      <c r="L371" t="s">
        <v>33</v>
      </c>
      <c r="M371" t="s">
        <v>33</v>
      </c>
      <c r="N371" t="s">
        <v>25</v>
      </c>
      <c r="O371" t="s">
        <v>25</v>
      </c>
      <c r="P371" t="s">
        <v>74</v>
      </c>
      <c r="Q371" t="s">
        <v>33</v>
      </c>
      <c r="R371" t="s">
        <v>33</v>
      </c>
      <c r="S371" t="s">
        <v>25</v>
      </c>
      <c r="T371" t="s">
        <v>25</v>
      </c>
    </row>
    <row r="372" spans="1:20" hidden="1" x14ac:dyDescent="0.3">
      <c r="A372" t="s">
        <v>1850</v>
      </c>
      <c r="B372" t="s">
        <v>1851</v>
      </c>
      <c r="C372" s="1" t="str">
        <f t="shared" si="47"/>
        <v>21:1141</v>
      </c>
      <c r="D372" s="1" t="str">
        <f t="shared" si="48"/>
        <v>21:0421</v>
      </c>
      <c r="E372" t="s">
        <v>1852</v>
      </c>
      <c r="F372" t="s">
        <v>1853</v>
      </c>
      <c r="H372">
        <v>55.806633599999998</v>
      </c>
      <c r="I372">
        <v>-65.940318199999993</v>
      </c>
      <c r="J372" s="1" t="str">
        <f t="shared" si="49"/>
        <v>Till</v>
      </c>
      <c r="K372" s="1" t="str">
        <f t="shared" si="50"/>
        <v>HMC separation (ODM; details not reported)</v>
      </c>
      <c r="L372" t="s">
        <v>25</v>
      </c>
      <c r="M372" t="s">
        <v>25</v>
      </c>
      <c r="N372" t="s">
        <v>25</v>
      </c>
      <c r="O372" t="s">
        <v>25</v>
      </c>
      <c r="P372" t="s">
        <v>1609</v>
      </c>
      <c r="Q372" t="s">
        <v>25</v>
      </c>
      <c r="R372" t="s">
        <v>25</v>
      </c>
      <c r="S372" t="s">
        <v>25</v>
      </c>
      <c r="T372" t="s">
        <v>25</v>
      </c>
    </row>
    <row r="373" spans="1:20" hidden="1" x14ac:dyDescent="0.3">
      <c r="A373" t="s">
        <v>1854</v>
      </c>
      <c r="B373" t="s">
        <v>1855</v>
      </c>
      <c r="C373" s="1" t="str">
        <f t="shared" si="47"/>
        <v>21:1141</v>
      </c>
      <c r="D373" s="1" t="str">
        <f t="shared" si="48"/>
        <v>21:0421</v>
      </c>
      <c r="E373" t="s">
        <v>1856</v>
      </c>
      <c r="F373" t="s">
        <v>1857</v>
      </c>
      <c r="H373">
        <v>55.836734800000002</v>
      </c>
      <c r="I373">
        <v>-65.889716199999995</v>
      </c>
      <c r="J373" s="1" t="str">
        <f t="shared" si="49"/>
        <v>Till</v>
      </c>
      <c r="K373" s="1" t="str">
        <f t="shared" si="50"/>
        <v>HMC separation (ODM; details not reported)</v>
      </c>
      <c r="L373" t="s">
        <v>33</v>
      </c>
      <c r="M373" t="s">
        <v>33</v>
      </c>
      <c r="N373" t="s">
        <v>25</v>
      </c>
      <c r="O373" t="s">
        <v>25</v>
      </c>
      <c r="P373" t="s">
        <v>1595</v>
      </c>
      <c r="Q373" t="s">
        <v>33</v>
      </c>
      <c r="R373" t="s">
        <v>33</v>
      </c>
      <c r="S373" t="s">
        <v>25</v>
      </c>
      <c r="T373" t="s">
        <v>25</v>
      </c>
    </row>
    <row r="374" spans="1:20" hidden="1" x14ac:dyDescent="0.3">
      <c r="A374" t="s">
        <v>1858</v>
      </c>
      <c r="B374" t="s">
        <v>1859</v>
      </c>
      <c r="C374" s="1" t="str">
        <f t="shared" si="47"/>
        <v>21:1141</v>
      </c>
      <c r="D374" s="1" t="str">
        <f t="shared" si="48"/>
        <v>21:0421</v>
      </c>
      <c r="E374" t="s">
        <v>1860</v>
      </c>
      <c r="F374" t="s">
        <v>1861</v>
      </c>
      <c r="H374">
        <v>55.922463200000003</v>
      </c>
      <c r="I374">
        <v>-65.9728949</v>
      </c>
      <c r="J374" s="1" t="str">
        <f t="shared" si="49"/>
        <v>Till</v>
      </c>
      <c r="K374" s="1" t="str">
        <f t="shared" si="50"/>
        <v>HMC separation (ODM; details not reported)</v>
      </c>
      <c r="L374" t="s">
        <v>25</v>
      </c>
      <c r="M374" t="s">
        <v>25</v>
      </c>
      <c r="N374" t="s">
        <v>25</v>
      </c>
      <c r="O374" t="s">
        <v>25</v>
      </c>
      <c r="P374" t="s">
        <v>521</v>
      </c>
      <c r="Q374" t="s">
        <v>25</v>
      </c>
      <c r="R374" t="s">
        <v>25</v>
      </c>
      <c r="S374" t="s">
        <v>25</v>
      </c>
      <c r="T374" t="s">
        <v>25</v>
      </c>
    </row>
    <row r="375" spans="1:20" hidden="1" x14ac:dyDescent="0.3">
      <c r="A375" t="s">
        <v>1862</v>
      </c>
      <c r="B375" t="s">
        <v>1863</v>
      </c>
      <c r="C375" s="1" t="str">
        <f t="shared" si="47"/>
        <v>21:1141</v>
      </c>
      <c r="D375" s="1" t="str">
        <f t="shared" si="48"/>
        <v>21:0421</v>
      </c>
      <c r="E375" t="s">
        <v>1864</v>
      </c>
      <c r="F375" t="s">
        <v>1865</v>
      </c>
      <c r="H375">
        <v>55.968765699999999</v>
      </c>
      <c r="I375">
        <v>-65.587061500000004</v>
      </c>
      <c r="J375" s="1" t="str">
        <f t="shared" si="49"/>
        <v>Till</v>
      </c>
      <c r="K375" s="1" t="str">
        <f t="shared" si="50"/>
        <v>HMC separation (ODM; details not reported)</v>
      </c>
      <c r="L375" t="s">
        <v>25</v>
      </c>
      <c r="M375" t="s">
        <v>25</v>
      </c>
      <c r="N375" t="s">
        <v>25</v>
      </c>
      <c r="O375" t="s">
        <v>25</v>
      </c>
      <c r="P375" t="s">
        <v>769</v>
      </c>
      <c r="Q375" t="s">
        <v>25</v>
      </c>
      <c r="R375" t="s">
        <v>25</v>
      </c>
      <c r="S375" t="s">
        <v>25</v>
      </c>
      <c r="T375" t="s">
        <v>25</v>
      </c>
    </row>
    <row r="376" spans="1:20" hidden="1" x14ac:dyDescent="0.3">
      <c r="A376" t="s">
        <v>1866</v>
      </c>
      <c r="B376" t="s">
        <v>1867</v>
      </c>
      <c r="C376" s="1" t="str">
        <f t="shared" si="47"/>
        <v>21:1141</v>
      </c>
      <c r="D376" s="1" t="str">
        <f t="shared" si="48"/>
        <v>21:0421</v>
      </c>
      <c r="E376" t="s">
        <v>1868</v>
      </c>
      <c r="F376" t="s">
        <v>1869</v>
      </c>
      <c r="H376">
        <v>55.9067109</v>
      </c>
      <c r="I376">
        <v>-65.333824800000002</v>
      </c>
      <c r="J376" s="1" t="str">
        <f t="shared" si="49"/>
        <v>Till</v>
      </c>
      <c r="K376" s="1" t="str">
        <f t="shared" si="50"/>
        <v>HMC separation (ODM; details not reported)</v>
      </c>
      <c r="L376" t="s">
        <v>25</v>
      </c>
      <c r="M376" t="s">
        <v>25</v>
      </c>
      <c r="N376" t="s">
        <v>25</v>
      </c>
      <c r="O376" t="s">
        <v>25</v>
      </c>
      <c r="P376" t="s">
        <v>1870</v>
      </c>
      <c r="Q376" t="s">
        <v>25</v>
      </c>
      <c r="R376" t="s">
        <v>25</v>
      </c>
      <c r="S376" t="s">
        <v>25</v>
      </c>
      <c r="T376" t="s">
        <v>25</v>
      </c>
    </row>
    <row r="377" spans="1:20" hidden="1" x14ac:dyDescent="0.3">
      <c r="A377" t="s">
        <v>1871</v>
      </c>
      <c r="B377" t="s">
        <v>1872</v>
      </c>
      <c r="C377" s="1" t="str">
        <f t="shared" si="47"/>
        <v>21:1141</v>
      </c>
      <c r="D377" s="1" t="str">
        <f t="shared" si="48"/>
        <v>21:0421</v>
      </c>
      <c r="E377" t="s">
        <v>1873</v>
      </c>
      <c r="F377" t="s">
        <v>1874</v>
      </c>
      <c r="H377">
        <v>55.795433699999997</v>
      </c>
      <c r="I377">
        <v>-65.689525500000002</v>
      </c>
      <c r="J377" s="1" t="str">
        <f t="shared" si="49"/>
        <v>Till</v>
      </c>
      <c r="K377" s="1" t="str">
        <f t="shared" si="50"/>
        <v>HMC separation (ODM; details not reported)</v>
      </c>
      <c r="L377" t="s">
        <v>33</v>
      </c>
      <c r="M377" t="s">
        <v>33</v>
      </c>
      <c r="N377" t="s">
        <v>25</v>
      </c>
      <c r="O377" t="s">
        <v>25</v>
      </c>
      <c r="P377" t="s">
        <v>491</v>
      </c>
      <c r="Q377" t="s">
        <v>33</v>
      </c>
      <c r="R377" t="s">
        <v>33</v>
      </c>
      <c r="S377" t="s">
        <v>25</v>
      </c>
      <c r="T377" t="s">
        <v>25</v>
      </c>
    </row>
    <row r="378" spans="1:20" hidden="1" x14ac:dyDescent="0.3">
      <c r="A378" t="s">
        <v>1875</v>
      </c>
      <c r="B378" t="s">
        <v>1876</v>
      </c>
      <c r="C378" s="1" t="str">
        <f t="shared" si="47"/>
        <v>21:1141</v>
      </c>
      <c r="D378" s="1" t="str">
        <f t="shared" si="48"/>
        <v>21:0421</v>
      </c>
      <c r="E378" t="s">
        <v>1877</v>
      </c>
      <c r="F378" t="s">
        <v>1878</v>
      </c>
      <c r="H378">
        <v>55.6591813</v>
      </c>
      <c r="I378">
        <v>-65.641848999999993</v>
      </c>
      <c r="J378" s="1" t="str">
        <f t="shared" si="49"/>
        <v>Till</v>
      </c>
      <c r="K378" s="1" t="str">
        <f t="shared" si="50"/>
        <v>HMC separation (ODM; details not reported)</v>
      </c>
      <c r="L378" t="s">
        <v>33</v>
      </c>
      <c r="M378" t="s">
        <v>33</v>
      </c>
      <c r="N378" t="s">
        <v>25</v>
      </c>
      <c r="O378" t="s">
        <v>25</v>
      </c>
      <c r="P378" t="s">
        <v>1879</v>
      </c>
      <c r="Q378" t="s">
        <v>200</v>
      </c>
      <c r="R378" t="s">
        <v>200</v>
      </c>
      <c r="S378" t="s">
        <v>25</v>
      </c>
      <c r="T378" t="s">
        <v>25</v>
      </c>
    </row>
    <row r="379" spans="1:20" hidden="1" x14ac:dyDescent="0.3">
      <c r="A379" t="s">
        <v>1880</v>
      </c>
      <c r="B379" t="s">
        <v>1881</v>
      </c>
      <c r="C379" s="1" t="str">
        <f t="shared" si="47"/>
        <v>21:1141</v>
      </c>
      <c r="D379" s="1" t="str">
        <f t="shared" si="48"/>
        <v>21:0421</v>
      </c>
      <c r="E379" t="s">
        <v>1882</v>
      </c>
      <c r="F379" t="s">
        <v>1883</v>
      </c>
      <c r="H379">
        <v>55.5874697</v>
      </c>
      <c r="I379">
        <v>-65.704782699999996</v>
      </c>
      <c r="J379" s="1" t="str">
        <f t="shared" si="49"/>
        <v>Till</v>
      </c>
      <c r="K379" s="1" t="str">
        <f t="shared" si="50"/>
        <v>HMC separation (ODM; details not reported)</v>
      </c>
      <c r="L379" t="s">
        <v>25</v>
      </c>
      <c r="M379" t="s">
        <v>25</v>
      </c>
      <c r="N379" t="s">
        <v>25</v>
      </c>
      <c r="O379" t="s">
        <v>25</v>
      </c>
      <c r="P379" t="s">
        <v>1590</v>
      </c>
      <c r="Q379" t="s">
        <v>25</v>
      </c>
      <c r="R379" t="s">
        <v>25</v>
      </c>
      <c r="S379" t="s">
        <v>25</v>
      </c>
      <c r="T379" t="s">
        <v>25</v>
      </c>
    </row>
    <row r="380" spans="1:20" hidden="1" x14ac:dyDescent="0.3">
      <c r="A380" t="s">
        <v>1884</v>
      </c>
      <c r="B380" t="s">
        <v>1885</v>
      </c>
      <c r="C380" s="1" t="str">
        <f t="shared" si="47"/>
        <v>21:1141</v>
      </c>
      <c r="D380" s="1" t="str">
        <f t="shared" si="48"/>
        <v>21:0421</v>
      </c>
      <c r="E380" t="s">
        <v>1886</v>
      </c>
      <c r="F380" t="s">
        <v>1887</v>
      </c>
      <c r="H380">
        <v>55.472530200000001</v>
      </c>
      <c r="I380">
        <v>-65.979270600000007</v>
      </c>
      <c r="J380" s="1" t="str">
        <f t="shared" si="49"/>
        <v>Till</v>
      </c>
      <c r="K380" s="1" t="str">
        <f t="shared" si="50"/>
        <v>HMC separation (ODM; details not reported)</v>
      </c>
      <c r="L380" t="s">
        <v>136</v>
      </c>
      <c r="M380" t="s">
        <v>32</v>
      </c>
      <c r="N380" t="s">
        <v>34</v>
      </c>
      <c r="O380" t="s">
        <v>33</v>
      </c>
      <c r="P380" t="s">
        <v>1888</v>
      </c>
      <c r="Q380" t="s">
        <v>118</v>
      </c>
      <c r="R380" t="s">
        <v>900</v>
      </c>
      <c r="S380" t="s">
        <v>34</v>
      </c>
      <c r="T380" t="s">
        <v>32</v>
      </c>
    </row>
    <row r="381" spans="1:20" hidden="1" x14ac:dyDescent="0.3">
      <c r="A381" t="s">
        <v>1889</v>
      </c>
      <c r="B381" t="s">
        <v>1890</v>
      </c>
      <c r="C381" s="1" t="str">
        <f t="shared" si="47"/>
        <v>21:1141</v>
      </c>
      <c r="D381" s="1" t="str">
        <f t="shared" si="48"/>
        <v>21:0421</v>
      </c>
      <c r="E381" t="s">
        <v>1891</v>
      </c>
      <c r="F381" t="s">
        <v>1892</v>
      </c>
      <c r="H381">
        <v>55.3219432</v>
      </c>
      <c r="I381">
        <v>-65.873595600000002</v>
      </c>
      <c r="J381" s="1" t="str">
        <f t="shared" si="49"/>
        <v>Till</v>
      </c>
      <c r="K381" s="1" t="str">
        <f t="shared" si="50"/>
        <v>HMC separation (ODM; details not reported)</v>
      </c>
      <c r="L381" t="s">
        <v>24</v>
      </c>
      <c r="M381" t="s">
        <v>24</v>
      </c>
      <c r="N381" t="s">
        <v>25</v>
      </c>
      <c r="O381" t="s">
        <v>25</v>
      </c>
      <c r="P381" t="s">
        <v>1893</v>
      </c>
      <c r="Q381" t="s">
        <v>900</v>
      </c>
      <c r="R381" t="s">
        <v>900</v>
      </c>
      <c r="S381" t="s">
        <v>25</v>
      </c>
      <c r="T381" t="s">
        <v>25</v>
      </c>
    </row>
    <row r="382" spans="1:20" hidden="1" x14ac:dyDescent="0.3">
      <c r="A382" t="s">
        <v>1894</v>
      </c>
      <c r="B382" t="s">
        <v>1895</v>
      </c>
      <c r="C382" s="1" t="str">
        <f t="shared" si="47"/>
        <v>21:1141</v>
      </c>
      <c r="D382" s="1" t="str">
        <f t="shared" si="48"/>
        <v>21:0421</v>
      </c>
      <c r="E382" t="s">
        <v>1896</v>
      </c>
      <c r="F382" t="s">
        <v>1897</v>
      </c>
      <c r="H382">
        <v>55.2148988</v>
      </c>
      <c r="I382">
        <v>-65.899819699999995</v>
      </c>
      <c r="J382" s="1" t="str">
        <f t="shared" si="49"/>
        <v>Till</v>
      </c>
      <c r="K382" s="1" t="str">
        <f t="shared" si="50"/>
        <v>HMC separation (ODM; details not reported)</v>
      </c>
      <c r="L382" t="s">
        <v>246</v>
      </c>
      <c r="M382" t="s">
        <v>34</v>
      </c>
      <c r="N382" t="s">
        <v>32</v>
      </c>
      <c r="O382" t="s">
        <v>32</v>
      </c>
      <c r="P382" t="s">
        <v>874</v>
      </c>
      <c r="Q382" t="s">
        <v>131</v>
      </c>
      <c r="R382" t="s">
        <v>32</v>
      </c>
      <c r="S382" t="s">
        <v>200</v>
      </c>
      <c r="T382" t="s">
        <v>34</v>
      </c>
    </row>
    <row r="383" spans="1:20" hidden="1" x14ac:dyDescent="0.3">
      <c r="A383" t="s">
        <v>1898</v>
      </c>
      <c r="B383" t="s">
        <v>1899</v>
      </c>
      <c r="C383" s="1" t="str">
        <f t="shared" si="47"/>
        <v>21:1141</v>
      </c>
      <c r="D383" s="1" t="str">
        <f t="shared" si="48"/>
        <v>21:0421</v>
      </c>
      <c r="E383" t="s">
        <v>1900</v>
      </c>
      <c r="F383" t="s">
        <v>1901</v>
      </c>
      <c r="H383">
        <v>55.5953108</v>
      </c>
      <c r="I383">
        <v>-65.788492000000005</v>
      </c>
      <c r="J383" s="1" t="str">
        <f t="shared" si="49"/>
        <v>Till</v>
      </c>
      <c r="K383" s="1" t="str">
        <f t="shared" si="50"/>
        <v>HMC separation (ODM; details not reported)</v>
      </c>
      <c r="L383" t="s">
        <v>25</v>
      </c>
      <c r="M383" t="s">
        <v>25</v>
      </c>
      <c r="N383" t="s">
        <v>25</v>
      </c>
      <c r="O383" t="s">
        <v>25</v>
      </c>
      <c r="P383" t="s">
        <v>1902</v>
      </c>
      <c r="Q383" t="s">
        <v>25</v>
      </c>
      <c r="R383" t="s">
        <v>25</v>
      </c>
      <c r="S383" t="s">
        <v>25</v>
      </c>
      <c r="T383" t="s">
        <v>25</v>
      </c>
    </row>
    <row r="384" spans="1:20" hidden="1" x14ac:dyDescent="0.3">
      <c r="A384" t="s">
        <v>1903</v>
      </c>
      <c r="B384" t="s">
        <v>1904</v>
      </c>
      <c r="C384" s="1" t="str">
        <f t="shared" si="47"/>
        <v>21:1141</v>
      </c>
      <c r="D384" s="1" t="str">
        <f t="shared" si="48"/>
        <v>21:0421</v>
      </c>
      <c r="E384" t="s">
        <v>1905</v>
      </c>
      <c r="F384" t="s">
        <v>1906</v>
      </c>
      <c r="H384">
        <v>55.626055000000001</v>
      </c>
      <c r="I384">
        <v>-65.928791200000006</v>
      </c>
      <c r="J384" s="1" t="str">
        <f t="shared" si="49"/>
        <v>Till</v>
      </c>
      <c r="K384" s="1" t="str">
        <f t="shared" si="50"/>
        <v>HMC separation (ODM; details not reported)</v>
      </c>
      <c r="L384" t="s">
        <v>25</v>
      </c>
      <c r="M384" t="s">
        <v>25</v>
      </c>
      <c r="N384" t="s">
        <v>25</v>
      </c>
      <c r="O384" t="s">
        <v>25</v>
      </c>
      <c r="P384" t="s">
        <v>44</v>
      </c>
      <c r="Q384" t="s">
        <v>25</v>
      </c>
      <c r="R384" t="s">
        <v>25</v>
      </c>
      <c r="S384" t="s">
        <v>25</v>
      </c>
      <c r="T384" t="s">
        <v>25</v>
      </c>
    </row>
    <row r="385" spans="1:20" hidden="1" x14ac:dyDescent="0.3">
      <c r="A385" t="s">
        <v>1907</v>
      </c>
      <c r="B385" t="s">
        <v>1908</v>
      </c>
      <c r="C385" s="1" t="str">
        <f t="shared" si="47"/>
        <v>21:1141</v>
      </c>
      <c r="D385" s="1" t="str">
        <f t="shared" si="48"/>
        <v>21:0421</v>
      </c>
      <c r="E385" t="s">
        <v>1909</v>
      </c>
      <c r="F385" t="s">
        <v>1910</v>
      </c>
      <c r="H385">
        <v>55.726127200000001</v>
      </c>
      <c r="I385">
        <v>-65.883654000000007</v>
      </c>
      <c r="J385" s="1" t="str">
        <f t="shared" si="49"/>
        <v>Till</v>
      </c>
      <c r="K385" s="1" t="str">
        <f t="shared" si="50"/>
        <v>HMC separation (ODM; details not reported)</v>
      </c>
      <c r="L385" t="s">
        <v>34</v>
      </c>
      <c r="M385" t="s">
        <v>34</v>
      </c>
      <c r="N385" t="s">
        <v>25</v>
      </c>
      <c r="O385" t="s">
        <v>25</v>
      </c>
      <c r="P385" t="s">
        <v>1628</v>
      </c>
      <c r="Q385" t="s">
        <v>34</v>
      </c>
      <c r="R385" t="s">
        <v>34</v>
      </c>
      <c r="S385" t="s">
        <v>25</v>
      </c>
      <c r="T385" t="s">
        <v>25</v>
      </c>
    </row>
    <row r="386" spans="1:20" hidden="1" x14ac:dyDescent="0.3">
      <c r="A386" t="s">
        <v>1911</v>
      </c>
      <c r="B386" t="s">
        <v>1912</v>
      </c>
      <c r="C386" s="1" t="str">
        <f t="shared" si="47"/>
        <v>21:1141</v>
      </c>
      <c r="D386" s="1" t="str">
        <f t="shared" si="48"/>
        <v>21:0421</v>
      </c>
      <c r="E386" t="s">
        <v>1913</v>
      </c>
      <c r="F386" t="s">
        <v>1914</v>
      </c>
      <c r="H386">
        <v>55.772631099999998</v>
      </c>
      <c r="I386">
        <v>-65.529892099999998</v>
      </c>
      <c r="J386" s="1" t="str">
        <f t="shared" si="49"/>
        <v>Till</v>
      </c>
      <c r="K386" s="1" t="str">
        <f t="shared" si="50"/>
        <v>HMC separation (ODM; details not reported)</v>
      </c>
      <c r="L386" t="s">
        <v>33</v>
      </c>
      <c r="M386" t="s">
        <v>33</v>
      </c>
      <c r="N386" t="s">
        <v>25</v>
      </c>
      <c r="O386" t="s">
        <v>25</v>
      </c>
      <c r="P386" t="s">
        <v>1703</v>
      </c>
      <c r="Q386" t="s">
        <v>1596</v>
      </c>
      <c r="R386" t="s">
        <v>1596</v>
      </c>
      <c r="S386" t="s">
        <v>25</v>
      </c>
      <c r="T386" t="s">
        <v>25</v>
      </c>
    </row>
    <row r="387" spans="1:20" hidden="1" x14ac:dyDescent="0.3">
      <c r="A387" t="s">
        <v>1915</v>
      </c>
      <c r="B387" t="s">
        <v>1916</v>
      </c>
      <c r="C387" s="1" t="str">
        <f t="shared" si="47"/>
        <v>21:1141</v>
      </c>
      <c r="D387" s="1" t="str">
        <f t="shared" si="48"/>
        <v>21:0421</v>
      </c>
      <c r="E387" t="s">
        <v>1917</v>
      </c>
      <c r="F387" t="s">
        <v>1918</v>
      </c>
      <c r="H387">
        <v>55.739025900000001</v>
      </c>
      <c r="I387">
        <v>-65.152558499999998</v>
      </c>
      <c r="J387" s="1" t="str">
        <f t="shared" si="49"/>
        <v>Till</v>
      </c>
      <c r="K387" s="1" t="str">
        <f t="shared" si="50"/>
        <v>HMC separation (ODM; details not reported)</v>
      </c>
      <c r="L387" t="s">
        <v>33</v>
      </c>
      <c r="M387" t="s">
        <v>33</v>
      </c>
      <c r="N387" t="s">
        <v>25</v>
      </c>
      <c r="O387" t="s">
        <v>25</v>
      </c>
      <c r="P387" t="s">
        <v>1595</v>
      </c>
      <c r="Q387" t="s">
        <v>496</v>
      </c>
      <c r="R387" t="s">
        <v>496</v>
      </c>
      <c r="S387" t="s">
        <v>25</v>
      </c>
      <c r="T387" t="s">
        <v>25</v>
      </c>
    </row>
    <row r="388" spans="1:20" hidden="1" x14ac:dyDescent="0.3">
      <c r="A388" t="s">
        <v>1919</v>
      </c>
      <c r="B388" t="s">
        <v>1920</v>
      </c>
      <c r="C388" s="1" t="str">
        <f t="shared" si="47"/>
        <v>21:1141</v>
      </c>
      <c r="D388" s="1" t="str">
        <f t="shared" si="48"/>
        <v>21:0421</v>
      </c>
      <c r="E388" t="s">
        <v>1921</v>
      </c>
      <c r="F388" t="s">
        <v>1922</v>
      </c>
      <c r="H388">
        <v>55.654322299999997</v>
      </c>
      <c r="I388">
        <v>-65.781129100000001</v>
      </c>
      <c r="J388" s="1" t="str">
        <f t="shared" si="49"/>
        <v>Till</v>
      </c>
      <c r="K388" s="1" t="str">
        <f t="shared" si="50"/>
        <v>HMC separation (ODM; details not reported)</v>
      </c>
      <c r="L388" t="s">
        <v>25</v>
      </c>
      <c r="M388" t="s">
        <v>25</v>
      </c>
      <c r="N388" t="s">
        <v>25</v>
      </c>
      <c r="O388" t="s">
        <v>25</v>
      </c>
      <c r="P388" t="s">
        <v>1590</v>
      </c>
      <c r="Q388" t="s">
        <v>25</v>
      </c>
      <c r="R388" t="s">
        <v>25</v>
      </c>
      <c r="S388" t="s">
        <v>25</v>
      </c>
      <c r="T388" t="s">
        <v>25</v>
      </c>
    </row>
    <row r="389" spans="1:20" hidden="1" x14ac:dyDescent="0.3">
      <c r="A389" t="s">
        <v>1923</v>
      </c>
      <c r="B389" t="s">
        <v>1924</v>
      </c>
      <c r="C389" s="1" t="str">
        <f t="shared" si="47"/>
        <v>21:1141</v>
      </c>
      <c r="D389" s="1" t="str">
        <f t="shared" si="48"/>
        <v>21:0421</v>
      </c>
      <c r="E389" t="s">
        <v>1925</v>
      </c>
      <c r="F389" t="s">
        <v>1926</v>
      </c>
      <c r="H389">
        <v>55.489372699999997</v>
      </c>
      <c r="I389">
        <v>-65.810384099999993</v>
      </c>
      <c r="J389" s="1" t="str">
        <f t="shared" si="49"/>
        <v>Till</v>
      </c>
      <c r="K389" s="1" t="str">
        <f t="shared" si="50"/>
        <v>HMC separation (ODM; details not reported)</v>
      </c>
      <c r="L389" t="s">
        <v>34</v>
      </c>
      <c r="M389" t="s">
        <v>34</v>
      </c>
      <c r="N389" t="s">
        <v>25</v>
      </c>
      <c r="O389" t="s">
        <v>25</v>
      </c>
      <c r="P389" t="s">
        <v>1893</v>
      </c>
      <c r="Q389" t="s">
        <v>277</v>
      </c>
      <c r="R389" t="s">
        <v>277</v>
      </c>
      <c r="S389" t="s">
        <v>25</v>
      </c>
      <c r="T389" t="s">
        <v>25</v>
      </c>
    </row>
    <row r="390" spans="1:20" hidden="1" x14ac:dyDescent="0.3">
      <c r="A390" t="s">
        <v>1927</v>
      </c>
      <c r="B390" t="s">
        <v>1928</v>
      </c>
      <c r="C390" s="1" t="str">
        <f t="shared" si="47"/>
        <v>21:1141</v>
      </c>
      <c r="D390" s="1" t="str">
        <f t="shared" si="48"/>
        <v>21:0421</v>
      </c>
      <c r="E390" t="s">
        <v>1929</v>
      </c>
      <c r="F390" t="s">
        <v>1930</v>
      </c>
      <c r="H390">
        <v>55.553448299999999</v>
      </c>
      <c r="I390">
        <v>-65.560375399999998</v>
      </c>
      <c r="J390" s="1" t="str">
        <f t="shared" si="49"/>
        <v>Till</v>
      </c>
      <c r="K390" s="1" t="str">
        <f t="shared" si="50"/>
        <v>HMC separation (ODM; details not reported)</v>
      </c>
      <c r="L390" t="s">
        <v>25</v>
      </c>
      <c r="M390" t="s">
        <v>25</v>
      </c>
      <c r="N390" t="s">
        <v>25</v>
      </c>
      <c r="O390" t="s">
        <v>25</v>
      </c>
      <c r="P390" t="s">
        <v>1893</v>
      </c>
      <c r="Q390" t="s">
        <v>25</v>
      </c>
      <c r="R390" t="s">
        <v>25</v>
      </c>
      <c r="S390" t="s">
        <v>25</v>
      </c>
      <c r="T390" t="s">
        <v>25</v>
      </c>
    </row>
    <row r="391" spans="1:20" hidden="1" x14ac:dyDescent="0.3">
      <c r="A391" t="s">
        <v>1931</v>
      </c>
      <c r="B391" t="s">
        <v>1932</v>
      </c>
      <c r="C391" s="1" t="str">
        <f t="shared" si="47"/>
        <v>21:1141</v>
      </c>
      <c r="D391" s="1" t="str">
        <f t="shared" si="48"/>
        <v>21:0421</v>
      </c>
      <c r="E391" t="s">
        <v>1933</v>
      </c>
      <c r="F391" t="s">
        <v>1934</v>
      </c>
      <c r="H391">
        <v>55.686891899999999</v>
      </c>
      <c r="I391">
        <v>-65.307201000000006</v>
      </c>
      <c r="J391" s="1" t="str">
        <f t="shared" si="49"/>
        <v>Till</v>
      </c>
      <c r="K391" s="1" t="str">
        <f t="shared" si="50"/>
        <v>HMC separation (ODM; details not reported)</v>
      </c>
      <c r="L391" t="s">
        <v>25</v>
      </c>
      <c r="M391" t="s">
        <v>25</v>
      </c>
      <c r="N391" t="s">
        <v>25</v>
      </c>
      <c r="O391" t="s">
        <v>25</v>
      </c>
      <c r="P391" t="s">
        <v>1081</v>
      </c>
      <c r="Q391" t="s">
        <v>25</v>
      </c>
      <c r="R391" t="s">
        <v>25</v>
      </c>
      <c r="S391" t="s">
        <v>25</v>
      </c>
      <c r="T391" t="s">
        <v>25</v>
      </c>
    </row>
    <row r="392" spans="1:20" hidden="1" x14ac:dyDescent="0.3">
      <c r="A392" t="s">
        <v>1935</v>
      </c>
      <c r="B392" t="s">
        <v>1936</v>
      </c>
      <c r="C392" s="1" t="str">
        <f t="shared" si="47"/>
        <v>21:1141</v>
      </c>
      <c r="D392" s="1" t="str">
        <f t="shared" si="48"/>
        <v>21:0421</v>
      </c>
      <c r="E392" t="s">
        <v>1937</v>
      </c>
      <c r="F392" t="s">
        <v>1938</v>
      </c>
      <c r="H392">
        <v>55.842547699999997</v>
      </c>
      <c r="I392">
        <v>-65.062167700000003</v>
      </c>
      <c r="J392" s="1" t="str">
        <f t="shared" si="49"/>
        <v>Till</v>
      </c>
      <c r="K392" s="1" t="str">
        <f t="shared" si="50"/>
        <v>HMC separation (ODM; details not reported)</v>
      </c>
      <c r="L392" t="s">
        <v>25</v>
      </c>
      <c r="M392" t="s">
        <v>25</v>
      </c>
      <c r="N392" t="s">
        <v>25</v>
      </c>
      <c r="O392" t="s">
        <v>25</v>
      </c>
      <c r="P392" t="s">
        <v>292</v>
      </c>
      <c r="Q392" t="s">
        <v>25</v>
      </c>
      <c r="R392" t="s">
        <v>25</v>
      </c>
      <c r="S392" t="s">
        <v>25</v>
      </c>
      <c r="T392" t="s">
        <v>25</v>
      </c>
    </row>
    <row r="393" spans="1:20" hidden="1" x14ac:dyDescent="0.3">
      <c r="A393" t="s">
        <v>1939</v>
      </c>
      <c r="B393" t="s">
        <v>1940</v>
      </c>
      <c r="C393" s="1" t="str">
        <f t="shared" si="47"/>
        <v>21:1141</v>
      </c>
      <c r="D393" s="1" t="str">
        <f t="shared" si="48"/>
        <v>21:0421</v>
      </c>
      <c r="E393" t="s">
        <v>1941</v>
      </c>
      <c r="F393" t="s">
        <v>1942</v>
      </c>
      <c r="H393">
        <v>55.984221699999999</v>
      </c>
      <c r="I393">
        <v>-65.250717199999997</v>
      </c>
      <c r="J393" s="1" t="str">
        <f t="shared" si="49"/>
        <v>Till</v>
      </c>
      <c r="K393" s="1" t="str">
        <f t="shared" si="50"/>
        <v>HMC separation (ODM; details not reported)</v>
      </c>
      <c r="L393" t="s">
        <v>25</v>
      </c>
      <c r="M393" t="s">
        <v>25</v>
      </c>
      <c r="N393" t="s">
        <v>25</v>
      </c>
      <c r="O393" t="s">
        <v>25</v>
      </c>
      <c r="P393" t="s">
        <v>521</v>
      </c>
      <c r="Q393" t="s">
        <v>25</v>
      </c>
      <c r="R393" t="s">
        <v>25</v>
      </c>
      <c r="S393" t="s">
        <v>25</v>
      </c>
      <c r="T393" t="s">
        <v>25</v>
      </c>
    </row>
    <row r="394" spans="1:20" hidden="1" x14ac:dyDescent="0.3">
      <c r="A394" t="s">
        <v>1943</v>
      </c>
      <c r="B394" t="s">
        <v>1944</v>
      </c>
      <c r="C394" s="1" t="str">
        <f t="shared" si="47"/>
        <v>21:1141</v>
      </c>
      <c r="D394" s="1" t="str">
        <f t="shared" si="48"/>
        <v>21:0421</v>
      </c>
      <c r="E394" t="s">
        <v>1945</v>
      </c>
      <c r="F394" t="s">
        <v>1946</v>
      </c>
      <c r="H394">
        <v>55.963867299999997</v>
      </c>
      <c r="I394">
        <v>-64.984401599999998</v>
      </c>
      <c r="J394" s="1" t="str">
        <f t="shared" si="49"/>
        <v>Till</v>
      </c>
      <c r="K394" s="1" t="str">
        <f t="shared" si="50"/>
        <v>HMC separation (ODM; details not reported)</v>
      </c>
      <c r="L394" t="s">
        <v>25</v>
      </c>
      <c r="M394" t="s">
        <v>25</v>
      </c>
      <c r="N394" t="s">
        <v>25</v>
      </c>
      <c r="O394" t="s">
        <v>25</v>
      </c>
      <c r="P394" t="s">
        <v>1157</v>
      </c>
      <c r="Q394" t="s">
        <v>25</v>
      </c>
      <c r="R394" t="s">
        <v>25</v>
      </c>
      <c r="S394" t="s">
        <v>25</v>
      </c>
      <c r="T394" t="s">
        <v>25</v>
      </c>
    </row>
    <row r="395" spans="1:20" hidden="1" x14ac:dyDescent="0.3">
      <c r="A395" t="s">
        <v>1947</v>
      </c>
      <c r="B395" t="s">
        <v>1948</v>
      </c>
      <c r="C395" s="1" t="str">
        <f t="shared" si="47"/>
        <v>21:1141</v>
      </c>
      <c r="D395" s="1" t="str">
        <f t="shared" si="48"/>
        <v>21:0421</v>
      </c>
      <c r="E395" t="s">
        <v>1949</v>
      </c>
      <c r="F395" t="s">
        <v>1950</v>
      </c>
      <c r="H395">
        <v>55.974659799999998</v>
      </c>
      <c r="I395">
        <v>-64.7753096</v>
      </c>
      <c r="J395" s="1" t="str">
        <f t="shared" si="49"/>
        <v>Till</v>
      </c>
      <c r="K395" s="1" t="str">
        <f t="shared" si="50"/>
        <v>HMC separation (ODM; details not reported)</v>
      </c>
      <c r="L395" t="s">
        <v>25</v>
      </c>
      <c r="M395" t="s">
        <v>25</v>
      </c>
      <c r="N395" t="s">
        <v>25</v>
      </c>
      <c r="O395" t="s">
        <v>25</v>
      </c>
      <c r="P395" t="s">
        <v>463</v>
      </c>
      <c r="Q395" t="s">
        <v>25</v>
      </c>
      <c r="R395" t="s">
        <v>25</v>
      </c>
      <c r="S395" t="s">
        <v>25</v>
      </c>
      <c r="T395" t="s">
        <v>25</v>
      </c>
    </row>
    <row r="396" spans="1:20" hidden="1" x14ac:dyDescent="0.3">
      <c r="A396" t="s">
        <v>1951</v>
      </c>
      <c r="B396" t="s">
        <v>1952</v>
      </c>
      <c r="C396" s="1" t="str">
        <f t="shared" si="47"/>
        <v>21:1141</v>
      </c>
      <c r="D396" s="1" t="str">
        <f t="shared" si="48"/>
        <v>21:0421</v>
      </c>
      <c r="E396" t="s">
        <v>1953</v>
      </c>
      <c r="F396" t="s">
        <v>1954</v>
      </c>
      <c r="H396">
        <v>55.808563200000002</v>
      </c>
      <c r="I396">
        <v>-64.893075600000003</v>
      </c>
      <c r="J396" s="1" t="str">
        <f t="shared" si="49"/>
        <v>Till</v>
      </c>
      <c r="K396" s="1" t="str">
        <f t="shared" si="50"/>
        <v>HMC separation (ODM; details not reported)</v>
      </c>
      <c r="L396" t="s">
        <v>25</v>
      </c>
      <c r="M396" t="s">
        <v>25</v>
      </c>
      <c r="N396" t="s">
        <v>25</v>
      </c>
      <c r="O396" t="s">
        <v>25</v>
      </c>
      <c r="P396" t="s">
        <v>325</v>
      </c>
      <c r="Q396" t="s">
        <v>25</v>
      </c>
      <c r="R396" t="s">
        <v>25</v>
      </c>
      <c r="S396" t="s">
        <v>25</v>
      </c>
      <c r="T396" t="s">
        <v>25</v>
      </c>
    </row>
    <row r="397" spans="1:20" hidden="1" x14ac:dyDescent="0.3">
      <c r="A397" t="s">
        <v>1955</v>
      </c>
      <c r="B397" t="s">
        <v>1956</v>
      </c>
      <c r="C397" s="1" t="str">
        <f t="shared" si="47"/>
        <v>21:1141</v>
      </c>
      <c r="D397" s="1" t="str">
        <f t="shared" si="48"/>
        <v>21:0421</v>
      </c>
      <c r="E397" t="s">
        <v>1957</v>
      </c>
      <c r="F397" t="s">
        <v>1958</v>
      </c>
      <c r="H397">
        <v>55.632499299999999</v>
      </c>
      <c r="I397">
        <v>-65.173181299999996</v>
      </c>
      <c r="J397" s="1" t="str">
        <f t="shared" si="49"/>
        <v>Till</v>
      </c>
      <c r="K397" s="1" t="str">
        <f t="shared" si="50"/>
        <v>HMC separation (ODM; details not reported)</v>
      </c>
      <c r="L397" t="s">
        <v>25</v>
      </c>
      <c r="M397" t="s">
        <v>25</v>
      </c>
      <c r="N397" t="s">
        <v>25</v>
      </c>
      <c r="O397" t="s">
        <v>25</v>
      </c>
      <c r="P397" t="s">
        <v>292</v>
      </c>
      <c r="Q397" t="s">
        <v>25</v>
      </c>
      <c r="R397" t="s">
        <v>25</v>
      </c>
      <c r="S397" t="s">
        <v>25</v>
      </c>
      <c r="T397" t="s">
        <v>25</v>
      </c>
    </row>
    <row r="398" spans="1:20" hidden="1" x14ac:dyDescent="0.3">
      <c r="A398" t="s">
        <v>1959</v>
      </c>
      <c r="B398" t="s">
        <v>1960</v>
      </c>
      <c r="C398" s="1" t="str">
        <f t="shared" ref="C398:C429" si="51">HYPERLINK("http://geochem.nrcan.gc.ca/cdogs/content/bdl/bdl211141_e.htm", "21:1141")</f>
        <v>21:1141</v>
      </c>
      <c r="D398" s="1" t="str">
        <f t="shared" si="48"/>
        <v>21:0421</v>
      </c>
      <c r="E398" t="s">
        <v>1961</v>
      </c>
      <c r="F398" t="s">
        <v>1962</v>
      </c>
      <c r="H398">
        <v>55.851586099999999</v>
      </c>
      <c r="I398">
        <v>-64.547094599999994</v>
      </c>
      <c r="J398" s="1" t="str">
        <f t="shared" si="49"/>
        <v>Till</v>
      </c>
      <c r="K398" s="1" t="str">
        <f t="shared" si="50"/>
        <v>HMC separation (ODM; details not reported)</v>
      </c>
      <c r="L398" t="s">
        <v>25</v>
      </c>
      <c r="M398" t="s">
        <v>25</v>
      </c>
      <c r="N398" t="s">
        <v>25</v>
      </c>
      <c r="O398" t="s">
        <v>25</v>
      </c>
      <c r="P398" t="s">
        <v>1963</v>
      </c>
      <c r="Q398" t="s">
        <v>25</v>
      </c>
      <c r="R398" t="s">
        <v>25</v>
      </c>
      <c r="S398" t="s">
        <v>25</v>
      </c>
      <c r="T398" t="s">
        <v>25</v>
      </c>
    </row>
    <row r="399" spans="1:20" hidden="1" x14ac:dyDescent="0.3">
      <c r="A399" t="s">
        <v>1964</v>
      </c>
      <c r="B399" t="s">
        <v>1965</v>
      </c>
      <c r="C399" s="1" t="str">
        <f t="shared" si="51"/>
        <v>21:1141</v>
      </c>
      <c r="D399" s="1" t="str">
        <f t="shared" si="48"/>
        <v>21:0421</v>
      </c>
      <c r="E399" t="s">
        <v>1966</v>
      </c>
      <c r="F399" t="s">
        <v>1967</v>
      </c>
      <c r="H399">
        <v>55.939375499999997</v>
      </c>
      <c r="I399">
        <v>-64.461555799999999</v>
      </c>
      <c r="J399" s="1" t="str">
        <f t="shared" si="49"/>
        <v>Till</v>
      </c>
      <c r="K399" s="1" t="str">
        <f t="shared" si="50"/>
        <v>HMC separation (ODM; details not reported)</v>
      </c>
      <c r="L399" t="s">
        <v>33</v>
      </c>
      <c r="M399" t="s">
        <v>33</v>
      </c>
      <c r="N399" t="s">
        <v>25</v>
      </c>
      <c r="O399" t="s">
        <v>25</v>
      </c>
      <c r="P399" t="s">
        <v>1595</v>
      </c>
      <c r="Q399" t="s">
        <v>131</v>
      </c>
      <c r="R399" t="s">
        <v>131</v>
      </c>
      <c r="S399" t="s">
        <v>25</v>
      </c>
      <c r="T399" t="s">
        <v>25</v>
      </c>
    </row>
    <row r="400" spans="1:20" hidden="1" x14ac:dyDescent="0.3">
      <c r="A400" t="s">
        <v>1968</v>
      </c>
      <c r="B400" t="s">
        <v>1969</v>
      </c>
      <c r="C400" s="1" t="str">
        <f t="shared" si="51"/>
        <v>21:1141</v>
      </c>
      <c r="D400" s="1" t="str">
        <f t="shared" si="48"/>
        <v>21:0421</v>
      </c>
      <c r="E400" t="s">
        <v>1970</v>
      </c>
      <c r="F400" t="s">
        <v>1971</v>
      </c>
      <c r="H400">
        <v>55.965054600000002</v>
      </c>
      <c r="I400">
        <v>-64.270510099999996</v>
      </c>
      <c r="J400" s="1" t="str">
        <f t="shared" si="49"/>
        <v>Till</v>
      </c>
      <c r="K400" s="1" t="str">
        <f t="shared" si="50"/>
        <v>HMC separation (ODM; details not reported)</v>
      </c>
      <c r="L400" t="s">
        <v>33</v>
      </c>
      <c r="M400" t="s">
        <v>33</v>
      </c>
      <c r="N400" t="s">
        <v>25</v>
      </c>
      <c r="O400" t="s">
        <v>25</v>
      </c>
      <c r="P400" t="s">
        <v>1081</v>
      </c>
      <c r="Q400" t="s">
        <v>1596</v>
      </c>
      <c r="R400" t="s">
        <v>1596</v>
      </c>
      <c r="S400" t="s">
        <v>25</v>
      </c>
      <c r="T400" t="s">
        <v>25</v>
      </c>
    </row>
    <row r="401" spans="1:20" hidden="1" x14ac:dyDescent="0.3">
      <c r="A401" t="s">
        <v>1972</v>
      </c>
      <c r="B401" t="s">
        <v>1973</v>
      </c>
      <c r="C401" s="1" t="str">
        <f t="shared" si="51"/>
        <v>21:1141</v>
      </c>
      <c r="D401" s="1" t="str">
        <f t="shared" ref="D401:D432" si="52">HYPERLINK("http://geochem.nrcan.gc.ca/cdogs/content/svy/svy210421_e.htm", "21:0421")</f>
        <v>21:0421</v>
      </c>
      <c r="E401" t="s">
        <v>1974</v>
      </c>
      <c r="F401" t="s">
        <v>1975</v>
      </c>
      <c r="H401">
        <v>55.952550899999999</v>
      </c>
      <c r="I401">
        <v>-64.3674611</v>
      </c>
      <c r="J401" s="1" t="str">
        <f t="shared" ref="J401:J432" si="53">HYPERLINK("http://geochem.nrcan.gc.ca/cdogs/content/kwd/kwd020044_e.htm", "Till")</f>
        <v>Till</v>
      </c>
      <c r="K401" s="1" t="str">
        <f t="shared" ref="K401:K432" si="54">HYPERLINK("http://geochem.nrcan.gc.ca/cdogs/content/kwd/kwd080049_e.htm", "HMC separation (ODM; details not reported)")</f>
        <v>HMC separation (ODM; details not reported)</v>
      </c>
      <c r="L401" t="s">
        <v>25</v>
      </c>
      <c r="M401" t="s">
        <v>25</v>
      </c>
      <c r="N401" t="s">
        <v>25</v>
      </c>
      <c r="O401" t="s">
        <v>25</v>
      </c>
      <c r="P401" t="s">
        <v>1716</v>
      </c>
      <c r="Q401" t="s">
        <v>25</v>
      </c>
      <c r="R401" t="s">
        <v>25</v>
      </c>
      <c r="S401" t="s">
        <v>25</v>
      </c>
      <c r="T401" t="s">
        <v>25</v>
      </c>
    </row>
    <row r="402" spans="1:20" hidden="1" x14ac:dyDescent="0.3">
      <c r="A402" t="s">
        <v>1976</v>
      </c>
      <c r="B402" t="s">
        <v>1977</v>
      </c>
      <c r="C402" s="1" t="str">
        <f t="shared" si="51"/>
        <v>21:1141</v>
      </c>
      <c r="D402" s="1" t="str">
        <f t="shared" si="52"/>
        <v>21:0421</v>
      </c>
      <c r="E402" t="s">
        <v>1978</v>
      </c>
      <c r="F402" t="s">
        <v>1979</v>
      </c>
      <c r="H402">
        <v>55.968527700000003</v>
      </c>
      <c r="I402">
        <v>-64.070363099999994</v>
      </c>
      <c r="J402" s="1" t="str">
        <f t="shared" si="53"/>
        <v>Till</v>
      </c>
      <c r="K402" s="1" t="str">
        <f t="shared" si="54"/>
        <v>HMC separation (ODM; details not reported)</v>
      </c>
      <c r="L402" t="s">
        <v>33</v>
      </c>
      <c r="M402" t="s">
        <v>25</v>
      </c>
      <c r="N402" t="s">
        <v>33</v>
      </c>
      <c r="O402" t="s">
        <v>25</v>
      </c>
      <c r="P402" t="s">
        <v>1980</v>
      </c>
      <c r="Q402" t="s">
        <v>34</v>
      </c>
      <c r="R402" t="s">
        <v>25</v>
      </c>
      <c r="S402" t="s">
        <v>34</v>
      </c>
      <c r="T402" t="s">
        <v>25</v>
      </c>
    </row>
    <row r="403" spans="1:20" hidden="1" x14ac:dyDescent="0.3">
      <c r="A403" t="s">
        <v>1981</v>
      </c>
      <c r="B403" t="s">
        <v>1982</v>
      </c>
      <c r="C403" s="1" t="str">
        <f t="shared" si="51"/>
        <v>21:1141</v>
      </c>
      <c r="D403" s="1" t="str">
        <f t="shared" si="52"/>
        <v>21:0421</v>
      </c>
      <c r="E403" t="s">
        <v>1983</v>
      </c>
      <c r="F403" t="s">
        <v>1984</v>
      </c>
      <c r="H403">
        <v>55.844335299999997</v>
      </c>
      <c r="I403">
        <v>-64.047575300000005</v>
      </c>
      <c r="J403" s="1" t="str">
        <f t="shared" si="53"/>
        <v>Till</v>
      </c>
      <c r="K403" s="1" t="str">
        <f t="shared" si="54"/>
        <v>HMC separation (ODM; details not reported)</v>
      </c>
      <c r="L403" t="s">
        <v>25</v>
      </c>
      <c r="M403" t="s">
        <v>25</v>
      </c>
      <c r="N403" t="s">
        <v>25</v>
      </c>
      <c r="O403" t="s">
        <v>25</v>
      </c>
      <c r="P403" t="s">
        <v>292</v>
      </c>
      <c r="Q403" t="s">
        <v>25</v>
      </c>
      <c r="R403" t="s">
        <v>25</v>
      </c>
      <c r="S403" t="s">
        <v>25</v>
      </c>
      <c r="T403" t="s">
        <v>25</v>
      </c>
    </row>
    <row r="404" spans="1:20" hidden="1" x14ac:dyDescent="0.3">
      <c r="A404" t="s">
        <v>1985</v>
      </c>
      <c r="B404" t="s">
        <v>1986</v>
      </c>
      <c r="C404" s="1" t="str">
        <f t="shared" si="51"/>
        <v>21:1141</v>
      </c>
      <c r="D404" s="1" t="str">
        <f t="shared" si="52"/>
        <v>21:0421</v>
      </c>
      <c r="E404" t="s">
        <v>1987</v>
      </c>
      <c r="F404" t="s">
        <v>1988</v>
      </c>
      <c r="H404">
        <v>55.769983799999999</v>
      </c>
      <c r="I404">
        <v>-64.038407199999995</v>
      </c>
      <c r="J404" s="1" t="str">
        <f t="shared" si="53"/>
        <v>Till</v>
      </c>
      <c r="K404" s="1" t="str">
        <f t="shared" si="54"/>
        <v>HMC separation (ODM; details not reported)</v>
      </c>
      <c r="L404" t="s">
        <v>25</v>
      </c>
      <c r="M404" t="s">
        <v>25</v>
      </c>
      <c r="N404" t="s">
        <v>25</v>
      </c>
      <c r="O404" t="s">
        <v>25</v>
      </c>
      <c r="P404" t="s">
        <v>1989</v>
      </c>
      <c r="Q404" t="s">
        <v>25</v>
      </c>
      <c r="R404" t="s">
        <v>25</v>
      </c>
      <c r="S404" t="s">
        <v>25</v>
      </c>
      <c r="T404" t="s">
        <v>25</v>
      </c>
    </row>
    <row r="405" spans="1:20" hidden="1" x14ac:dyDescent="0.3">
      <c r="A405" t="s">
        <v>1990</v>
      </c>
      <c r="B405" t="s">
        <v>1991</v>
      </c>
      <c r="C405" s="1" t="str">
        <f t="shared" si="51"/>
        <v>21:1141</v>
      </c>
      <c r="D405" s="1" t="str">
        <f t="shared" si="52"/>
        <v>21:0421</v>
      </c>
      <c r="E405" t="s">
        <v>1992</v>
      </c>
      <c r="F405" t="s">
        <v>1993</v>
      </c>
      <c r="H405">
        <v>55.695266099999998</v>
      </c>
      <c r="I405">
        <v>-64.034166400000004</v>
      </c>
      <c r="J405" s="1" t="str">
        <f t="shared" si="53"/>
        <v>Till</v>
      </c>
      <c r="K405" s="1" t="str">
        <f t="shared" si="54"/>
        <v>HMC separation (ODM; details not reported)</v>
      </c>
      <c r="L405" t="s">
        <v>25</v>
      </c>
      <c r="M405" t="s">
        <v>25</v>
      </c>
      <c r="N405" t="s">
        <v>25</v>
      </c>
      <c r="O405" t="s">
        <v>25</v>
      </c>
      <c r="P405" t="s">
        <v>1585</v>
      </c>
      <c r="Q405" t="s">
        <v>25</v>
      </c>
      <c r="R405" t="s">
        <v>25</v>
      </c>
      <c r="S405" t="s">
        <v>25</v>
      </c>
      <c r="T405" t="s">
        <v>25</v>
      </c>
    </row>
    <row r="406" spans="1:20" hidden="1" x14ac:dyDescent="0.3">
      <c r="A406" t="s">
        <v>1994</v>
      </c>
      <c r="B406" t="s">
        <v>1995</v>
      </c>
      <c r="C406" s="1" t="str">
        <f t="shared" si="51"/>
        <v>21:1141</v>
      </c>
      <c r="D406" s="1" t="str">
        <f t="shared" si="52"/>
        <v>21:0421</v>
      </c>
      <c r="E406" t="s">
        <v>1996</v>
      </c>
      <c r="F406" t="s">
        <v>1997</v>
      </c>
      <c r="H406">
        <v>55.615987199999999</v>
      </c>
      <c r="I406">
        <v>-64.035778100000002</v>
      </c>
      <c r="J406" s="1" t="str">
        <f t="shared" si="53"/>
        <v>Till</v>
      </c>
      <c r="K406" s="1" t="str">
        <f t="shared" si="54"/>
        <v>HMC separation (ODM; details not reported)</v>
      </c>
      <c r="L406" t="s">
        <v>33</v>
      </c>
      <c r="M406" t="s">
        <v>33</v>
      </c>
      <c r="N406" t="s">
        <v>25</v>
      </c>
      <c r="O406" t="s">
        <v>25</v>
      </c>
      <c r="P406" t="s">
        <v>1676</v>
      </c>
      <c r="Q406" t="s">
        <v>274</v>
      </c>
      <c r="R406" t="s">
        <v>274</v>
      </c>
      <c r="S406" t="s">
        <v>25</v>
      </c>
      <c r="T406" t="s">
        <v>25</v>
      </c>
    </row>
    <row r="407" spans="1:20" hidden="1" x14ac:dyDescent="0.3">
      <c r="A407" t="s">
        <v>1998</v>
      </c>
      <c r="B407" t="s">
        <v>1999</v>
      </c>
      <c r="C407" s="1" t="str">
        <f t="shared" si="51"/>
        <v>21:1141</v>
      </c>
      <c r="D407" s="1" t="str">
        <f t="shared" si="52"/>
        <v>21:0421</v>
      </c>
      <c r="E407" t="s">
        <v>2000</v>
      </c>
      <c r="F407" t="s">
        <v>2001</v>
      </c>
      <c r="H407">
        <v>55.534924500000002</v>
      </c>
      <c r="I407">
        <v>-64.055671099999998</v>
      </c>
      <c r="J407" s="1" t="str">
        <f t="shared" si="53"/>
        <v>Till</v>
      </c>
      <c r="K407" s="1" t="str">
        <f t="shared" si="54"/>
        <v>HMC separation (ODM; details not reported)</v>
      </c>
      <c r="L407" t="s">
        <v>33</v>
      </c>
      <c r="M407" t="s">
        <v>33</v>
      </c>
      <c r="N407" t="s">
        <v>25</v>
      </c>
      <c r="O407" t="s">
        <v>25</v>
      </c>
      <c r="P407" t="s">
        <v>1870</v>
      </c>
      <c r="Q407" t="s">
        <v>33</v>
      </c>
      <c r="R407" t="s">
        <v>33</v>
      </c>
      <c r="S407" t="s">
        <v>25</v>
      </c>
      <c r="T407" t="s">
        <v>25</v>
      </c>
    </row>
    <row r="408" spans="1:20" hidden="1" x14ac:dyDescent="0.3">
      <c r="A408" t="s">
        <v>2002</v>
      </c>
      <c r="B408" t="s">
        <v>2003</v>
      </c>
      <c r="C408" s="1" t="str">
        <f t="shared" si="51"/>
        <v>21:1141</v>
      </c>
      <c r="D408" s="1" t="str">
        <f t="shared" si="52"/>
        <v>21:0421</v>
      </c>
      <c r="E408" t="s">
        <v>2004</v>
      </c>
      <c r="F408" t="s">
        <v>2005</v>
      </c>
      <c r="H408">
        <v>55.502163199999998</v>
      </c>
      <c r="I408">
        <v>-64.229739499999994</v>
      </c>
      <c r="J408" s="1" t="str">
        <f t="shared" si="53"/>
        <v>Till</v>
      </c>
      <c r="K408" s="1" t="str">
        <f t="shared" si="54"/>
        <v>HMC separation (ODM; details not reported)</v>
      </c>
      <c r="L408" t="s">
        <v>33</v>
      </c>
      <c r="M408" t="s">
        <v>33</v>
      </c>
      <c r="N408" t="s">
        <v>25</v>
      </c>
      <c r="O408" t="s">
        <v>25</v>
      </c>
      <c r="P408" t="s">
        <v>1703</v>
      </c>
      <c r="Q408" t="s">
        <v>24</v>
      </c>
      <c r="R408" t="s">
        <v>24</v>
      </c>
      <c r="S408" t="s">
        <v>25</v>
      </c>
      <c r="T408" t="s">
        <v>25</v>
      </c>
    </row>
    <row r="409" spans="1:20" hidden="1" x14ac:dyDescent="0.3">
      <c r="A409" t="s">
        <v>2006</v>
      </c>
      <c r="B409" t="s">
        <v>2007</v>
      </c>
      <c r="C409" s="1" t="str">
        <f t="shared" si="51"/>
        <v>21:1141</v>
      </c>
      <c r="D409" s="1" t="str">
        <f t="shared" si="52"/>
        <v>21:0421</v>
      </c>
      <c r="E409" t="s">
        <v>2008</v>
      </c>
      <c r="F409" t="s">
        <v>2009</v>
      </c>
      <c r="H409">
        <v>55.396958699999999</v>
      </c>
      <c r="I409">
        <v>-64.394686500000006</v>
      </c>
      <c r="J409" s="1" t="str">
        <f t="shared" si="53"/>
        <v>Till</v>
      </c>
      <c r="K409" s="1" t="str">
        <f t="shared" si="54"/>
        <v>HMC separation (ODM; details not reported)</v>
      </c>
      <c r="L409" t="s">
        <v>25</v>
      </c>
      <c r="M409" t="s">
        <v>25</v>
      </c>
      <c r="N409" t="s">
        <v>25</v>
      </c>
      <c r="O409" t="s">
        <v>25</v>
      </c>
      <c r="P409" t="s">
        <v>1963</v>
      </c>
      <c r="Q409" t="s">
        <v>25</v>
      </c>
      <c r="R409" t="s">
        <v>25</v>
      </c>
      <c r="S409" t="s">
        <v>25</v>
      </c>
      <c r="T409" t="s">
        <v>25</v>
      </c>
    </row>
    <row r="410" spans="1:20" hidden="1" x14ac:dyDescent="0.3">
      <c r="A410" t="s">
        <v>2010</v>
      </c>
      <c r="B410" t="s">
        <v>2011</v>
      </c>
      <c r="C410" s="1" t="str">
        <f t="shared" si="51"/>
        <v>21:1141</v>
      </c>
      <c r="D410" s="1" t="str">
        <f t="shared" si="52"/>
        <v>21:0421</v>
      </c>
      <c r="E410" t="s">
        <v>2012</v>
      </c>
      <c r="F410" t="s">
        <v>2013</v>
      </c>
      <c r="H410">
        <v>55.8197586</v>
      </c>
      <c r="I410">
        <v>-65.568426400000007</v>
      </c>
      <c r="J410" s="1" t="str">
        <f t="shared" si="53"/>
        <v>Till</v>
      </c>
      <c r="K410" s="1" t="str">
        <f t="shared" si="54"/>
        <v>HMC separation (ODM; details not reported)</v>
      </c>
      <c r="L410" t="s">
        <v>25</v>
      </c>
      <c r="M410" t="s">
        <v>25</v>
      </c>
      <c r="N410" t="s">
        <v>25</v>
      </c>
      <c r="O410" t="s">
        <v>25</v>
      </c>
      <c r="P410" t="s">
        <v>2014</v>
      </c>
      <c r="Q410" t="s">
        <v>25</v>
      </c>
      <c r="R410" t="s">
        <v>25</v>
      </c>
      <c r="S410" t="s">
        <v>25</v>
      </c>
      <c r="T410" t="s">
        <v>25</v>
      </c>
    </row>
    <row r="411" spans="1:20" hidden="1" x14ac:dyDescent="0.3">
      <c r="A411" t="s">
        <v>2015</v>
      </c>
      <c r="B411" t="s">
        <v>2016</v>
      </c>
      <c r="C411" s="1" t="str">
        <f t="shared" si="51"/>
        <v>21:1141</v>
      </c>
      <c r="D411" s="1" t="str">
        <f t="shared" si="52"/>
        <v>21:0421</v>
      </c>
      <c r="E411" t="s">
        <v>2017</v>
      </c>
      <c r="F411" t="s">
        <v>2018</v>
      </c>
      <c r="H411">
        <v>55.824838399999997</v>
      </c>
      <c r="I411">
        <v>-65.783517900000007</v>
      </c>
      <c r="J411" s="1" t="str">
        <f t="shared" si="53"/>
        <v>Till</v>
      </c>
      <c r="K411" s="1" t="str">
        <f t="shared" si="54"/>
        <v>HMC separation (ODM; details not reported)</v>
      </c>
      <c r="L411" t="s">
        <v>25</v>
      </c>
      <c r="M411" t="s">
        <v>25</v>
      </c>
      <c r="N411" t="s">
        <v>25</v>
      </c>
      <c r="O411" t="s">
        <v>25</v>
      </c>
      <c r="P411" t="s">
        <v>277</v>
      </c>
      <c r="Q411" t="s">
        <v>25</v>
      </c>
      <c r="R411" t="s">
        <v>25</v>
      </c>
      <c r="S411" t="s">
        <v>25</v>
      </c>
      <c r="T411" t="s">
        <v>25</v>
      </c>
    </row>
    <row r="412" spans="1:20" hidden="1" x14ac:dyDescent="0.3">
      <c r="A412" t="s">
        <v>2019</v>
      </c>
      <c r="B412" t="s">
        <v>2020</v>
      </c>
      <c r="C412" s="1" t="str">
        <f t="shared" si="51"/>
        <v>21:1141</v>
      </c>
      <c r="D412" s="1" t="str">
        <f t="shared" si="52"/>
        <v>21:0421</v>
      </c>
      <c r="E412" t="s">
        <v>2021</v>
      </c>
      <c r="F412" t="s">
        <v>2022</v>
      </c>
      <c r="H412">
        <v>55.851927799999999</v>
      </c>
      <c r="I412">
        <v>-64.336976100000001</v>
      </c>
      <c r="J412" s="1" t="str">
        <f t="shared" si="53"/>
        <v>Till</v>
      </c>
      <c r="K412" s="1" t="str">
        <f t="shared" si="54"/>
        <v>HMC separation (ODM; details not reported)</v>
      </c>
      <c r="L412" t="s">
        <v>33</v>
      </c>
      <c r="M412" t="s">
        <v>33</v>
      </c>
      <c r="N412" t="s">
        <v>25</v>
      </c>
      <c r="O412" t="s">
        <v>25</v>
      </c>
      <c r="P412" t="s">
        <v>1902</v>
      </c>
      <c r="Q412" t="s">
        <v>33</v>
      </c>
      <c r="R412" t="s">
        <v>33</v>
      </c>
      <c r="S412" t="s">
        <v>25</v>
      </c>
      <c r="T412" t="s">
        <v>25</v>
      </c>
    </row>
    <row r="413" spans="1:20" hidden="1" x14ac:dyDescent="0.3">
      <c r="A413" t="s">
        <v>2023</v>
      </c>
      <c r="B413" t="s">
        <v>2024</v>
      </c>
      <c r="C413" s="1" t="str">
        <f t="shared" si="51"/>
        <v>21:1141</v>
      </c>
      <c r="D413" s="1" t="str">
        <f t="shared" si="52"/>
        <v>21:0421</v>
      </c>
      <c r="E413" t="s">
        <v>2025</v>
      </c>
      <c r="F413" t="s">
        <v>2026</v>
      </c>
      <c r="H413">
        <v>55.6492316</v>
      </c>
      <c r="I413">
        <v>-64.437426900000006</v>
      </c>
      <c r="J413" s="1" t="str">
        <f t="shared" si="53"/>
        <v>Till</v>
      </c>
      <c r="K413" s="1" t="str">
        <f t="shared" si="54"/>
        <v>HMC separation (ODM; details not reported)</v>
      </c>
      <c r="L413" t="s">
        <v>33</v>
      </c>
      <c r="M413" t="s">
        <v>33</v>
      </c>
      <c r="N413" t="s">
        <v>25</v>
      </c>
      <c r="O413" t="s">
        <v>25</v>
      </c>
      <c r="P413" t="s">
        <v>784</v>
      </c>
      <c r="Q413" t="s">
        <v>33</v>
      </c>
      <c r="R413" t="s">
        <v>33</v>
      </c>
      <c r="S413" t="s">
        <v>25</v>
      </c>
      <c r="T413" t="s">
        <v>25</v>
      </c>
    </row>
    <row r="414" spans="1:20" hidden="1" x14ac:dyDescent="0.3">
      <c r="A414" t="s">
        <v>2027</v>
      </c>
      <c r="B414" t="s">
        <v>2028</v>
      </c>
      <c r="C414" s="1" t="str">
        <f t="shared" si="51"/>
        <v>21:1141</v>
      </c>
      <c r="D414" s="1" t="str">
        <f t="shared" si="52"/>
        <v>21:0421</v>
      </c>
      <c r="E414" t="s">
        <v>2029</v>
      </c>
      <c r="F414" t="s">
        <v>2030</v>
      </c>
      <c r="H414">
        <v>55.543531999999999</v>
      </c>
      <c r="I414">
        <v>-64.588069300000001</v>
      </c>
      <c r="J414" s="1" t="str">
        <f t="shared" si="53"/>
        <v>Till</v>
      </c>
      <c r="K414" s="1" t="str">
        <f t="shared" si="54"/>
        <v>HMC separation (ODM; details not reported)</v>
      </c>
      <c r="L414" t="s">
        <v>25</v>
      </c>
      <c r="M414" t="s">
        <v>25</v>
      </c>
      <c r="N414" t="s">
        <v>25</v>
      </c>
      <c r="O414" t="s">
        <v>25</v>
      </c>
      <c r="P414" t="s">
        <v>1980</v>
      </c>
      <c r="Q414" t="s">
        <v>25</v>
      </c>
      <c r="R414" t="s">
        <v>25</v>
      </c>
      <c r="S414" t="s">
        <v>25</v>
      </c>
      <c r="T414" t="s">
        <v>25</v>
      </c>
    </row>
    <row r="415" spans="1:20" hidden="1" x14ac:dyDescent="0.3">
      <c r="A415" t="s">
        <v>2031</v>
      </c>
      <c r="B415" t="s">
        <v>2032</v>
      </c>
      <c r="C415" s="1" t="str">
        <f t="shared" si="51"/>
        <v>21:1141</v>
      </c>
      <c r="D415" s="1" t="str">
        <f t="shared" si="52"/>
        <v>21:0421</v>
      </c>
      <c r="E415" t="s">
        <v>2033</v>
      </c>
      <c r="F415" t="s">
        <v>2034</v>
      </c>
      <c r="H415">
        <v>55.368242600000002</v>
      </c>
      <c r="I415">
        <v>-64.309684300000001</v>
      </c>
      <c r="J415" s="1" t="str">
        <f t="shared" si="53"/>
        <v>Till</v>
      </c>
      <c r="K415" s="1" t="str">
        <f t="shared" si="54"/>
        <v>HMC separation (ODM; details not reported)</v>
      </c>
      <c r="L415" t="s">
        <v>25</v>
      </c>
      <c r="M415" t="s">
        <v>25</v>
      </c>
      <c r="N415" t="s">
        <v>25</v>
      </c>
      <c r="O415" t="s">
        <v>25</v>
      </c>
      <c r="P415" t="s">
        <v>2035</v>
      </c>
      <c r="Q415" t="s">
        <v>25</v>
      </c>
      <c r="R415" t="s">
        <v>25</v>
      </c>
      <c r="S415" t="s">
        <v>25</v>
      </c>
      <c r="T415" t="s">
        <v>25</v>
      </c>
    </row>
    <row r="416" spans="1:20" hidden="1" x14ac:dyDescent="0.3">
      <c r="A416" t="s">
        <v>2036</v>
      </c>
      <c r="B416" t="s">
        <v>2037</v>
      </c>
      <c r="C416" s="1" t="str">
        <f t="shared" si="51"/>
        <v>21:1141</v>
      </c>
      <c r="D416" s="1" t="str">
        <f t="shared" si="52"/>
        <v>21:0421</v>
      </c>
      <c r="E416" t="s">
        <v>2038</v>
      </c>
      <c r="F416" t="s">
        <v>2039</v>
      </c>
      <c r="H416">
        <v>54.6814052</v>
      </c>
      <c r="I416">
        <v>-65.875789400000002</v>
      </c>
      <c r="J416" s="1" t="str">
        <f t="shared" si="53"/>
        <v>Till</v>
      </c>
      <c r="K416" s="1" t="str">
        <f t="shared" si="54"/>
        <v>HMC separation (ODM; details not reported)</v>
      </c>
      <c r="L416" t="s">
        <v>34</v>
      </c>
      <c r="M416" t="s">
        <v>34</v>
      </c>
      <c r="N416" t="s">
        <v>25</v>
      </c>
      <c r="O416" t="s">
        <v>25</v>
      </c>
      <c r="P416" t="s">
        <v>275</v>
      </c>
      <c r="Q416" t="s">
        <v>32</v>
      </c>
      <c r="R416" t="s">
        <v>32</v>
      </c>
      <c r="S416" t="s">
        <v>25</v>
      </c>
      <c r="T416" t="s">
        <v>25</v>
      </c>
    </row>
    <row r="417" spans="1:20" hidden="1" x14ac:dyDescent="0.3">
      <c r="A417" t="s">
        <v>2040</v>
      </c>
      <c r="B417" t="s">
        <v>2041</v>
      </c>
      <c r="C417" s="1" t="str">
        <f t="shared" si="51"/>
        <v>21:1141</v>
      </c>
      <c r="D417" s="1" t="str">
        <f t="shared" si="52"/>
        <v>21:0421</v>
      </c>
      <c r="E417" t="s">
        <v>2042</v>
      </c>
      <c r="F417" t="s">
        <v>2043</v>
      </c>
      <c r="H417">
        <v>54.368907399999998</v>
      </c>
      <c r="I417">
        <v>-65.856266000000005</v>
      </c>
      <c r="J417" s="1" t="str">
        <f t="shared" si="53"/>
        <v>Till</v>
      </c>
      <c r="K417" s="1" t="str">
        <f t="shared" si="54"/>
        <v>HMC separation (ODM; details not reported)</v>
      </c>
      <c r="L417" t="s">
        <v>25</v>
      </c>
      <c r="M417" t="s">
        <v>25</v>
      </c>
      <c r="N417" t="s">
        <v>25</v>
      </c>
      <c r="O417" t="s">
        <v>25</v>
      </c>
      <c r="P417" t="s">
        <v>874</v>
      </c>
      <c r="Q417" t="s">
        <v>25</v>
      </c>
      <c r="R417" t="s">
        <v>25</v>
      </c>
      <c r="S417" t="s">
        <v>25</v>
      </c>
      <c r="T417" t="s">
        <v>25</v>
      </c>
    </row>
    <row r="418" spans="1:20" hidden="1" x14ac:dyDescent="0.3">
      <c r="A418" t="s">
        <v>2044</v>
      </c>
      <c r="B418" t="s">
        <v>2045</v>
      </c>
      <c r="C418" s="1" t="str">
        <f t="shared" si="51"/>
        <v>21:1141</v>
      </c>
      <c r="D418" s="1" t="str">
        <f t="shared" si="52"/>
        <v>21:0421</v>
      </c>
      <c r="E418" t="s">
        <v>2046</v>
      </c>
      <c r="F418" t="s">
        <v>2047</v>
      </c>
      <c r="H418">
        <v>54.234266099999999</v>
      </c>
      <c r="I418">
        <v>-65.102388899999994</v>
      </c>
      <c r="J418" s="1" t="str">
        <f t="shared" si="53"/>
        <v>Till</v>
      </c>
      <c r="K418" s="1" t="str">
        <f t="shared" si="54"/>
        <v>HMC separation (ODM; details not reported)</v>
      </c>
      <c r="L418" t="s">
        <v>34</v>
      </c>
      <c r="M418" t="s">
        <v>33</v>
      </c>
      <c r="N418" t="s">
        <v>33</v>
      </c>
      <c r="O418" t="s">
        <v>25</v>
      </c>
      <c r="P418" t="s">
        <v>1609</v>
      </c>
      <c r="Q418" t="s">
        <v>32</v>
      </c>
      <c r="R418" t="s">
        <v>33</v>
      </c>
      <c r="S418" t="s">
        <v>34</v>
      </c>
      <c r="T418" t="s">
        <v>25</v>
      </c>
    </row>
    <row r="419" spans="1:20" hidden="1" x14ac:dyDescent="0.3">
      <c r="A419" t="s">
        <v>2048</v>
      </c>
      <c r="B419" t="s">
        <v>2049</v>
      </c>
      <c r="C419" s="1" t="str">
        <f t="shared" si="51"/>
        <v>21:1141</v>
      </c>
      <c r="D419" s="1" t="str">
        <f t="shared" si="52"/>
        <v>21:0421</v>
      </c>
      <c r="E419" t="s">
        <v>2050</v>
      </c>
      <c r="F419" t="s">
        <v>2051</v>
      </c>
      <c r="H419">
        <v>54.246549199999997</v>
      </c>
      <c r="I419">
        <v>-64.921828599999998</v>
      </c>
      <c r="J419" s="1" t="str">
        <f t="shared" si="53"/>
        <v>Till</v>
      </c>
      <c r="K419" s="1" t="str">
        <f t="shared" si="54"/>
        <v>HMC separation (ODM; details not reported)</v>
      </c>
      <c r="L419" t="s">
        <v>33</v>
      </c>
      <c r="M419" t="s">
        <v>33</v>
      </c>
      <c r="N419" t="s">
        <v>25</v>
      </c>
      <c r="O419" t="s">
        <v>25</v>
      </c>
      <c r="P419" t="s">
        <v>1157</v>
      </c>
      <c r="Q419" t="s">
        <v>1596</v>
      </c>
      <c r="R419" t="s">
        <v>1596</v>
      </c>
      <c r="S419" t="s">
        <v>25</v>
      </c>
      <c r="T419" t="s">
        <v>25</v>
      </c>
    </row>
    <row r="420" spans="1:20" hidden="1" x14ac:dyDescent="0.3">
      <c r="A420" t="s">
        <v>2052</v>
      </c>
      <c r="B420" t="s">
        <v>2053</v>
      </c>
      <c r="C420" s="1" t="str">
        <f t="shared" si="51"/>
        <v>21:1141</v>
      </c>
      <c r="D420" s="1" t="str">
        <f t="shared" si="52"/>
        <v>21:0421</v>
      </c>
      <c r="E420" t="s">
        <v>2054</v>
      </c>
      <c r="F420" t="s">
        <v>2055</v>
      </c>
      <c r="H420">
        <v>54.3646022</v>
      </c>
      <c r="I420">
        <v>-64.5437206</v>
      </c>
      <c r="J420" s="1" t="str">
        <f t="shared" si="53"/>
        <v>Till</v>
      </c>
      <c r="K420" s="1" t="str">
        <f t="shared" si="54"/>
        <v>HMC separation (ODM; details not reported)</v>
      </c>
      <c r="L420" t="s">
        <v>25</v>
      </c>
      <c r="M420" t="s">
        <v>25</v>
      </c>
      <c r="N420" t="s">
        <v>25</v>
      </c>
      <c r="O420" t="s">
        <v>25</v>
      </c>
      <c r="P420" t="s">
        <v>2056</v>
      </c>
      <c r="Q420" t="s">
        <v>25</v>
      </c>
      <c r="R420" t="s">
        <v>25</v>
      </c>
      <c r="S420" t="s">
        <v>25</v>
      </c>
      <c r="T420" t="s">
        <v>25</v>
      </c>
    </row>
    <row r="421" spans="1:20" hidden="1" x14ac:dyDescent="0.3">
      <c r="A421" t="s">
        <v>2057</v>
      </c>
      <c r="B421" t="s">
        <v>2058</v>
      </c>
      <c r="C421" s="1" t="str">
        <f t="shared" si="51"/>
        <v>21:1141</v>
      </c>
      <c r="D421" s="1" t="str">
        <f t="shared" si="52"/>
        <v>21:0421</v>
      </c>
      <c r="E421" t="s">
        <v>2059</v>
      </c>
      <c r="F421" t="s">
        <v>2060</v>
      </c>
      <c r="H421">
        <v>54.493242000000002</v>
      </c>
      <c r="I421">
        <v>-64.468058200000002</v>
      </c>
      <c r="J421" s="1" t="str">
        <f t="shared" si="53"/>
        <v>Till</v>
      </c>
      <c r="K421" s="1" t="str">
        <f t="shared" si="54"/>
        <v>HMC separation (ODM; details not reported)</v>
      </c>
      <c r="L421" t="s">
        <v>200</v>
      </c>
      <c r="M421" t="s">
        <v>32</v>
      </c>
      <c r="N421" t="s">
        <v>33</v>
      </c>
      <c r="O421" t="s">
        <v>25</v>
      </c>
      <c r="P421" t="s">
        <v>1703</v>
      </c>
      <c r="Q421" t="s">
        <v>34</v>
      </c>
      <c r="R421" t="s">
        <v>33</v>
      </c>
      <c r="S421" t="s">
        <v>33</v>
      </c>
      <c r="T421" t="s">
        <v>25</v>
      </c>
    </row>
    <row r="422" spans="1:20" hidden="1" x14ac:dyDescent="0.3">
      <c r="A422" t="s">
        <v>2061</v>
      </c>
      <c r="B422" t="s">
        <v>2062</v>
      </c>
      <c r="C422" s="1" t="str">
        <f t="shared" si="51"/>
        <v>21:1141</v>
      </c>
      <c r="D422" s="1" t="str">
        <f t="shared" si="52"/>
        <v>21:0421</v>
      </c>
      <c r="E422" t="s">
        <v>2063</v>
      </c>
      <c r="F422" t="s">
        <v>2064</v>
      </c>
      <c r="H422">
        <v>54.672472900000002</v>
      </c>
      <c r="I422">
        <v>-64.3087661</v>
      </c>
      <c r="J422" s="1" t="str">
        <f t="shared" si="53"/>
        <v>Till</v>
      </c>
      <c r="K422" s="1" t="str">
        <f t="shared" si="54"/>
        <v>HMC separation (ODM; details not reported)</v>
      </c>
      <c r="L422" t="s">
        <v>33</v>
      </c>
      <c r="M422" t="s">
        <v>33</v>
      </c>
      <c r="N422" t="s">
        <v>25</v>
      </c>
      <c r="O422" t="s">
        <v>25</v>
      </c>
      <c r="P422" t="s">
        <v>2014</v>
      </c>
      <c r="Q422" t="s">
        <v>130</v>
      </c>
      <c r="R422" t="s">
        <v>130</v>
      </c>
      <c r="S422" t="s">
        <v>25</v>
      </c>
      <c r="T422" t="s">
        <v>25</v>
      </c>
    </row>
    <row r="423" spans="1:20" hidden="1" x14ac:dyDescent="0.3">
      <c r="A423" t="s">
        <v>2065</v>
      </c>
      <c r="B423" t="s">
        <v>2066</v>
      </c>
      <c r="C423" s="1" t="str">
        <f t="shared" si="51"/>
        <v>21:1141</v>
      </c>
      <c r="D423" s="1" t="str">
        <f t="shared" si="52"/>
        <v>21:0421</v>
      </c>
      <c r="E423" t="s">
        <v>2067</v>
      </c>
      <c r="F423" t="s">
        <v>2068</v>
      </c>
      <c r="H423">
        <v>55.462883699999999</v>
      </c>
      <c r="I423">
        <v>-65.230360399999995</v>
      </c>
      <c r="J423" s="1" t="str">
        <f t="shared" si="53"/>
        <v>Till</v>
      </c>
      <c r="K423" s="1" t="str">
        <f t="shared" si="54"/>
        <v>HMC separation (ODM; details not reported)</v>
      </c>
      <c r="L423" t="s">
        <v>33</v>
      </c>
      <c r="M423" t="s">
        <v>25</v>
      </c>
      <c r="N423" t="s">
        <v>33</v>
      </c>
      <c r="O423" t="s">
        <v>25</v>
      </c>
      <c r="P423" t="s">
        <v>1963</v>
      </c>
      <c r="Q423" t="s">
        <v>33</v>
      </c>
      <c r="R423" t="s">
        <v>25</v>
      </c>
      <c r="S423" t="s">
        <v>33</v>
      </c>
      <c r="T423" t="s">
        <v>25</v>
      </c>
    </row>
    <row r="424" spans="1:20" hidden="1" x14ac:dyDescent="0.3">
      <c r="A424" t="s">
        <v>2069</v>
      </c>
      <c r="B424" t="s">
        <v>2070</v>
      </c>
      <c r="C424" s="1" t="str">
        <f t="shared" si="51"/>
        <v>21:1141</v>
      </c>
      <c r="D424" s="1" t="str">
        <f t="shared" si="52"/>
        <v>21:0421</v>
      </c>
      <c r="E424" t="s">
        <v>2071</v>
      </c>
      <c r="F424" t="s">
        <v>2072</v>
      </c>
      <c r="H424">
        <v>55.895265199999997</v>
      </c>
      <c r="I424">
        <v>-64.369075499999994</v>
      </c>
      <c r="J424" s="1" t="str">
        <f t="shared" si="53"/>
        <v>Till</v>
      </c>
      <c r="K424" s="1" t="str">
        <f t="shared" si="54"/>
        <v>HMC separation (ODM; details not reported)</v>
      </c>
      <c r="L424" t="s">
        <v>34</v>
      </c>
      <c r="M424" t="s">
        <v>34</v>
      </c>
      <c r="N424" t="s">
        <v>25</v>
      </c>
      <c r="O424" t="s">
        <v>25</v>
      </c>
      <c r="P424" t="s">
        <v>1676</v>
      </c>
      <c r="Q424" t="s">
        <v>131</v>
      </c>
      <c r="R424" t="s">
        <v>131</v>
      </c>
      <c r="S424" t="s">
        <v>25</v>
      </c>
      <c r="T424" t="s">
        <v>25</v>
      </c>
    </row>
    <row r="425" spans="1:20" hidden="1" x14ac:dyDescent="0.3">
      <c r="A425" t="s">
        <v>2073</v>
      </c>
      <c r="B425" t="s">
        <v>2074</v>
      </c>
      <c r="C425" s="1" t="str">
        <f t="shared" si="51"/>
        <v>21:1141</v>
      </c>
      <c r="D425" s="1" t="str">
        <f t="shared" si="52"/>
        <v>21:0421</v>
      </c>
      <c r="E425" t="s">
        <v>2075</v>
      </c>
      <c r="F425" t="s">
        <v>2076</v>
      </c>
      <c r="H425">
        <v>55.914636600000001</v>
      </c>
      <c r="I425">
        <v>-64.232316499999996</v>
      </c>
      <c r="J425" s="1" t="str">
        <f t="shared" si="53"/>
        <v>Till</v>
      </c>
      <c r="K425" s="1" t="str">
        <f t="shared" si="54"/>
        <v>HMC separation (ODM; details not reported)</v>
      </c>
      <c r="L425" t="s">
        <v>34</v>
      </c>
      <c r="M425" t="s">
        <v>33</v>
      </c>
      <c r="N425" t="s">
        <v>33</v>
      </c>
      <c r="O425" t="s">
        <v>25</v>
      </c>
      <c r="P425" t="s">
        <v>292</v>
      </c>
      <c r="Q425" t="s">
        <v>33</v>
      </c>
      <c r="R425" t="s">
        <v>33</v>
      </c>
      <c r="S425" t="s">
        <v>1596</v>
      </c>
      <c r="T425" t="s">
        <v>25</v>
      </c>
    </row>
    <row r="426" spans="1:20" hidden="1" x14ac:dyDescent="0.3">
      <c r="A426" t="s">
        <v>2077</v>
      </c>
      <c r="B426" t="s">
        <v>2078</v>
      </c>
      <c r="C426" s="1" t="str">
        <f t="shared" si="51"/>
        <v>21:1141</v>
      </c>
      <c r="D426" s="1" t="str">
        <f t="shared" si="52"/>
        <v>21:0421</v>
      </c>
      <c r="E426" t="s">
        <v>2079</v>
      </c>
      <c r="F426" t="s">
        <v>2080</v>
      </c>
      <c r="H426">
        <v>55.809995499999999</v>
      </c>
      <c r="I426">
        <v>-64.188509100000005</v>
      </c>
      <c r="J426" s="1" t="str">
        <f t="shared" si="53"/>
        <v>Till</v>
      </c>
      <c r="K426" s="1" t="str">
        <f t="shared" si="54"/>
        <v>HMC separation (ODM; details not reported)</v>
      </c>
      <c r="L426" t="s">
        <v>34</v>
      </c>
      <c r="M426" t="s">
        <v>34</v>
      </c>
      <c r="N426" t="s">
        <v>25</v>
      </c>
      <c r="O426" t="s">
        <v>25</v>
      </c>
      <c r="P426" t="s">
        <v>1463</v>
      </c>
      <c r="Q426" t="s">
        <v>1596</v>
      </c>
      <c r="R426" t="s">
        <v>1596</v>
      </c>
      <c r="S426" t="s">
        <v>25</v>
      </c>
      <c r="T426" t="s">
        <v>25</v>
      </c>
    </row>
    <row r="427" spans="1:20" hidden="1" x14ac:dyDescent="0.3">
      <c r="A427" t="s">
        <v>2081</v>
      </c>
      <c r="B427" t="s">
        <v>2082</v>
      </c>
      <c r="C427" s="1" t="str">
        <f t="shared" si="51"/>
        <v>21:1141</v>
      </c>
      <c r="D427" s="1" t="str">
        <f t="shared" si="52"/>
        <v>21:0421</v>
      </c>
      <c r="E427" t="s">
        <v>2083</v>
      </c>
      <c r="F427" t="s">
        <v>2084</v>
      </c>
      <c r="H427">
        <v>54.9584653</v>
      </c>
      <c r="I427">
        <v>-64.879020800000006</v>
      </c>
      <c r="J427" s="1" t="str">
        <f t="shared" si="53"/>
        <v>Till</v>
      </c>
      <c r="K427" s="1" t="str">
        <f t="shared" si="54"/>
        <v>HMC separation (ODM; details not reported)</v>
      </c>
      <c r="L427" t="s">
        <v>33</v>
      </c>
      <c r="M427" t="s">
        <v>33</v>
      </c>
      <c r="N427" t="s">
        <v>25</v>
      </c>
      <c r="O427" t="s">
        <v>25</v>
      </c>
      <c r="P427" t="s">
        <v>1716</v>
      </c>
      <c r="Q427" t="s">
        <v>34</v>
      </c>
      <c r="R427" t="s">
        <v>34</v>
      </c>
      <c r="S427" t="s">
        <v>25</v>
      </c>
      <c r="T427" t="s">
        <v>25</v>
      </c>
    </row>
    <row r="428" spans="1:20" hidden="1" x14ac:dyDescent="0.3">
      <c r="A428" t="s">
        <v>2085</v>
      </c>
      <c r="B428" t="s">
        <v>2086</v>
      </c>
      <c r="C428" s="1" t="str">
        <f t="shared" si="51"/>
        <v>21:1141</v>
      </c>
      <c r="D428" s="1" t="str">
        <f t="shared" si="52"/>
        <v>21:0421</v>
      </c>
      <c r="E428" t="s">
        <v>2087</v>
      </c>
      <c r="F428" t="s">
        <v>2088</v>
      </c>
      <c r="H428">
        <v>54.909626400000001</v>
      </c>
      <c r="I428">
        <v>-64.780974099999995</v>
      </c>
      <c r="J428" s="1" t="str">
        <f t="shared" si="53"/>
        <v>Till</v>
      </c>
      <c r="K428" s="1" t="str">
        <f t="shared" si="54"/>
        <v>HMC separation (ODM; details not reported)</v>
      </c>
      <c r="L428" t="s">
        <v>25</v>
      </c>
      <c r="M428" t="s">
        <v>25</v>
      </c>
      <c r="N428" t="s">
        <v>25</v>
      </c>
      <c r="O428" t="s">
        <v>25</v>
      </c>
      <c r="P428" t="s">
        <v>275</v>
      </c>
      <c r="Q428" t="s">
        <v>25</v>
      </c>
      <c r="R428" t="s">
        <v>25</v>
      </c>
      <c r="S428" t="s">
        <v>25</v>
      </c>
      <c r="T428" t="s">
        <v>25</v>
      </c>
    </row>
    <row r="429" spans="1:20" hidden="1" x14ac:dyDescent="0.3">
      <c r="A429" t="s">
        <v>2089</v>
      </c>
      <c r="B429" t="s">
        <v>2090</v>
      </c>
      <c r="C429" s="1" t="str">
        <f t="shared" si="51"/>
        <v>21:1141</v>
      </c>
      <c r="D429" s="1" t="str">
        <f t="shared" si="52"/>
        <v>21:0421</v>
      </c>
      <c r="E429" t="s">
        <v>2091</v>
      </c>
      <c r="F429" t="s">
        <v>2092</v>
      </c>
      <c r="H429">
        <v>54.915865699999998</v>
      </c>
      <c r="I429">
        <v>-64.690895699999999</v>
      </c>
      <c r="J429" s="1" t="str">
        <f t="shared" si="53"/>
        <v>Till</v>
      </c>
      <c r="K429" s="1" t="str">
        <f t="shared" si="54"/>
        <v>HMC separation (ODM; details not reported)</v>
      </c>
      <c r="L429" t="s">
        <v>25</v>
      </c>
      <c r="M429" t="s">
        <v>25</v>
      </c>
      <c r="N429" t="s">
        <v>25</v>
      </c>
      <c r="O429" t="s">
        <v>25</v>
      </c>
      <c r="P429" t="s">
        <v>1609</v>
      </c>
      <c r="Q429" t="s">
        <v>25</v>
      </c>
      <c r="R429" t="s">
        <v>25</v>
      </c>
      <c r="S429" t="s">
        <v>25</v>
      </c>
      <c r="T429" t="s">
        <v>25</v>
      </c>
    </row>
    <row r="430" spans="1:20" hidden="1" x14ac:dyDescent="0.3">
      <c r="A430" t="s">
        <v>2093</v>
      </c>
      <c r="B430" t="s">
        <v>2094</v>
      </c>
      <c r="C430" s="1" t="str">
        <f t="shared" ref="C430:C461" si="55">HYPERLINK("http://geochem.nrcan.gc.ca/cdogs/content/bdl/bdl211141_e.htm", "21:1141")</f>
        <v>21:1141</v>
      </c>
      <c r="D430" s="1" t="str">
        <f t="shared" si="52"/>
        <v>21:0421</v>
      </c>
      <c r="E430" t="s">
        <v>2095</v>
      </c>
      <c r="F430" t="s">
        <v>2096</v>
      </c>
      <c r="H430">
        <v>54.939008600000001</v>
      </c>
      <c r="I430">
        <v>-64.539455399999994</v>
      </c>
      <c r="J430" s="1" t="str">
        <f t="shared" si="53"/>
        <v>Till</v>
      </c>
      <c r="K430" s="1" t="str">
        <f t="shared" si="54"/>
        <v>HMC separation (ODM; details not reported)</v>
      </c>
      <c r="L430" t="s">
        <v>32</v>
      </c>
      <c r="M430" t="s">
        <v>34</v>
      </c>
      <c r="N430" t="s">
        <v>33</v>
      </c>
      <c r="O430" t="s">
        <v>25</v>
      </c>
      <c r="P430" t="s">
        <v>2056</v>
      </c>
      <c r="Q430" t="s">
        <v>32</v>
      </c>
      <c r="R430" t="s">
        <v>33</v>
      </c>
      <c r="S430" t="s">
        <v>34</v>
      </c>
      <c r="T430" t="s">
        <v>25</v>
      </c>
    </row>
    <row r="431" spans="1:20" hidden="1" x14ac:dyDescent="0.3">
      <c r="A431" t="s">
        <v>2097</v>
      </c>
      <c r="B431" t="s">
        <v>2098</v>
      </c>
      <c r="C431" s="1" t="str">
        <f t="shared" si="55"/>
        <v>21:1141</v>
      </c>
      <c r="D431" s="1" t="str">
        <f t="shared" si="52"/>
        <v>21:0421</v>
      </c>
      <c r="E431" t="s">
        <v>2099</v>
      </c>
      <c r="F431" t="s">
        <v>2100</v>
      </c>
      <c r="H431">
        <v>55.108758899999998</v>
      </c>
      <c r="I431">
        <v>-64.558972199999999</v>
      </c>
      <c r="J431" s="1" t="str">
        <f t="shared" si="53"/>
        <v>Till</v>
      </c>
      <c r="K431" s="1" t="str">
        <f t="shared" si="54"/>
        <v>HMC separation (ODM; details not reported)</v>
      </c>
      <c r="L431" t="s">
        <v>25</v>
      </c>
      <c r="M431" t="s">
        <v>25</v>
      </c>
      <c r="N431" t="s">
        <v>25</v>
      </c>
      <c r="O431" t="s">
        <v>25</v>
      </c>
      <c r="P431" t="s">
        <v>1902</v>
      </c>
      <c r="Q431" t="s">
        <v>25</v>
      </c>
      <c r="R431" t="s">
        <v>25</v>
      </c>
      <c r="S431" t="s">
        <v>25</v>
      </c>
      <c r="T431" t="s">
        <v>25</v>
      </c>
    </row>
    <row r="432" spans="1:20" hidden="1" x14ac:dyDescent="0.3">
      <c r="A432" t="s">
        <v>2101</v>
      </c>
      <c r="B432" t="s">
        <v>2102</v>
      </c>
      <c r="C432" s="1" t="str">
        <f t="shared" si="55"/>
        <v>21:1141</v>
      </c>
      <c r="D432" s="1" t="str">
        <f t="shared" si="52"/>
        <v>21:0421</v>
      </c>
      <c r="E432" t="s">
        <v>2103</v>
      </c>
      <c r="F432" t="s">
        <v>2104</v>
      </c>
      <c r="H432">
        <v>55.025362199999996</v>
      </c>
      <c r="I432">
        <v>-64.492467000000005</v>
      </c>
      <c r="J432" s="1" t="str">
        <f t="shared" si="53"/>
        <v>Till</v>
      </c>
      <c r="K432" s="1" t="str">
        <f t="shared" si="54"/>
        <v>HMC separation (ODM; details not reported)</v>
      </c>
      <c r="L432" t="s">
        <v>25</v>
      </c>
      <c r="M432" t="s">
        <v>25</v>
      </c>
      <c r="N432" t="s">
        <v>25</v>
      </c>
      <c r="O432" t="s">
        <v>25</v>
      </c>
      <c r="P432" t="s">
        <v>1628</v>
      </c>
      <c r="Q432" t="s">
        <v>25</v>
      </c>
      <c r="R432" t="s">
        <v>25</v>
      </c>
      <c r="S432" t="s">
        <v>25</v>
      </c>
      <c r="T432" t="s">
        <v>25</v>
      </c>
    </row>
    <row r="433" spans="1:20" hidden="1" x14ac:dyDescent="0.3">
      <c r="A433" t="s">
        <v>2105</v>
      </c>
      <c r="B433" t="s">
        <v>2106</v>
      </c>
      <c r="C433" s="1" t="str">
        <f t="shared" si="55"/>
        <v>21:1141</v>
      </c>
      <c r="D433" s="1" t="str">
        <f t="shared" ref="D433:D438" si="56">HYPERLINK("http://geochem.nrcan.gc.ca/cdogs/content/svy/svy210421_e.htm", "21:0421")</f>
        <v>21:0421</v>
      </c>
      <c r="E433" t="s">
        <v>2107</v>
      </c>
      <c r="F433" t="s">
        <v>2108</v>
      </c>
      <c r="H433">
        <v>54.832103600000003</v>
      </c>
      <c r="I433">
        <v>-64.570057800000001</v>
      </c>
      <c r="J433" s="1" t="str">
        <f t="shared" ref="J433:J438" si="57">HYPERLINK("http://geochem.nrcan.gc.ca/cdogs/content/kwd/kwd020044_e.htm", "Till")</f>
        <v>Till</v>
      </c>
      <c r="K433" s="1" t="str">
        <f t="shared" ref="K433:K438" si="58">HYPERLINK("http://geochem.nrcan.gc.ca/cdogs/content/kwd/kwd080049_e.htm", "HMC separation (ODM; details not reported)")</f>
        <v>HMC separation (ODM; details not reported)</v>
      </c>
      <c r="L433" t="s">
        <v>25</v>
      </c>
      <c r="M433" t="s">
        <v>25</v>
      </c>
      <c r="N433" t="s">
        <v>25</v>
      </c>
      <c r="O433" t="s">
        <v>25</v>
      </c>
      <c r="P433" t="s">
        <v>1676</v>
      </c>
      <c r="Q433" t="s">
        <v>25</v>
      </c>
      <c r="R433" t="s">
        <v>25</v>
      </c>
      <c r="S433" t="s">
        <v>25</v>
      </c>
      <c r="T433" t="s">
        <v>25</v>
      </c>
    </row>
    <row r="434" spans="1:20" hidden="1" x14ac:dyDescent="0.3">
      <c r="A434" t="s">
        <v>2109</v>
      </c>
      <c r="B434" t="s">
        <v>2110</v>
      </c>
      <c r="C434" s="1" t="str">
        <f t="shared" si="55"/>
        <v>21:1141</v>
      </c>
      <c r="D434" s="1" t="str">
        <f t="shared" si="56"/>
        <v>21:0421</v>
      </c>
      <c r="E434" t="s">
        <v>2111</v>
      </c>
      <c r="F434" t="s">
        <v>2112</v>
      </c>
      <c r="H434">
        <v>54.734307000000001</v>
      </c>
      <c r="I434">
        <v>-64.592072299999998</v>
      </c>
      <c r="J434" s="1" t="str">
        <f t="shared" si="57"/>
        <v>Till</v>
      </c>
      <c r="K434" s="1" t="str">
        <f t="shared" si="58"/>
        <v>HMC separation (ODM; details not reported)</v>
      </c>
      <c r="L434" t="s">
        <v>25</v>
      </c>
      <c r="M434" t="s">
        <v>25</v>
      </c>
      <c r="N434" t="s">
        <v>25</v>
      </c>
      <c r="O434" t="s">
        <v>25</v>
      </c>
      <c r="P434" t="s">
        <v>2113</v>
      </c>
      <c r="Q434" t="s">
        <v>25</v>
      </c>
      <c r="R434" t="s">
        <v>25</v>
      </c>
      <c r="S434" t="s">
        <v>25</v>
      </c>
      <c r="T434" t="s">
        <v>25</v>
      </c>
    </row>
    <row r="435" spans="1:20" hidden="1" x14ac:dyDescent="0.3">
      <c r="A435" t="s">
        <v>2114</v>
      </c>
      <c r="B435" t="s">
        <v>2115</v>
      </c>
      <c r="C435" s="1" t="str">
        <f t="shared" si="55"/>
        <v>21:1141</v>
      </c>
      <c r="D435" s="1" t="str">
        <f t="shared" si="56"/>
        <v>21:0421</v>
      </c>
      <c r="E435" t="s">
        <v>2116</v>
      </c>
      <c r="F435" t="s">
        <v>2117</v>
      </c>
      <c r="H435">
        <v>54.681445500000002</v>
      </c>
      <c r="I435">
        <v>-64.546507000000005</v>
      </c>
      <c r="J435" s="1" t="str">
        <f t="shared" si="57"/>
        <v>Till</v>
      </c>
      <c r="K435" s="1" t="str">
        <f t="shared" si="58"/>
        <v>HMC separation (ODM; details not reported)</v>
      </c>
      <c r="L435" t="s">
        <v>25</v>
      </c>
      <c r="M435" t="s">
        <v>25</v>
      </c>
      <c r="N435" t="s">
        <v>25</v>
      </c>
      <c r="O435" t="s">
        <v>25</v>
      </c>
      <c r="P435" t="s">
        <v>1888</v>
      </c>
      <c r="Q435" t="s">
        <v>25</v>
      </c>
      <c r="R435" t="s">
        <v>25</v>
      </c>
      <c r="S435" t="s">
        <v>25</v>
      </c>
      <c r="T435" t="s">
        <v>25</v>
      </c>
    </row>
    <row r="436" spans="1:20" hidden="1" x14ac:dyDescent="0.3">
      <c r="A436" t="s">
        <v>2118</v>
      </c>
      <c r="B436" t="s">
        <v>2119</v>
      </c>
      <c r="C436" s="1" t="str">
        <f t="shared" si="55"/>
        <v>21:1141</v>
      </c>
      <c r="D436" s="1" t="str">
        <f t="shared" si="56"/>
        <v>21:0421</v>
      </c>
      <c r="E436" t="s">
        <v>2120</v>
      </c>
      <c r="F436" t="s">
        <v>2121</v>
      </c>
      <c r="H436">
        <v>54.920996000000002</v>
      </c>
      <c r="I436">
        <v>-63.995911100000001</v>
      </c>
      <c r="J436" s="1" t="str">
        <f t="shared" si="57"/>
        <v>Till</v>
      </c>
      <c r="K436" s="1" t="str">
        <f t="shared" si="58"/>
        <v>HMC separation (ODM; details not reported)</v>
      </c>
      <c r="L436" t="s">
        <v>33</v>
      </c>
      <c r="M436" t="s">
        <v>25</v>
      </c>
      <c r="N436" t="s">
        <v>33</v>
      </c>
      <c r="O436" t="s">
        <v>25</v>
      </c>
      <c r="P436" t="s">
        <v>1301</v>
      </c>
      <c r="Q436" t="s">
        <v>33</v>
      </c>
      <c r="R436" t="s">
        <v>25</v>
      </c>
      <c r="S436" t="s">
        <v>33</v>
      </c>
      <c r="T436" t="s">
        <v>25</v>
      </c>
    </row>
    <row r="437" spans="1:20" hidden="1" x14ac:dyDescent="0.3">
      <c r="A437" t="s">
        <v>2122</v>
      </c>
      <c r="B437" t="s">
        <v>2123</v>
      </c>
      <c r="C437" s="1" t="str">
        <f t="shared" si="55"/>
        <v>21:1141</v>
      </c>
      <c r="D437" s="1" t="str">
        <f t="shared" si="56"/>
        <v>21:0421</v>
      </c>
      <c r="E437" t="s">
        <v>2124</v>
      </c>
      <c r="F437" t="s">
        <v>2125</v>
      </c>
      <c r="H437">
        <v>55.814078199999997</v>
      </c>
      <c r="I437">
        <v>-65.397983199999999</v>
      </c>
      <c r="J437" s="1" t="str">
        <f t="shared" si="57"/>
        <v>Till</v>
      </c>
      <c r="K437" s="1" t="str">
        <f t="shared" si="58"/>
        <v>HMC separation (ODM; details not reported)</v>
      </c>
      <c r="L437" t="s">
        <v>25</v>
      </c>
      <c r="M437" t="s">
        <v>25</v>
      </c>
      <c r="N437" t="s">
        <v>25</v>
      </c>
      <c r="O437" t="s">
        <v>25</v>
      </c>
      <c r="P437" t="s">
        <v>1737</v>
      </c>
      <c r="Q437" t="s">
        <v>25</v>
      </c>
      <c r="R437" t="s">
        <v>25</v>
      </c>
      <c r="S437" t="s">
        <v>25</v>
      </c>
      <c r="T437" t="s">
        <v>25</v>
      </c>
    </row>
    <row r="438" spans="1:20" hidden="1" x14ac:dyDescent="0.3">
      <c r="A438" t="s">
        <v>2126</v>
      </c>
      <c r="B438" t="s">
        <v>2127</v>
      </c>
      <c r="C438" s="1" t="str">
        <f t="shared" si="55"/>
        <v>21:1141</v>
      </c>
      <c r="D438" s="1" t="str">
        <f t="shared" si="56"/>
        <v>21:0421</v>
      </c>
      <c r="E438" t="s">
        <v>2128</v>
      </c>
      <c r="F438" t="s">
        <v>2129</v>
      </c>
      <c r="H438">
        <v>55.780327399999997</v>
      </c>
      <c r="I438">
        <v>-65.082465499999998</v>
      </c>
      <c r="J438" s="1" t="str">
        <f t="shared" si="57"/>
        <v>Till</v>
      </c>
      <c r="K438" s="1" t="str">
        <f t="shared" si="58"/>
        <v>HMC separation (ODM; details not reported)</v>
      </c>
      <c r="L438" t="s">
        <v>25</v>
      </c>
      <c r="M438" t="s">
        <v>25</v>
      </c>
      <c r="N438" t="s">
        <v>25</v>
      </c>
      <c r="O438" t="s">
        <v>25</v>
      </c>
      <c r="P438" t="s">
        <v>2130</v>
      </c>
      <c r="Q438" t="s">
        <v>25</v>
      </c>
      <c r="R438" t="s">
        <v>25</v>
      </c>
      <c r="S438" t="s">
        <v>25</v>
      </c>
      <c r="T438" t="s">
        <v>25</v>
      </c>
    </row>
    <row r="439" spans="1:20" hidden="1" x14ac:dyDescent="0.3">
      <c r="A439" t="s">
        <v>2131</v>
      </c>
      <c r="B439" t="s">
        <v>2132</v>
      </c>
      <c r="C439" s="1" t="str">
        <f t="shared" si="55"/>
        <v>21:1141</v>
      </c>
      <c r="D439" s="1" t="str">
        <f>HYPERLINK("http://geochem.nrcan.gc.ca/cdogs/content/svy/svy_e.htm", "")</f>
        <v/>
      </c>
      <c r="G439" s="1" t="str">
        <f>HYPERLINK("http://geochem.nrcan.gc.ca/cdogs/content/cr_/cr_00156_e.htm", "156")</f>
        <v>156</v>
      </c>
      <c r="J439" t="s">
        <v>1631</v>
      </c>
      <c r="K439" t="s">
        <v>1632</v>
      </c>
      <c r="L439" t="s">
        <v>25</v>
      </c>
      <c r="M439" t="s">
        <v>25</v>
      </c>
      <c r="N439" t="s">
        <v>25</v>
      </c>
      <c r="O439" t="s">
        <v>25</v>
      </c>
      <c r="P439" t="s">
        <v>2133</v>
      </c>
      <c r="Q439" t="s">
        <v>25</v>
      </c>
      <c r="R439" t="s">
        <v>25</v>
      </c>
      <c r="S439" t="s">
        <v>25</v>
      </c>
      <c r="T439" t="s">
        <v>25</v>
      </c>
    </row>
    <row r="440" spans="1:20" hidden="1" x14ac:dyDescent="0.3">
      <c r="A440" t="s">
        <v>2134</v>
      </c>
      <c r="B440" t="s">
        <v>2135</v>
      </c>
      <c r="C440" s="1" t="str">
        <f t="shared" si="55"/>
        <v>21:1141</v>
      </c>
      <c r="D440" s="1" t="str">
        <f t="shared" ref="D440:D471" si="59">HYPERLINK("http://geochem.nrcan.gc.ca/cdogs/content/svy/svy210421_e.htm", "21:0421")</f>
        <v>21:0421</v>
      </c>
      <c r="E440" t="s">
        <v>2136</v>
      </c>
      <c r="F440" t="s">
        <v>2137</v>
      </c>
      <c r="H440">
        <v>55.680287900000003</v>
      </c>
      <c r="I440">
        <v>-64.178592600000002</v>
      </c>
      <c r="J440" s="1" t="str">
        <f t="shared" ref="J440:J471" si="60">HYPERLINK("http://geochem.nrcan.gc.ca/cdogs/content/kwd/kwd020044_e.htm", "Till")</f>
        <v>Till</v>
      </c>
      <c r="K440" s="1" t="str">
        <f t="shared" ref="K440:K471" si="61">HYPERLINK("http://geochem.nrcan.gc.ca/cdogs/content/kwd/kwd080049_e.htm", "HMC separation (ODM; details not reported)")</f>
        <v>HMC separation (ODM; details not reported)</v>
      </c>
      <c r="L440" t="s">
        <v>33</v>
      </c>
      <c r="M440" t="s">
        <v>33</v>
      </c>
      <c r="N440" t="s">
        <v>25</v>
      </c>
      <c r="O440" t="s">
        <v>25</v>
      </c>
      <c r="P440" t="s">
        <v>1870</v>
      </c>
      <c r="Q440" t="s">
        <v>34</v>
      </c>
      <c r="R440" t="s">
        <v>34</v>
      </c>
      <c r="S440" t="s">
        <v>25</v>
      </c>
      <c r="T440" t="s">
        <v>25</v>
      </c>
    </row>
    <row r="441" spans="1:20" hidden="1" x14ac:dyDescent="0.3">
      <c r="A441" t="s">
        <v>2138</v>
      </c>
      <c r="B441" t="s">
        <v>2139</v>
      </c>
      <c r="C441" s="1" t="str">
        <f t="shared" si="55"/>
        <v>21:1141</v>
      </c>
      <c r="D441" s="1" t="str">
        <f t="shared" si="59"/>
        <v>21:0421</v>
      </c>
      <c r="E441" t="s">
        <v>2140</v>
      </c>
      <c r="F441" t="s">
        <v>2141</v>
      </c>
      <c r="H441">
        <v>55.704196899999999</v>
      </c>
      <c r="I441">
        <v>-64.377473699999996</v>
      </c>
      <c r="J441" s="1" t="str">
        <f t="shared" si="60"/>
        <v>Till</v>
      </c>
      <c r="K441" s="1" t="str">
        <f t="shared" si="61"/>
        <v>HMC separation (ODM; details not reported)</v>
      </c>
      <c r="L441" t="s">
        <v>25</v>
      </c>
      <c r="M441" t="s">
        <v>25</v>
      </c>
      <c r="N441" t="s">
        <v>25</v>
      </c>
      <c r="O441" t="s">
        <v>25</v>
      </c>
      <c r="P441" t="s">
        <v>1737</v>
      </c>
      <c r="Q441" t="s">
        <v>25</v>
      </c>
      <c r="R441" t="s">
        <v>25</v>
      </c>
      <c r="S441" t="s">
        <v>25</v>
      </c>
      <c r="T441" t="s">
        <v>25</v>
      </c>
    </row>
    <row r="442" spans="1:20" hidden="1" x14ac:dyDescent="0.3">
      <c r="A442" t="s">
        <v>2142</v>
      </c>
      <c r="B442" t="s">
        <v>2143</v>
      </c>
      <c r="C442" s="1" t="str">
        <f t="shared" si="55"/>
        <v>21:1141</v>
      </c>
      <c r="D442" s="1" t="str">
        <f t="shared" si="59"/>
        <v>21:0421</v>
      </c>
      <c r="E442" t="s">
        <v>2144</v>
      </c>
      <c r="F442" t="s">
        <v>2145</v>
      </c>
      <c r="H442">
        <v>55.740506799999999</v>
      </c>
      <c r="I442">
        <v>-64.489476300000007</v>
      </c>
      <c r="J442" s="1" t="str">
        <f t="shared" si="60"/>
        <v>Till</v>
      </c>
      <c r="K442" s="1" t="str">
        <f t="shared" si="61"/>
        <v>HMC separation (ODM; details not reported)</v>
      </c>
      <c r="L442" t="s">
        <v>25</v>
      </c>
      <c r="M442" t="s">
        <v>25</v>
      </c>
      <c r="N442" t="s">
        <v>25</v>
      </c>
      <c r="O442" t="s">
        <v>25</v>
      </c>
      <c r="P442" t="s">
        <v>1870</v>
      </c>
      <c r="Q442" t="s">
        <v>25</v>
      </c>
      <c r="R442" t="s">
        <v>25</v>
      </c>
      <c r="S442" t="s">
        <v>25</v>
      </c>
      <c r="T442" t="s">
        <v>25</v>
      </c>
    </row>
    <row r="443" spans="1:20" hidden="1" x14ac:dyDescent="0.3">
      <c r="A443" t="s">
        <v>2146</v>
      </c>
      <c r="B443" t="s">
        <v>2147</v>
      </c>
      <c r="C443" s="1" t="str">
        <f t="shared" si="55"/>
        <v>21:1141</v>
      </c>
      <c r="D443" s="1" t="str">
        <f t="shared" si="59"/>
        <v>21:0421</v>
      </c>
      <c r="E443" t="s">
        <v>2148</v>
      </c>
      <c r="F443" t="s">
        <v>2149</v>
      </c>
      <c r="H443">
        <v>54.933875100000002</v>
      </c>
      <c r="I443">
        <v>-65.049117199999998</v>
      </c>
      <c r="J443" s="1" t="str">
        <f t="shared" si="60"/>
        <v>Till</v>
      </c>
      <c r="K443" s="1" t="str">
        <f t="shared" si="61"/>
        <v>HMC separation (ODM; details not reported)</v>
      </c>
      <c r="L443" t="s">
        <v>33</v>
      </c>
      <c r="M443" t="s">
        <v>33</v>
      </c>
      <c r="N443" t="s">
        <v>25</v>
      </c>
      <c r="O443" t="s">
        <v>25</v>
      </c>
      <c r="P443" t="s">
        <v>2150</v>
      </c>
      <c r="Q443" t="s">
        <v>33</v>
      </c>
      <c r="R443" t="s">
        <v>33</v>
      </c>
      <c r="S443" t="s">
        <v>25</v>
      </c>
      <c r="T443" t="s">
        <v>25</v>
      </c>
    </row>
    <row r="444" spans="1:20" hidden="1" x14ac:dyDescent="0.3">
      <c r="A444" t="s">
        <v>2151</v>
      </c>
      <c r="B444" t="s">
        <v>2152</v>
      </c>
      <c r="C444" s="1" t="str">
        <f t="shared" si="55"/>
        <v>21:1141</v>
      </c>
      <c r="D444" s="1" t="str">
        <f t="shared" si="59"/>
        <v>21:0421</v>
      </c>
      <c r="E444" t="s">
        <v>2153</v>
      </c>
      <c r="F444" t="s">
        <v>2154</v>
      </c>
      <c r="H444">
        <v>54.779661400000002</v>
      </c>
      <c r="I444">
        <v>-64.829683599999996</v>
      </c>
      <c r="J444" s="1" t="str">
        <f t="shared" si="60"/>
        <v>Till</v>
      </c>
      <c r="K444" s="1" t="str">
        <f t="shared" si="61"/>
        <v>HMC separation (ODM; details not reported)</v>
      </c>
      <c r="L444" t="s">
        <v>32</v>
      </c>
      <c r="M444" t="s">
        <v>32</v>
      </c>
      <c r="N444" t="s">
        <v>25</v>
      </c>
      <c r="O444" t="s">
        <v>25</v>
      </c>
      <c r="P444" t="s">
        <v>463</v>
      </c>
      <c r="Q444" t="s">
        <v>2155</v>
      </c>
      <c r="R444" t="s">
        <v>2155</v>
      </c>
      <c r="S444" t="s">
        <v>25</v>
      </c>
      <c r="T444" t="s">
        <v>25</v>
      </c>
    </row>
    <row r="445" spans="1:20" hidden="1" x14ac:dyDescent="0.3">
      <c r="A445" t="s">
        <v>2156</v>
      </c>
      <c r="B445" t="s">
        <v>2157</v>
      </c>
      <c r="C445" s="1" t="str">
        <f t="shared" si="55"/>
        <v>21:1141</v>
      </c>
      <c r="D445" s="1" t="str">
        <f t="shared" si="59"/>
        <v>21:0421</v>
      </c>
      <c r="E445" t="s">
        <v>2158</v>
      </c>
      <c r="F445" t="s">
        <v>2159</v>
      </c>
      <c r="H445">
        <v>54.6893964</v>
      </c>
      <c r="I445">
        <v>-64.8844864</v>
      </c>
      <c r="J445" s="1" t="str">
        <f t="shared" si="60"/>
        <v>Till</v>
      </c>
      <c r="K445" s="1" t="str">
        <f t="shared" si="61"/>
        <v>HMC separation (ODM; details not reported)</v>
      </c>
      <c r="L445" t="s">
        <v>33</v>
      </c>
      <c r="M445" t="s">
        <v>33</v>
      </c>
      <c r="N445" t="s">
        <v>25</v>
      </c>
      <c r="O445" t="s">
        <v>25</v>
      </c>
      <c r="P445" t="s">
        <v>2160</v>
      </c>
      <c r="Q445" t="s">
        <v>124</v>
      </c>
      <c r="R445" t="s">
        <v>124</v>
      </c>
      <c r="S445" t="s">
        <v>25</v>
      </c>
      <c r="T445" t="s">
        <v>25</v>
      </c>
    </row>
    <row r="446" spans="1:20" hidden="1" x14ac:dyDescent="0.3">
      <c r="A446" t="s">
        <v>2161</v>
      </c>
      <c r="B446" t="s">
        <v>2162</v>
      </c>
      <c r="C446" s="1" t="str">
        <f t="shared" si="55"/>
        <v>21:1141</v>
      </c>
      <c r="D446" s="1" t="str">
        <f t="shared" si="59"/>
        <v>21:0421</v>
      </c>
      <c r="E446" t="s">
        <v>2163</v>
      </c>
      <c r="F446" t="s">
        <v>2164</v>
      </c>
      <c r="H446">
        <v>54.576779000000002</v>
      </c>
      <c r="I446">
        <v>-64.890796899999998</v>
      </c>
      <c r="J446" s="1" t="str">
        <f t="shared" si="60"/>
        <v>Till</v>
      </c>
      <c r="K446" s="1" t="str">
        <f t="shared" si="61"/>
        <v>HMC separation (ODM; details not reported)</v>
      </c>
      <c r="L446" t="s">
        <v>34</v>
      </c>
      <c r="M446" t="s">
        <v>34</v>
      </c>
      <c r="N446" t="s">
        <v>25</v>
      </c>
      <c r="O446" t="s">
        <v>25</v>
      </c>
      <c r="P446" t="s">
        <v>1628</v>
      </c>
      <c r="Q446" t="s">
        <v>33</v>
      </c>
      <c r="R446" t="s">
        <v>33</v>
      </c>
      <c r="S446" t="s">
        <v>25</v>
      </c>
      <c r="T446" t="s">
        <v>25</v>
      </c>
    </row>
    <row r="447" spans="1:20" hidden="1" x14ac:dyDescent="0.3">
      <c r="A447" t="s">
        <v>2165</v>
      </c>
      <c r="B447" t="s">
        <v>2166</v>
      </c>
      <c r="C447" s="1" t="str">
        <f t="shared" si="55"/>
        <v>21:1141</v>
      </c>
      <c r="D447" s="1" t="str">
        <f t="shared" si="59"/>
        <v>21:0421</v>
      </c>
      <c r="E447" t="s">
        <v>2167</v>
      </c>
      <c r="F447" t="s">
        <v>2168</v>
      </c>
      <c r="H447">
        <v>54.467086199999997</v>
      </c>
      <c r="I447">
        <v>-64.645963499999993</v>
      </c>
      <c r="J447" s="1" t="str">
        <f t="shared" si="60"/>
        <v>Till</v>
      </c>
      <c r="K447" s="1" t="str">
        <f t="shared" si="61"/>
        <v>HMC separation (ODM; details not reported)</v>
      </c>
      <c r="L447" t="s">
        <v>25</v>
      </c>
      <c r="M447" t="s">
        <v>25</v>
      </c>
      <c r="N447" t="s">
        <v>25</v>
      </c>
      <c r="O447" t="s">
        <v>25</v>
      </c>
      <c r="P447" t="s">
        <v>1893</v>
      </c>
      <c r="Q447" t="s">
        <v>25</v>
      </c>
      <c r="R447" t="s">
        <v>25</v>
      </c>
      <c r="S447" t="s">
        <v>25</v>
      </c>
      <c r="T447" t="s">
        <v>25</v>
      </c>
    </row>
    <row r="448" spans="1:20" hidden="1" x14ac:dyDescent="0.3">
      <c r="A448" t="s">
        <v>2169</v>
      </c>
      <c r="B448" t="s">
        <v>2170</v>
      </c>
      <c r="C448" s="1" t="str">
        <f t="shared" si="55"/>
        <v>21:1141</v>
      </c>
      <c r="D448" s="1" t="str">
        <f t="shared" si="59"/>
        <v>21:0421</v>
      </c>
      <c r="E448" t="s">
        <v>2171</v>
      </c>
      <c r="F448" t="s">
        <v>2172</v>
      </c>
      <c r="H448">
        <v>54.564058799999998</v>
      </c>
      <c r="I448">
        <v>-64.637556000000004</v>
      </c>
      <c r="J448" s="1" t="str">
        <f t="shared" si="60"/>
        <v>Till</v>
      </c>
      <c r="K448" s="1" t="str">
        <f t="shared" si="61"/>
        <v>HMC separation (ODM; details not reported)</v>
      </c>
      <c r="L448" t="s">
        <v>25</v>
      </c>
      <c r="M448" t="s">
        <v>25</v>
      </c>
      <c r="N448" t="s">
        <v>25</v>
      </c>
      <c r="O448" t="s">
        <v>25</v>
      </c>
      <c r="P448" t="s">
        <v>2173</v>
      </c>
      <c r="Q448" t="s">
        <v>25</v>
      </c>
      <c r="R448" t="s">
        <v>25</v>
      </c>
      <c r="S448" t="s">
        <v>25</v>
      </c>
      <c r="T448" t="s">
        <v>25</v>
      </c>
    </row>
    <row r="449" spans="1:20" hidden="1" x14ac:dyDescent="0.3">
      <c r="A449" t="s">
        <v>2174</v>
      </c>
      <c r="B449" t="s">
        <v>2175</v>
      </c>
      <c r="C449" s="1" t="str">
        <f t="shared" si="55"/>
        <v>21:1141</v>
      </c>
      <c r="D449" s="1" t="str">
        <f t="shared" si="59"/>
        <v>21:0421</v>
      </c>
      <c r="E449" t="s">
        <v>2176</v>
      </c>
      <c r="F449" t="s">
        <v>2177</v>
      </c>
      <c r="H449">
        <v>54.655339699999999</v>
      </c>
      <c r="I449">
        <v>-64.688848100000001</v>
      </c>
      <c r="J449" s="1" t="str">
        <f t="shared" si="60"/>
        <v>Till</v>
      </c>
      <c r="K449" s="1" t="str">
        <f t="shared" si="61"/>
        <v>HMC separation (ODM; details not reported)</v>
      </c>
      <c r="L449" t="s">
        <v>25</v>
      </c>
      <c r="M449" t="s">
        <v>25</v>
      </c>
      <c r="N449" t="s">
        <v>25</v>
      </c>
      <c r="O449" t="s">
        <v>25</v>
      </c>
      <c r="P449" t="s">
        <v>2014</v>
      </c>
      <c r="Q449" t="s">
        <v>25</v>
      </c>
      <c r="R449" t="s">
        <v>25</v>
      </c>
      <c r="S449" t="s">
        <v>25</v>
      </c>
      <c r="T449" t="s">
        <v>25</v>
      </c>
    </row>
    <row r="450" spans="1:20" hidden="1" x14ac:dyDescent="0.3">
      <c r="A450" t="s">
        <v>2178</v>
      </c>
      <c r="B450" t="s">
        <v>2179</v>
      </c>
      <c r="C450" s="1" t="str">
        <f t="shared" si="55"/>
        <v>21:1141</v>
      </c>
      <c r="D450" s="1" t="str">
        <f t="shared" si="59"/>
        <v>21:0421</v>
      </c>
      <c r="E450" t="s">
        <v>2180</v>
      </c>
      <c r="F450" t="s">
        <v>2181</v>
      </c>
      <c r="H450">
        <v>54.628264000000001</v>
      </c>
      <c r="I450">
        <v>-64.467758700000005</v>
      </c>
      <c r="J450" s="1" t="str">
        <f t="shared" si="60"/>
        <v>Till</v>
      </c>
      <c r="K450" s="1" t="str">
        <f t="shared" si="61"/>
        <v>HMC separation (ODM; details not reported)</v>
      </c>
      <c r="L450" t="s">
        <v>33</v>
      </c>
      <c r="M450" t="s">
        <v>33</v>
      </c>
      <c r="N450" t="s">
        <v>25</v>
      </c>
      <c r="O450" t="s">
        <v>25</v>
      </c>
      <c r="P450" t="s">
        <v>1893</v>
      </c>
      <c r="Q450" t="s">
        <v>33</v>
      </c>
      <c r="R450" t="s">
        <v>33</v>
      </c>
      <c r="S450" t="s">
        <v>25</v>
      </c>
      <c r="T450" t="s">
        <v>25</v>
      </c>
    </row>
    <row r="451" spans="1:20" hidden="1" x14ac:dyDescent="0.3">
      <c r="A451" t="s">
        <v>2182</v>
      </c>
      <c r="B451" t="s">
        <v>2183</v>
      </c>
      <c r="C451" s="1" t="str">
        <f t="shared" si="55"/>
        <v>21:1141</v>
      </c>
      <c r="D451" s="1" t="str">
        <f t="shared" si="59"/>
        <v>21:0421</v>
      </c>
      <c r="E451" t="s">
        <v>2184</v>
      </c>
      <c r="F451" t="s">
        <v>2185</v>
      </c>
      <c r="H451">
        <v>54.735269000000002</v>
      </c>
      <c r="I451">
        <v>-64.4434337</v>
      </c>
      <c r="J451" s="1" t="str">
        <f t="shared" si="60"/>
        <v>Till</v>
      </c>
      <c r="K451" s="1" t="str">
        <f t="shared" si="61"/>
        <v>HMC separation (ODM; details not reported)</v>
      </c>
      <c r="L451" t="s">
        <v>25</v>
      </c>
      <c r="M451" t="s">
        <v>25</v>
      </c>
      <c r="N451" t="s">
        <v>25</v>
      </c>
      <c r="O451" t="s">
        <v>25</v>
      </c>
      <c r="P451" t="s">
        <v>2113</v>
      </c>
      <c r="Q451" t="s">
        <v>25</v>
      </c>
      <c r="R451" t="s">
        <v>25</v>
      </c>
      <c r="S451" t="s">
        <v>25</v>
      </c>
      <c r="T451" t="s">
        <v>25</v>
      </c>
    </row>
    <row r="452" spans="1:20" hidden="1" x14ac:dyDescent="0.3">
      <c r="A452" t="s">
        <v>2186</v>
      </c>
      <c r="B452" t="s">
        <v>2187</v>
      </c>
      <c r="C452" s="1" t="str">
        <f t="shared" si="55"/>
        <v>21:1141</v>
      </c>
      <c r="D452" s="1" t="str">
        <f t="shared" si="59"/>
        <v>21:0421</v>
      </c>
      <c r="E452" t="s">
        <v>2188</v>
      </c>
      <c r="F452" t="s">
        <v>2189</v>
      </c>
      <c r="H452">
        <v>54.798123799999999</v>
      </c>
      <c r="I452">
        <v>-64.725351000000003</v>
      </c>
      <c r="J452" s="1" t="str">
        <f t="shared" si="60"/>
        <v>Till</v>
      </c>
      <c r="K452" s="1" t="str">
        <f t="shared" si="61"/>
        <v>HMC separation (ODM; details not reported)</v>
      </c>
      <c r="L452" t="s">
        <v>33</v>
      </c>
      <c r="M452" t="s">
        <v>33</v>
      </c>
      <c r="N452" t="s">
        <v>25</v>
      </c>
      <c r="O452" t="s">
        <v>25</v>
      </c>
      <c r="P452" t="s">
        <v>2160</v>
      </c>
      <c r="Q452" t="s">
        <v>33</v>
      </c>
      <c r="R452" t="s">
        <v>33</v>
      </c>
      <c r="S452" t="s">
        <v>25</v>
      </c>
      <c r="T452" t="s">
        <v>25</v>
      </c>
    </row>
    <row r="453" spans="1:20" hidden="1" x14ac:dyDescent="0.3">
      <c r="A453" t="s">
        <v>2190</v>
      </c>
      <c r="B453" t="s">
        <v>2191</v>
      </c>
      <c r="C453" s="1" t="str">
        <f t="shared" si="55"/>
        <v>21:1141</v>
      </c>
      <c r="D453" s="1" t="str">
        <f t="shared" si="59"/>
        <v>21:0421</v>
      </c>
      <c r="E453" t="s">
        <v>2192</v>
      </c>
      <c r="F453" t="s">
        <v>2193</v>
      </c>
      <c r="H453">
        <v>54.862573500000003</v>
      </c>
      <c r="I453">
        <v>-64.705882500000001</v>
      </c>
      <c r="J453" s="1" t="str">
        <f t="shared" si="60"/>
        <v>Till</v>
      </c>
      <c r="K453" s="1" t="str">
        <f t="shared" si="61"/>
        <v>HMC separation (ODM; details not reported)</v>
      </c>
      <c r="L453" t="s">
        <v>25</v>
      </c>
      <c r="M453" t="s">
        <v>25</v>
      </c>
      <c r="N453" t="s">
        <v>25</v>
      </c>
      <c r="O453" t="s">
        <v>25</v>
      </c>
      <c r="P453" t="s">
        <v>1526</v>
      </c>
      <c r="Q453" t="s">
        <v>25</v>
      </c>
      <c r="R453" t="s">
        <v>25</v>
      </c>
      <c r="S453" t="s">
        <v>25</v>
      </c>
      <c r="T453" t="s">
        <v>25</v>
      </c>
    </row>
    <row r="454" spans="1:20" hidden="1" x14ac:dyDescent="0.3">
      <c r="A454" t="s">
        <v>2194</v>
      </c>
      <c r="B454" t="s">
        <v>2195</v>
      </c>
      <c r="C454" s="1" t="str">
        <f t="shared" si="55"/>
        <v>21:1141</v>
      </c>
      <c r="D454" s="1" t="str">
        <f t="shared" si="59"/>
        <v>21:0421</v>
      </c>
      <c r="E454" t="s">
        <v>2196</v>
      </c>
      <c r="F454" t="s">
        <v>2197</v>
      </c>
      <c r="H454">
        <v>54.996944499999998</v>
      </c>
      <c r="I454">
        <v>-64.659597300000001</v>
      </c>
      <c r="J454" s="1" t="str">
        <f t="shared" si="60"/>
        <v>Till</v>
      </c>
      <c r="K454" s="1" t="str">
        <f t="shared" si="61"/>
        <v>HMC separation (ODM; details not reported)</v>
      </c>
      <c r="L454" t="s">
        <v>25</v>
      </c>
      <c r="M454" t="s">
        <v>25</v>
      </c>
      <c r="N454" t="s">
        <v>25</v>
      </c>
      <c r="O454" t="s">
        <v>25</v>
      </c>
      <c r="P454" t="s">
        <v>2014</v>
      </c>
      <c r="Q454" t="s">
        <v>25</v>
      </c>
      <c r="R454" t="s">
        <v>25</v>
      </c>
      <c r="S454" t="s">
        <v>25</v>
      </c>
      <c r="T454" t="s">
        <v>25</v>
      </c>
    </row>
    <row r="455" spans="1:20" hidden="1" x14ac:dyDescent="0.3">
      <c r="A455" t="s">
        <v>2198</v>
      </c>
      <c r="B455" t="s">
        <v>2199</v>
      </c>
      <c r="C455" s="1" t="str">
        <f t="shared" si="55"/>
        <v>21:1141</v>
      </c>
      <c r="D455" s="1" t="str">
        <f t="shared" si="59"/>
        <v>21:0421</v>
      </c>
      <c r="E455" t="s">
        <v>2200</v>
      </c>
      <c r="F455" t="s">
        <v>2201</v>
      </c>
      <c r="H455">
        <v>54.774842800000002</v>
      </c>
      <c r="I455">
        <v>-64.201840599999997</v>
      </c>
      <c r="J455" s="1" t="str">
        <f t="shared" si="60"/>
        <v>Till</v>
      </c>
      <c r="K455" s="1" t="str">
        <f t="shared" si="61"/>
        <v>HMC separation (ODM; details not reported)</v>
      </c>
      <c r="L455" t="s">
        <v>33</v>
      </c>
      <c r="M455" t="s">
        <v>33</v>
      </c>
      <c r="N455" t="s">
        <v>25</v>
      </c>
      <c r="O455" t="s">
        <v>25</v>
      </c>
      <c r="P455" t="s">
        <v>1980</v>
      </c>
      <c r="Q455" t="s">
        <v>136</v>
      </c>
      <c r="R455" t="s">
        <v>136</v>
      </c>
      <c r="S455" t="s">
        <v>25</v>
      </c>
      <c r="T455" t="s">
        <v>25</v>
      </c>
    </row>
    <row r="456" spans="1:20" hidden="1" x14ac:dyDescent="0.3">
      <c r="A456" t="s">
        <v>2202</v>
      </c>
      <c r="B456" t="s">
        <v>2203</v>
      </c>
      <c r="C456" s="1" t="str">
        <f t="shared" si="55"/>
        <v>21:1141</v>
      </c>
      <c r="D456" s="1" t="str">
        <f t="shared" si="59"/>
        <v>21:0421</v>
      </c>
      <c r="E456" t="s">
        <v>2204</v>
      </c>
      <c r="F456" t="s">
        <v>2205</v>
      </c>
      <c r="H456">
        <v>54.471434000000002</v>
      </c>
      <c r="I456">
        <v>-64.109213499999996</v>
      </c>
      <c r="J456" s="1" t="str">
        <f t="shared" si="60"/>
        <v>Till</v>
      </c>
      <c r="K456" s="1" t="str">
        <f t="shared" si="61"/>
        <v>HMC separation (ODM; details not reported)</v>
      </c>
      <c r="L456" t="s">
        <v>33</v>
      </c>
      <c r="M456" t="s">
        <v>33</v>
      </c>
      <c r="N456" t="s">
        <v>25</v>
      </c>
      <c r="O456" t="s">
        <v>25</v>
      </c>
      <c r="P456" t="s">
        <v>1963</v>
      </c>
      <c r="Q456" t="s">
        <v>33</v>
      </c>
      <c r="R456" t="s">
        <v>33</v>
      </c>
      <c r="S456" t="s">
        <v>25</v>
      </c>
      <c r="T456" t="s">
        <v>25</v>
      </c>
    </row>
    <row r="457" spans="1:20" hidden="1" x14ac:dyDescent="0.3">
      <c r="A457" t="s">
        <v>2206</v>
      </c>
      <c r="B457" t="s">
        <v>2207</v>
      </c>
      <c r="C457" s="1" t="str">
        <f t="shared" si="55"/>
        <v>21:1141</v>
      </c>
      <c r="D457" s="1" t="str">
        <f t="shared" si="59"/>
        <v>21:0421</v>
      </c>
      <c r="E457" t="s">
        <v>2208</v>
      </c>
      <c r="F457" t="s">
        <v>2209</v>
      </c>
      <c r="H457">
        <v>54.564592699999999</v>
      </c>
      <c r="I457">
        <v>-64.178479800000005</v>
      </c>
      <c r="J457" s="1" t="str">
        <f t="shared" si="60"/>
        <v>Till</v>
      </c>
      <c r="K457" s="1" t="str">
        <f t="shared" si="61"/>
        <v>HMC separation (ODM; details not reported)</v>
      </c>
      <c r="L457" t="s">
        <v>25</v>
      </c>
      <c r="M457" t="s">
        <v>25</v>
      </c>
      <c r="N457" t="s">
        <v>25</v>
      </c>
      <c r="O457" t="s">
        <v>25</v>
      </c>
      <c r="P457" t="s">
        <v>292</v>
      </c>
      <c r="Q457" t="s">
        <v>25</v>
      </c>
      <c r="R457" t="s">
        <v>25</v>
      </c>
      <c r="S457" t="s">
        <v>25</v>
      </c>
      <c r="T457" t="s">
        <v>25</v>
      </c>
    </row>
    <row r="458" spans="1:20" hidden="1" x14ac:dyDescent="0.3">
      <c r="A458" t="s">
        <v>2210</v>
      </c>
      <c r="B458" t="s">
        <v>2211</v>
      </c>
      <c r="C458" s="1" t="str">
        <f t="shared" si="55"/>
        <v>21:1141</v>
      </c>
      <c r="D458" s="1" t="str">
        <f t="shared" si="59"/>
        <v>21:0421</v>
      </c>
      <c r="E458" t="s">
        <v>2212</v>
      </c>
      <c r="F458" t="s">
        <v>2213</v>
      </c>
      <c r="H458">
        <v>54.636081799999999</v>
      </c>
      <c r="I458">
        <v>-64.035772899999998</v>
      </c>
      <c r="J458" s="1" t="str">
        <f t="shared" si="60"/>
        <v>Till</v>
      </c>
      <c r="K458" s="1" t="str">
        <f t="shared" si="61"/>
        <v>HMC separation (ODM; details not reported)</v>
      </c>
      <c r="L458" t="s">
        <v>33</v>
      </c>
      <c r="M458" t="s">
        <v>33</v>
      </c>
      <c r="N458" t="s">
        <v>25</v>
      </c>
      <c r="O458" t="s">
        <v>25</v>
      </c>
      <c r="P458" t="s">
        <v>2173</v>
      </c>
      <c r="Q458" t="s">
        <v>1596</v>
      </c>
      <c r="R458" t="s">
        <v>1596</v>
      </c>
      <c r="S458" t="s">
        <v>25</v>
      </c>
      <c r="T458" t="s">
        <v>25</v>
      </c>
    </row>
    <row r="459" spans="1:20" hidden="1" x14ac:dyDescent="0.3">
      <c r="A459" t="s">
        <v>2214</v>
      </c>
      <c r="B459" t="s">
        <v>2215</v>
      </c>
      <c r="C459" s="1" t="str">
        <f t="shared" si="55"/>
        <v>21:1141</v>
      </c>
      <c r="D459" s="1" t="str">
        <f t="shared" si="59"/>
        <v>21:0421</v>
      </c>
      <c r="E459" t="s">
        <v>2216</v>
      </c>
      <c r="F459" t="s">
        <v>2217</v>
      </c>
      <c r="H459">
        <v>54.858818999999997</v>
      </c>
      <c r="I459">
        <v>-64.217345300000005</v>
      </c>
      <c r="J459" s="1" t="str">
        <f t="shared" si="60"/>
        <v>Till</v>
      </c>
      <c r="K459" s="1" t="str">
        <f t="shared" si="61"/>
        <v>HMC separation (ODM; details not reported)</v>
      </c>
      <c r="L459" t="s">
        <v>33</v>
      </c>
      <c r="M459" t="s">
        <v>33</v>
      </c>
      <c r="N459" t="s">
        <v>25</v>
      </c>
      <c r="O459" t="s">
        <v>25</v>
      </c>
      <c r="P459" t="s">
        <v>511</v>
      </c>
      <c r="Q459" t="s">
        <v>33</v>
      </c>
      <c r="R459" t="s">
        <v>33</v>
      </c>
      <c r="S459" t="s">
        <v>25</v>
      </c>
      <c r="T459" t="s">
        <v>25</v>
      </c>
    </row>
    <row r="460" spans="1:20" hidden="1" x14ac:dyDescent="0.3">
      <c r="A460" t="s">
        <v>2218</v>
      </c>
      <c r="B460" t="s">
        <v>2219</v>
      </c>
      <c r="C460" s="1" t="str">
        <f t="shared" si="55"/>
        <v>21:1141</v>
      </c>
      <c r="D460" s="1" t="str">
        <f t="shared" si="59"/>
        <v>21:0421</v>
      </c>
      <c r="E460" t="s">
        <v>2220</v>
      </c>
      <c r="F460" t="s">
        <v>2221</v>
      </c>
      <c r="H460">
        <v>54.923114099999999</v>
      </c>
      <c r="I460">
        <v>-64.199250300000003</v>
      </c>
      <c r="J460" s="1" t="str">
        <f t="shared" si="60"/>
        <v>Till</v>
      </c>
      <c r="K460" s="1" t="str">
        <f t="shared" si="61"/>
        <v>HMC separation (ODM; details not reported)</v>
      </c>
      <c r="L460" t="s">
        <v>25</v>
      </c>
      <c r="M460" t="s">
        <v>25</v>
      </c>
      <c r="N460" t="s">
        <v>25</v>
      </c>
      <c r="O460" t="s">
        <v>25</v>
      </c>
      <c r="P460" t="s">
        <v>267</v>
      </c>
      <c r="Q460" t="s">
        <v>25</v>
      </c>
      <c r="R460" t="s">
        <v>25</v>
      </c>
      <c r="S460" t="s">
        <v>25</v>
      </c>
      <c r="T460" t="s">
        <v>25</v>
      </c>
    </row>
    <row r="461" spans="1:20" hidden="1" x14ac:dyDescent="0.3">
      <c r="A461" t="s">
        <v>2222</v>
      </c>
      <c r="B461" t="s">
        <v>2223</v>
      </c>
      <c r="C461" s="1" t="str">
        <f t="shared" si="55"/>
        <v>21:1141</v>
      </c>
      <c r="D461" s="1" t="str">
        <f t="shared" si="59"/>
        <v>21:0421</v>
      </c>
      <c r="E461" t="s">
        <v>2224</v>
      </c>
      <c r="F461" t="s">
        <v>2225</v>
      </c>
      <c r="H461">
        <v>54.9845361</v>
      </c>
      <c r="I461">
        <v>-64.248886499999998</v>
      </c>
      <c r="J461" s="1" t="str">
        <f t="shared" si="60"/>
        <v>Till</v>
      </c>
      <c r="K461" s="1" t="str">
        <f t="shared" si="61"/>
        <v>HMC separation (ODM; details not reported)</v>
      </c>
      <c r="L461" t="s">
        <v>25</v>
      </c>
      <c r="M461" t="s">
        <v>25</v>
      </c>
      <c r="N461" t="s">
        <v>25</v>
      </c>
      <c r="O461" t="s">
        <v>25</v>
      </c>
      <c r="P461" t="s">
        <v>1893</v>
      </c>
      <c r="Q461" t="s">
        <v>25</v>
      </c>
      <c r="R461" t="s">
        <v>25</v>
      </c>
      <c r="S461" t="s">
        <v>25</v>
      </c>
      <c r="T461" t="s">
        <v>25</v>
      </c>
    </row>
    <row r="462" spans="1:20" hidden="1" x14ac:dyDescent="0.3">
      <c r="A462" t="s">
        <v>2226</v>
      </c>
      <c r="B462" t="s">
        <v>2227</v>
      </c>
      <c r="C462" s="1" t="str">
        <f t="shared" ref="C462:C493" si="62">HYPERLINK("http://geochem.nrcan.gc.ca/cdogs/content/bdl/bdl211141_e.htm", "21:1141")</f>
        <v>21:1141</v>
      </c>
      <c r="D462" s="1" t="str">
        <f t="shared" si="59"/>
        <v>21:0421</v>
      </c>
      <c r="E462" t="s">
        <v>2228</v>
      </c>
      <c r="F462" t="s">
        <v>2229</v>
      </c>
      <c r="H462">
        <v>54.993460499999998</v>
      </c>
      <c r="I462">
        <v>-64.066622100000004</v>
      </c>
      <c r="J462" s="1" t="str">
        <f t="shared" si="60"/>
        <v>Till</v>
      </c>
      <c r="K462" s="1" t="str">
        <f t="shared" si="61"/>
        <v>HMC separation (ODM; details not reported)</v>
      </c>
      <c r="L462" t="s">
        <v>25</v>
      </c>
      <c r="M462" t="s">
        <v>25</v>
      </c>
      <c r="N462" t="s">
        <v>25</v>
      </c>
      <c r="O462" t="s">
        <v>25</v>
      </c>
      <c r="P462" t="s">
        <v>2160</v>
      </c>
      <c r="Q462" t="s">
        <v>25</v>
      </c>
      <c r="R462" t="s">
        <v>25</v>
      </c>
      <c r="S462" t="s">
        <v>25</v>
      </c>
      <c r="T462" t="s">
        <v>25</v>
      </c>
    </row>
    <row r="463" spans="1:20" hidden="1" x14ac:dyDescent="0.3">
      <c r="A463" t="s">
        <v>2230</v>
      </c>
      <c r="B463" t="s">
        <v>2231</v>
      </c>
      <c r="C463" s="1" t="str">
        <f t="shared" si="62"/>
        <v>21:1141</v>
      </c>
      <c r="D463" s="1" t="str">
        <f t="shared" si="59"/>
        <v>21:0421</v>
      </c>
      <c r="E463" t="s">
        <v>2232</v>
      </c>
      <c r="F463" t="s">
        <v>2233</v>
      </c>
      <c r="H463">
        <v>55.058830299999997</v>
      </c>
      <c r="I463">
        <v>-64.042870699999995</v>
      </c>
      <c r="J463" s="1" t="str">
        <f t="shared" si="60"/>
        <v>Till</v>
      </c>
      <c r="K463" s="1" t="str">
        <f t="shared" si="61"/>
        <v>HMC separation (ODM; details not reported)</v>
      </c>
      <c r="L463" t="s">
        <v>33</v>
      </c>
      <c r="M463" t="s">
        <v>33</v>
      </c>
      <c r="N463" t="s">
        <v>25</v>
      </c>
      <c r="O463" t="s">
        <v>25</v>
      </c>
      <c r="P463" t="s">
        <v>1590</v>
      </c>
      <c r="Q463" t="s">
        <v>1596</v>
      </c>
      <c r="R463" t="s">
        <v>1596</v>
      </c>
      <c r="S463" t="s">
        <v>25</v>
      </c>
      <c r="T463" t="s">
        <v>25</v>
      </c>
    </row>
    <row r="464" spans="1:20" hidden="1" x14ac:dyDescent="0.3">
      <c r="A464" t="s">
        <v>2234</v>
      </c>
      <c r="B464" t="s">
        <v>2235</v>
      </c>
      <c r="C464" s="1" t="str">
        <f t="shared" si="62"/>
        <v>21:1141</v>
      </c>
      <c r="D464" s="1" t="str">
        <f t="shared" si="59"/>
        <v>21:0421</v>
      </c>
      <c r="E464" t="s">
        <v>2236</v>
      </c>
      <c r="F464" t="s">
        <v>2237</v>
      </c>
      <c r="H464">
        <v>54.926241400000002</v>
      </c>
      <c r="I464">
        <v>-64.306505200000004</v>
      </c>
      <c r="J464" s="1" t="str">
        <f t="shared" si="60"/>
        <v>Till</v>
      </c>
      <c r="K464" s="1" t="str">
        <f t="shared" si="61"/>
        <v>HMC separation (ODM; details not reported)</v>
      </c>
      <c r="L464" t="s">
        <v>25</v>
      </c>
      <c r="M464" t="s">
        <v>25</v>
      </c>
      <c r="N464" t="s">
        <v>25</v>
      </c>
      <c r="O464" t="s">
        <v>25</v>
      </c>
      <c r="P464" t="s">
        <v>1888</v>
      </c>
      <c r="Q464" t="s">
        <v>25</v>
      </c>
      <c r="R464" t="s">
        <v>25</v>
      </c>
      <c r="S464" t="s">
        <v>25</v>
      </c>
      <c r="T464" t="s">
        <v>25</v>
      </c>
    </row>
    <row r="465" spans="1:20" hidden="1" x14ac:dyDescent="0.3">
      <c r="A465" t="s">
        <v>2238</v>
      </c>
      <c r="B465" t="s">
        <v>2239</v>
      </c>
      <c r="C465" s="1" t="str">
        <f t="shared" si="62"/>
        <v>21:1141</v>
      </c>
      <c r="D465" s="1" t="str">
        <f t="shared" si="59"/>
        <v>21:0421</v>
      </c>
      <c r="E465" t="s">
        <v>2240</v>
      </c>
      <c r="F465" t="s">
        <v>2241</v>
      </c>
      <c r="H465">
        <v>54.865478299999999</v>
      </c>
      <c r="I465">
        <v>-64.378819100000001</v>
      </c>
      <c r="J465" s="1" t="str">
        <f t="shared" si="60"/>
        <v>Till</v>
      </c>
      <c r="K465" s="1" t="str">
        <f t="shared" si="61"/>
        <v>HMC separation (ODM; details not reported)</v>
      </c>
      <c r="L465" t="s">
        <v>33</v>
      </c>
      <c r="M465" t="s">
        <v>33</v>
      </c>
      <c r="N465" t="s">
        <v>25</v>
      </c>
      <c r="O465" t="s">
        <v>25</v>
      </c>
      <c r="P465" t="s">
        <v>1609</v>
      </c>
      <c r="Q465" t="s">
        <v>33</v>
      </c>
      <c r="R465" t="s">
        <v>33</v>
      </c>
      <c r="S465" t="s">
        <v>25</v>
      </c>
      <c r="T465" t="s">
        <v>25</v>
      </c>
    </row>
    <row r="466" spans="1:20" hidden="1" x14ac:dyDescent="0.3">
      <c r="A466" t="s">
        <v>2242</v>
      </c>
      <c r="B466" t="s">
        <v>2243</v>
      </c>
      <c r="C466" s="1" t="str">
        <f t="shared" si="62"/>
        <v>21:1141</v>
      </c>
      <c r="D466" s="1" t="str">
        <f t="shared" si="59"/>
        <v>21:0421</v>
      </c>
      <c r="E466" t="s">
        <v>2244</v>
      </c>
      <c r="F466" t="s">
        <v>2245</v>
      </c>
      <c r="H466">
        <v>55.145907100000002</v>
      </c>
      <c r="I466">
        <v>-64.298813899999999</v>
      </c>
      <c r="J466" s="1" t="str">
        <f t="shared" si="60"/>
        <v>Till</v>
      </c>
      <c r="K466" s="1" t="str">
        <f t="shared" si="61"/>
        <v>HMC separation (ODM; details not reported)</v>
      </c>
      <c r="L466" t="s">
        <v>33</v>
      </c>
      <c r="M466" t="s">
        <v>33</v>
      </c>
      <c r="N466" t="s">
        <v>25</v>
      </c>
      <c r="O466" t="s">
        <v>25</v>
      </c>
      <c r="P466" t="s">
        <v>1902</v>
      </c>
      <c r="Q466" t="s">
        <v>124</v>
      </c>
      <c r="R466" t="s">
        <v>124</v>
      </c>
      <c r="S466" t="s">
        <v>25</v>
      </c>
      <c r="T466" t="s">
        <v>25</v>
      </c>
    </row>
    <row r="467" spans="1:20" hidden="1" x14ac:dyDescent="0.3">
      <c r="A467" t="s">
        <v>2246</v>
      </c>
      <c r="B467" t="s">
        <v>2247</v>
      </c>
      <c r="C467" s="1" t="str">
        <f t="shared" si="62"/>
        <v>21:1141</v>
      </c>
      <c r="D467" s="1" t="str">
        <f t="shared" si="59"/>
        <v>21:0421</v>
      </c>
      <c r="E467" t="s">
        <v>2248</v>
      </c>
      <c r="F467" t="s">
        <v>2249</v>
      </c>
      <c r="H467">
        <v>55.219493499999999</v>
      </c>
      <c r="I467">
        <v>-64.588106400000001</v>
      </c>
      <c r="J467" s="1" t="str">
        <f t="shared" si="60"/>
        <v>Till</v>
      </c>
      <c r="K467" s="1" t="str">
        <f t="shared" si="61"/>
        <v>HMC separation (ODM; details not reported)</v>
      </c>
      <c r="L467" t="s">
        <v>25</v>
      </c>
      <c r="M467" t="s">
        <v>25</v>
      </c>
      <c r="N467" t="s">
        <v>25</v>
      </c>
      <c r="O467" t="s">
        <v>25</v>
      </c>
      <c r="P467" t="s">
        <v>1902</v>
      </c>
      <c r="Q467" t="s">
        <v>25</v>
      </c>
      <c r="R467" t="s">
        <v>25</v>
      </c>
      <c r="S467" t="s">
        <v>25</v>
      </c>
      <c r="T467" t="s">
        <v>25</v>
      </c>
    </row>
    <row r="468" spans="1:20" hidden="1" x14ac:dyDescent="0.3">
      <c r="A468" t="s">
        <v>2250</v>
      </c>
      <c r="B468" t="s">
        <v>2251</v>
      </c>
      <c r="C468" s="1" t="str">
        <f t="shared" si="62"/>
        <v>21:1141</v>
      </c>
      <c r="D468" s="1" t="str">
        <f t="shared" si="59"/>
        <v>21:0421</v>
      </c>
      <c r="E468" t="s">
        <v>2252</v>
      </c>
      <c r="F468" t="s">
        <v>2253</v>
      </c>
      <c r="H468">
        <v>55.035536299999997</v>
      </c>
      <c r="I468">
        <v>-65.425396000000006</v>
      </c>
      <c r="J468" s="1" t="str">
        <f t="shared" si="60"/>
        <v>Till</v>
      </c>
      <c r="K468" s="1" t="str">
        <f t="shared" si="61"/>
        <v>HMC separation (ODM; details not reported)</v>
      </c>
      <c r="L468" t="s">
        <v>37</v>
      </c>
      <c r="M468" t="s">
        <v>37</v>
      </c>
      <c r="N468" t="s">
        <v>25</v>
      </c>
      <c r="O468" t="s">
        <v>25</v>
      </c>
      <c r="P468" t="s">
        <v>1157</v>
      </c>
      <c r="Q468" t="s">
        <v>130</v>
      </c>
      <c r="R468" t="s">
        <v>130</v>
      </c>
      <c r="S468" t="s">
        <v>25</v>
      </c>
      <c r="T468" t="s">
        <v>25</v>
      </c>
    </row>
    <row r="469" spans="1:20" hidden="1" x14ac:dyDescent="0.3">
      <c r="A469" t="s">
        <v>2254</v>
      </c>
      <c r="B469" t="s">
        <v>2255</v>
      </c>
      <c r="C469" s="1" t="str">
        <f t="shared" si="62"/>
        <v>21:1141</v>
      </c>
      <c r="D469" s="1" t="str">
        <f t="shared" si="59"/>
        <v>21:0421</v>
      </c>
      <c r="E469" t="s">
        <v>2256</v>
      </c>
      <c r="F469" t="s">
        <v>2257</v>
      </c>
      <c r="H469">
        <v>55.558754899999997</v>
      </c>
      <c r="I469">
        <v>-65.137867700000001</v>
      </c>
      <c r="J469" s="1" t="str">
        <f t="shared" si="60"/>
        <v>Till</v>
      </c>
      <c r="K469" s="1" t="str">
        <f t="shared" si="61"/>
        <v>HMC separation (ODM; details not reported)</v>
      </c>
      <c r="L469" t="s">
        <v>25</v>
      </c>
      <c r="M469" t="s">
        <v>25</v>
      </c>
      <c r="N469" t="s">
        <v>25</v>
      </c>
      <c r="O469" t="s">
        <v>25</v>
      </c>
      <c r="P469" t="s">
        <v>1676</v>
      </c>
      <c r="Q469" t="s">
        <v>25</v>
      </c>
      <c r="R469" t="s">
        <v>25</v>
      </c>
      <c r="S469" t="s">
        <v>25</v>
      </c>
      <c r="T469" t="s">
        <v>25</v>
      </c>
    </row>
    <row r="470" spans="1:20" hidden="1" x14ac:dyDescent="0.3">
      <c r="A470" t="s">
        <v>2258</v>
      </c>
      <c r="B470" t="s">
        <v>2259</v>
      </c>
      <c r="C470" s="1" t="str">
        <f t="shared" si="62"/>
        <v>21:1141</v>
      </c>
      <c r="D470" s="1" t="str">
        <f t="shared" si="59"/>
        <v>21:0421</v>
      </c>
      <c r="E470" t="s">
        <v>2260</v>
      </c>
      <c r="F470" t="s">
        <v>2261</v>
      </c>
      <c r="H470">
        <v>55.499285700000001</v>
      </c>
      <c r="I470">
        <v>-65.367248500000002</v>
      </c>
      <c r="J470" s="1" t="str">
        <f t="shared" si="60"/>
        <v>Till</v>
      </c>
      <c r="K470" s="1" t="str">
        <f t="shared" si="61"/>
        <v>HMC separation (ODM; details not reported)</v>
      </c>
      <c r="L470" t="s">
        <v>32</v>
      </c>
      <c r="M470" t="s">
        <v>32</v>
      </c>
      <c r="N470" t="s">
        <v>25</v>
      </c>
      <c r="O470" t="s">
        <v>25</v>
      </c>
      <c r="P470" t="s">
        <v>463</v>
      </c>
      <c r="Q470" t="s">
        <v>124</v>
      </c>
      <c r="R470" t="s">
        <v>124</v>
      </c>
      <c r="S470" t="s">
        <v>25</v>
      </c>
      <c r="T470" t="s">
        <v>25</v>
      </c>
    </row>
    <row r="471" spans="1:20" hidden="1" x14ac:dyDescent="0.3">
      <c r="A471" t="s">
        <v>2262</v>
      </c>
      <c r="B471" t="s">
        <v>2263</v>
      </c>
      <c r="C471" s="1" t="str">
        <f t="shared" si="62"/>
        <v>21:1141</v>
      </c>
      <c r="D471" s="1" t="str">
        <f t="shared" si="59"/>
        <v>21:0421</v>
      </c>
      <c r="E471" t="s">
        <v>2264</v>
      </c>
      <c r="F471" t="s">
        <v>2265</v>
      </c>
      <c r="H471">
        <v>55.464307300000002</v>
      </c>
      <c r="I471">
        <v>-65.5850808</v>
      </c>
      <c r="J471" s="1" t="str">
        <f t="shared" si="60"/>
        <v>Till</v>
      </c>
      <c r="K471" s="1" t="str">
        <f t="shared" si="61"/>
        <v>HMC separation (ODM; details not reported)</v>
      </c>
      <c r="L471" t="s">
        <v>33</v>
      </c>
      <c r="M471" t="s">
        <v>25</v>
      </c>
      <c r="N471" t="s">
        <v>33</v>
      </c>
      <c r="O471" t="s">
        <v>25</v>
      </c>
      <c r="P471" t="s">
        <v>2014</v>
      </c>
      <c r="Q471" t="s">
        <v>1596</v>
      </c>
      <c r="R471" t="s">
        <v>25</v>
      </c>
      <c r="S471" t="s">
        <v>1596</v>
      </c>
      <c r="T471" t="s">
        <v>25</v>
      </c>
    </row>
    <row r="472" spans="1:20" hidden="1" x14ac:dyDescent="0.3">
      <c r="A472" t="s">
        <v>2266</v>
      </c>
      <c r="B472" t="s">
        <v>2267</v>
      </c>
      <c r="C472" s="1" t="str">
        <f t="shared" si="62"/>
        <v>21:1141</v>
      </c>
      <c r="D472" s="1" t="str">
        <f t="shared" ref="D472:D502" si="63">HYPERLINK("http://geochem.nrcan.gc.ca/cdogs/content/svy/svy210421_e.htm", "21:0421")</f>
        <v>21:0421</v>
      </c>
      <c r="E472" t="s">
        <v>2268</v>
      </c>
      <c r="F472" t="s">
        <v>2269</v>
      </c>
      <c r="H472">
        <v>55.442011299999997</v>
      </c>
      <c r="I472">
        <v>-65.692715500000006</v>
      </c>
      <c r="J472" s="1" t="str">
        <f t="shared" ref="J472:J502" si="64">HYPERLINK("http://geochem.nrcan.gc.ca/cdogs/content/kwd/kwd020044_e.htm", "Till")</f>
        <v>Till</v>
      </c>
      <c r="K472" s="1" t="str">
        <f t="shared" ref="K472:K502" si="65">HYPERLINK("http://geochem.nrcan.gc.ca/cdogs/content/kwd/kwd080049_e.htm", "HMC separation (ODM; details not reported)")</f>
        <v>HMC separation (ODM; details not reported)</v>
      </c>
      <c r="L472" t="s">
        <v>25</v>
      </c>
      <c r="M472" t="s">
        <v>25</v>
      </c>
      <c r="N472" t="s">
        <v>25</v>
      </c>
      <c r="O472" t="s">
        <v>25</v>
      </c>
      <c r="P472" t="s">
        <v>2270</v>
      </c>
      <c r="Q472" t="s">
        <v>25</v>
      </c>
      <c r="R472" t="s">
        <v>25</v>
      </c>
      <c r="S472" t="s">
        <v>25</v>
      </c>
      <c r="T472" t="s">
        <v>25</v>
      </c>
    </row>
    <row r="473" spans="1:20" hidden="1" x14ac:dyDescent="0.3">
      <c r="A473" t="s">
        <v>2271</v>
      </c>
      <c r="B473" t="s">
        <v>2272</v>
      </c>
      <c r="C473" s="1" t="str">
        <f t="shared" si="62"/>
        <v>21:1141</v>
      </c>
      <c r="D473" s="1" t="str">
        <f t="shared" si="63"/>
        <v>21:0421</v>
      </c>
      <c r="E473" t="s">
        <v>2273</v>
      </c>
      <c r="F473" t="s">
        <v>2274</v>
      </c>
      <c r="H473">
        <v>55.627071000000001</v>
      </c>
      <c r="I473">
        <v>-64.2713854</v>
      </c>
      <c r="J473" s="1" t="str">
        <f t="shared" si="64"/>
        <v>Till</v>
      </c>
      <c r="K473" s="1" t="str">
        <f t="shared" si="65"/>
        <v>HMC separation (ODM; details not reported)</v>
      </c>
      <c r="L473" t="s">
        <v>25</v>
      </c>
      <c r="M473" t="s">
        <v>25</v>
      </c>
      <c r="N473" t="s">
        <v>25</v>
      </c>
      <c r="O473" t="s">
        <v>25</v>
      </c>
      <c r="P473" t="s">
        <v>463</v>
      </c>
      <c r="Q473" t="s">
        <v>25</v>
      </c>
      <c r="R473" t="s">
        <v>25</v>
      </c>
      <c r="S473" t="s">
        <v>25</v>
      </c>
      <c r="T473" t="s">
        <v>25</v>
      </c>
    </row>
    <row r="474" spans="1:20" hidden="1" x14ac:dyDescent="0.3">
      <c r="A474" t="s">
        <v>2275</v>
      </c>
      <c r="B474" t="s">
        <v>2276</v>
      </c>
      <c r="C474" s="1" t="str">
        <f t="shared" si="62"/>
        <v>21:1141</v>
      </c>
      <c r="D474" s="1" t="str">
        <f t="shared" si="63"/>
        <v>21:0421</v>
      </c>
      <c r="E474" t="s">
        <v>2277</v>
      </c>
      <c r="F474" t="s">
        <v>2278</v>
      </c>
      <c r="H474">
        <v>55.567314799999998</v>
      </c>
      <c r="I474">
        <v>-64.187782999999996</v>
      </c>
      <c r="J474" s="1" t="str">
        <f t="shared" si="64"/>
        <v>Till</v>
      </c>
      <c r="K474" s="1" t="str">
        <f t="shared" si="65"/>
        <v>HMC separation (ODM; details not reported)</v>
      </c>
      <c r="L474" t="s">
        <v>25</v>
      </c>
      <c r="M474" t="s">
        <v>25</v>
      </c>
      <c r="N474" t="s">
        <v>25</v>
      </c>
      <c r="O474" t="s">
        <v>25</v>
      </c>
      <c r="P474" t="s">
        <v>784</v>
      </c>
      <c r="Q474" t="s">
        <v>25</v>
      </c>
      <c r="R474" t="s">
        <v>25</v>
      </c>
      <c r="S474" t="s">
        <v>25</v>
      </c>
      <c r="T474" t="s">
        <v>25</v>
      </c>
    </row>
    <row r="475" spans="1:20" hidden="1" x14ac:dyDescent="0.3">
      <c r="A475" t="s">
        <v>2279</v>
      </c>
      <c r="B475" t="s">
        <v>2280</v>
      </c>
      <c r="C475" s="1" t="str">
        <f t="shared" si="62"/>
        <v>21:1141</v>
      </c>
      <c r="D475" s="1" t="str">
        <f t="shared" si="63"/>
        <v>21:0421</v>
      </c>
      <c r="E475" t="s">
        <v>2281</v>
      </c>
      <c r="F475" t="s">
        <v>2282</v>
      </c>
      <c r="H475">
        <v>55.526933900000003</v>
      </c>
      <c r="I475">
        <v>-64.346430999999995</v>
      </c>
      <c r="J475" s="1" t="str">
        <f t="shared" si="64"/>
        <v>Till</v>
      </c>
      <c r="K475" s="1" t="str">
        <f t="shared" si="65"/>
        <v>HMC separation (ODM; details not reported)</v>
      </c>
      <c r="L475" t="s">
        <v>25</v>
      </c>
      <c r="M475" t="s">
        <v>25</v>
      </c>
      <c r="N475" t="s">
        <v>25</v>
      </c>
      <c r="O475" t="s">
        <v>25</v>
      </c>
      <c r="P475" t="s">
        <v>1609</v>
      </c>
      <c r="Q475" t="s">
        <v>25</v>
      </c>
      <c r="R475" t="s">
        <v>25</v>
      </c>
      <c r="S475" t="s">
        <v>25</v>
      </c>
      <c r="T475" t="s">
        <v>25</v>
      </c>
    </row>
    <row r="476" spans="1:20" hidden="1" x14ac:dyDescent="0.3">
      <c r="A476" t="s">
        <v>2283</v>
      </c>
      <c r="B476" t="s">
        <v>2284</v>
      </c>
      <c r="C476" s="1" t="str">
        <f t="shared" si="62"/>
        <v>21:1141</v>
      </c>
      <c r="D476" s="1" t="str">
        <f t="shared" si="63"/>
        <v>21:0421</v>
      </c>
      <c r="E476" t="s">
        <v>2285</v>
      </c>
      <c r="F476" t="s">
        <v>2286</v>
      </c>
      <c r="H476">
        <v>55.788963299999999</v>
      </c>
      <c r="I476">
        <v>-64.329411800000003</v>
      </c>
      <c r="J476" s="1" t="str">
        <f t="shared" si="64"/>
        <v>Till</v>
      </c>
      <c r="K476" s="1" t="str">
        <f t="shared" si="65"/>
        <v>HMC separation (ODM; details not reported)</v>
      </c>
      <c r="L476" t="s">
        <v>34</v>
      </c>
      <c r="M476" t="s">
        <v>34</v>
      </c>
      <c r="N476" t="s">
        <v>25</v>
      </c>
      <c r="O476" t="s">
        <v>25</v>
      </c>
      <c r="P476" t="s">
        <v>2130</v>
      </c>
      <c r="Q476" t="s">
        <v>388</v>
      </c>
      <c r="R476" t="s">
        <v>388</v>
      </c>
      <c r="S476" t="s">
        <v>25</v>
      </c>
      <c r="T476" t="s">
        <v>25</v>
      </c>
    </row>
    <row r="477" spans="1:20" hidden="1" x14ac:dyDescent="0.3">
      <c r="A477" t="s">
        <v>2287</v>
      </c>
      <c r="B477" t="s">
        <v>2288</v>
      </c>
      <c r="C477" s="1" t="str">
        <f t="shared" si="62"/>
        <v>21:1141</v>
      </c>
      <c r="D477" s="1" t="str">
        <f t="shared" si="63"/>
        <v>21:0421</v>
      </c>
      <c r="E477" t="s">
        <v>2289</v>
      </c>
      <c r="F477" t="s">
        <v>2290</v>
      </c>
      <c r="H477">
        <v>55.654437000000001</v>
      </c>
      <c r="I477">
        <v>-64.863518900000003</v>
      </c>
      <c r="J477" s="1" t="str">
        <f t="shared" si="64"/>
        <v>Till</v>
      </c>
      <c r="K477" s="1" t="str">
        <f t="shared" si="65"/>
        <v>HMC separation (ODM; details not reported)</v>
      </c>
      <c r="L477" t="s">
        <v>34</v>
      </c>
      <c r="M477" t="s">
        <v>33</v>
      </c>
      <c r="N477" t="s">
        <v>33</v>
      </c>
      <c r="O477" t="s">
        <v>25</v>
      </c>
      <c r="P477" t="s">
        <v>1716</v>
      </c>
      <c r="Q477" t="s">
        <v>44</v>
      </c>
      <c r="R477" t="s">
        <v>124</v>
      </c>
      <c r="S477" t="s">
        <v>124</v>
      </c>
      <c r="T477" t="s">
        <v>25</v>
      </c>
    </row>
    <row r="478" spans="1:20" hidden="1" x14ac:dyDescent="0.3">
      <c r="A478" t="s">
        <v>2291</v>
      </c>
      <c r="B478" t="s">
        <v>2292</v>
      </c>
      <c r="C478" s="1" t="str">
        <f t="shared" si="62"/>
        <v>21:1141</v>
      </c>
      <c r="D478" s="1" t="str">
        <f t="shared" si="63"/>
        <v>21:0421</v>
      </c>
      <c r="E478" t="s">
        <v>2293</v>
      </c>
      <c r="F478" t="s">
        <v>2294</v>
      </c>
      <c r="H478">
        <v>55.591017399999998</v>
      </c>
      <c r="I478">
        <v>-64.731523800000005</v>
      </c>
      <c r="J478" s="1" t="str">
        <f t="shared" si="64"/>
        <v>Till</v>
      </c>
      <c r="K478" s="1" t="str">
        <f t="shared" si="65"/>
        <v>HMC separation (ODM; details not reported)</v>
      </c>
      <c r="L478" t="s">
        <v>25</v>
      </c>
      <c r="M478" t="s">
        <v>25</v>
      </c>
      <c r="N478" t="s">
        <v>25</v>
      </c>
      <c r="O478" t="s">
        <v>25</v>
      </c>
      <c r="P478" t="s">
        <v>463</v>
      </c>
      <c r="Q478" t="s">
        <v>25</v>
      </c>
      <c r="R478" t="s">
        <v>25</v>
      </c>
      <c r="S478" t="s">
        <v>25</v>
      </c>
      <c r="T478" t="s">
        <v>25</v>
      </c>
    </row>
    <row r="479" spans="1:20" hidden="1" x14ac:dyDescent="0.3">
      <c r="A479" t="s">
        <v>2295</v>
      </c>
      <c r="B479" t="s">
        <v>2296</v>
      </c>
      <c r="C479" s="1" t="str">
        <f t="shared" si="62"/>
        <v>21:1141</v>
      </c>
      <c r="D479" s="1" t="str">
        <f t="shared" si="63"/>
        <v>21:0421</v>
      </c>
      <c r="E479" t="s">
        <v>2297</v>
      </c>
      <c r="F479" t="s">
        <v>2298</v>
      </c>
      <c r="H479">
        <v>55.311559299999999</v>
      </c>
      <c r="I479">
        <v>-65.943789600000002</v>
      </c>
      <c r="J479" s="1" t="str">
        <f t="shared" si="64"/>
        <v>Till</v>
      </c>
      <c r="K479" s="1" t="str">
        <f t="shared" si="65"/>
        <v>HMC separation (ODM; details not reported)</v>
      </c>
      <c r="L479" t="s">
        <v>25</v>
      </c>
      <c r="M479" t="s">
        <v>25</v>
      </c>
      <c r="N479" t="s">
        <v>25</v>
      </c>
      <c r="O479" t="s">
        <v>25</v>
      </c>
      <c r="P479" t="s">
        <v>2299</v>
      </c>
      <c r="Q479" t="s">
        <v>25</v>
      </c>
      <c r="R479" t="s">
        <v>25</v>
      </c>
      <c r="S479" t="s">
        <v>25</v>
      </c>
      <c r="T479" t="s">
        <v>25</v>
      </c>
    </row>
    <row r="480" spans="1:20" hidden="1" x14ac:dyDescent="0.3">
      <c r="A480" t="s">
        <v>2300</v>
      </c>
      <c r="B480" t="s">
        <v>2301</v>
      </c>
      <c r="C480" s="1" t="str">
        <f t="shared" si="62"/>
        <v>21:1141</v>
      </c>
      <c r="D480" s="1" t="str">
        <f t="shared" si="63"/>
        <v>21:0421</v>
      </c>
      <c r="E480" t="s">
        <v>2302</v>
      </c>
      <c r="F480" t="s">
        <v>2303</v>
      </c>
      <c r="H480">
        <v>55.441644500000002</v>
      </c>
      <c r="I480">
        <v>-65.913051999999993</v>
      </c>
      <c r="J480" s="1" t="str">
        <f t="shared" si="64"/>
        <v>Till</v>
      </c>
      <c r="K480" s="1" t="str">
        <f t="shared" si="65"/>
        <v>HMC separation (ODM; details not reported)</v>
      </c>
      <c r="L480" t="s">
        <v>25</v>
      </c>
      <c r="M480" t="s">
        <v>25</v>
      </c>
      <c r="N480" t="s">
        <v>25</v>
      </c>
      <c r="O480" t="s">
        <v>25</v>
      </c>
      <c r="P480" t="s">
        <v>74</v>
      </c>
      <c r="Q480" t="s">
        <v>25</v>
      </c>
      <c r="R480" t="s">
        <v>25</v>
      </c>
      <c r="S480" t="s">
        <v>25</v>
      </c>
      <c r="T480" t="s">
        <v>25</v>
      </c>
    </row>
    <row r="481" spans="1:20" hidden="1" x14ac:dyDescent="0.3">
      <c r="A481" t="s">
        <v>2304</v>
      </c>
      <c r="B481" t="s">
        <v>2305</v>
      </c>
      <c r="C481" s="1" t="str">
        <f t="shared" si="62"/>
        <v>21:1141</v>
      </c>
      <c r="D481" s="1" t="str">
        <f t="shared" si="63"/>
        <v>21:0421</v>
      </c>
      <c r="E481" t="s">
        <v>2306</v>
      </c>
      <c r="F481" t="s">
        <v>2307</v>
      </c>
      <c r="H481">
        <v>55.3129548</v>
      </c>
      <c r="I481">
        <v>-65.796103599999995</v>
      </c>
      <c r="J481" s="1" t="str">
        <f t="shared" si="64"/>
        <v>Till</v>
      </c>
      <c r="K481" s="1" t="str">
        <f t="shared" si="65"/>
        <v>HMC separation (ODM; details not reported)</v>
      </c>
      <c r="L481" t="s">
        <v>136</v>
      </c>
      <c r="M481" t="s">
        <v>34</v>
      </c>
      <c r="N481" t="s">
        <v>34</v>
      </c>
      <c r="O481" t="s">
        <v>34</v>
      </c>
      <c r="P481" t="s">
        <v>2014</v>
      </c>
      <c r="Q481" t="s">
        <v>159</v>
      </c>
      <c r="R481" t="s">
        <v>674</v>
      </c>
      <c r="S481" t="s">
        <v>33</v>
      </c>
      <c r="T481" t="s">
        <v>1596</v>
      </c>
    </row>
    <row r="482" spans="1:20" hidden="1" x14ac:dyDescent="0.3">
      <c r="A482" t="s">
        <v>2308</v>
      </c>
      <c r="B482" t="s">
        <v>2309</v>
      </c>
      <c r="C482" s="1" t="str">
        <f t="shared" si="62"/>
        <v>21:1141</v>
      </c>
      <c r="D482" s="1" t="str">
        <f t="shared" si="63"/>
        <v>21:0421</v>
      </c>
      <c r="E482" t="s">
        <v>2310</v>
      </c>
      <c r="F482" t="s">
        <v>2311</v>
      </c>
      <c r="H482">
        <v>55.2070972</v>
      </c>
      <c r="I482">
        <v>-65.644758800000005</v>
      </c>
      <c r="J482" s="1" t="str">
        <f t="shared" si="64"/>
        <v>Till</v>
      </c>
      <c r="K482" s="1" t="str">
        <f t="shared" si="65"/>
        <v>HMC separation (ODM; details not reported)</v>
      </c>
      <c r="L482" t="s">
        <v>131</v>
      </c>
      <c r="M482" t="s">
        <v>32</v>
      </c>
      <c r="N482" t="s">
        <v>24</v>
      </c>
      <c r="O482" t="s">
        <v>34</v>
      </c>
      <c r="P482" t="s">
        <v>2035</v>
      </c>
      <c r="Q482" t="s">
        <v>275</v>
      </c>
      <c r="R482" t="s">
        <v>332</v>
      </c>
      <c r="S482" t="s">
        <v>130</v>
      </c>
      <c r="T482" t="s">
        <v>37</v>
      </c>
    </row>
    <row r="483" spans="1:20" hidden="1" x14ac:dyDescent="0.3">
      <c r="A483" t="s">
        <v>2312</v>
      </c>
      <c r="B483" t="s">
        <v>2313</v>
      </c>
      <c r="C483" s="1" t="str">
        <f t="shared" si="62"/>
        <v>21:1141</v>
      </c>
      <c r="D483" s="1" t="str">
        <f t="shared" si="63"/>
        <v>21:0421</v>
      </c>
      <c r="E483" t="s">
        <v>2314</v>
      </c>
      <c r="F483" t="s">
        <v>2315</v>
      </c>
      <c r="H483">
        <v>54.833824200000002</v>
      </c>
      <c r="I483">
        <v>-65.954281199999997</v>
      </c>
      <c r="J483" s="1" t="str">
        <f t="shared" si="64"/>
        <v>Till</v>
      </c>
      <c r="K483" s="1" t="str">
        <f t="shared" si="65"/>
        <v>HMC separation (ODM; details not reported)</v>
      </c>
      <c r="L483" t="s">
        <v>34</v>
      </c>
      <c r="M483" t="s">
        <v>33</v>
      </c>
      <c r="N483" t="s">
        <v>33</v>
      </c>
      <c r="O483" t="s">
        <v>25</v>
      </c>
      <c r="P483" t="s">
        <v>1590</v>
      </c>
      <c r="Q483" t="s">
        <v>32</v>
      </c>
      <c r="R483" t="s">
        <v>34</v>
      </c>
      <c r="S483" t="s">
        <v>33</v>
      </c>
      <c r="T483" t="s">
        <v>25</v>
      </c>
    </row>
    <row r="484" spans="1:20" hidden="1" x14ac:dyDescent="0.3">
      <c r="A484" t="s">
        <v>2316</v>
      </c>
      <c r="B484" t="s">
        <v>2317</v>
      </c>
      <c r="C484" s="1" t="str">
        <f t="shared" si="62"/>
        <v>21:1141</v>
      </c>
      <c r="D484" s="1" t="str">
        <f t="shared" si="63"/>
        <v>21:0421</v>
      </c>
      <c r="E484" t="s">
        <v>2318</v>
      </c>
      <c r="F484" t="s">
        <v>2319</v>
      </c>
      <c r="H484">
        <v>55.207200999999998</v>
      </c>
      <c r="I484">
        <v>-64.261725299999995</v>
      </c>
      <c r="J484" s="1" t="str">
        <f t="shared" si="64"/>
        <v>Till</v>
      </c>
      <c r="K484" s="1" t="str">
        <f t="shared" si="65"/>
        <v>HMC separation (ODM; details not reported)</v>
      </c>
      <c r="L484" t="s">
        <v>25</v>
      </c>
      <c r="M484" t="s">
        <v>25</v>
      </c>
      <c r="N484" t="s">
        <v>25</v>
      </c>
      <c r="O484" t="s">
        <v>25</v>
      </c>
      <c r="P484" t="s">
        <v>2150</v>
      </c>
      <c r="Q484" t="s">
        <v>25</v>
      </c>
      <c r="R484" t="s">
        <v>25</v>
      </c>
      <c r="S484" t="s">
        <v>25</v>
      </c>
      <c r="T484" t="s">
        <v>25</v>
      </c>
    </row>
    <row r="485" spans="1:20" hidden="1" x14ac:dyDescent="0.3">
      <c r="A485" t="s">
        <v>2320</v>
      </c>
      <c r="B485" t="s">
        <v>2321</v>
      </c>
      <c r="C485" s="1" t="str">
        <f t="shared" si="62"/>
        <v>21:1141</v>
      </c>
      <c r="D485" s="1" t="str">
        <f t="shared" si="63"/>
        <v>21:0421</v>
      </c>
      <c r="E485" t="s">
        <v>2322</v>
      </c>
      <c r="F485" t="s">
        <v>2323</v>
      </c>
      <c r="H485">
        <v>55.242359800000003</v>
      </c>
      <c r="I485">
        <v>-64.078733200000002</v>
      </c>
      <c r="J485" s="1" t="str">
        <f t="shared" si="64"/>
        <v>Till</v>
      </c>
      <c r="K485" s="1" t="str">
        <f t="shared" si="65"/>
        <v>HMC separation (ODM; details not reported)</v>
      </c>
      <c r="L485" t="s">
        <v>25</v>
      </c>
      <c r="M485" t="s">
        <v>25</v>
      </c>
      <c r="N485" t="s">
        <v>25</v>
      </c>
      <c r="O485" t="s">
        <v>25</v>
      </c>
      <c r="P485" t="s">
        <v>1628</v>
      </c>
      <c r="Q485" t="s">
        <v>25</v>
      </c>
      <c r="R485" t="s">
        <v>25</v>
      </c>
      <c r="S485" t="s">
        <v>25</v>
      </c>
      <c r="T485" t="s">
        <v>25</v>
      </c>
    </row>
    <row r="486" spans="1:20" hidden="1" x14ac:dyDescent="0.3">
      <c r="A486" t="s">
        <v>2324</v>
      </c>
      <c r="B486" t="s">
        <v>2325</v>
      </c>
      <c r="C486" s="1" t="str">
        <f t="shared" si="62"/>
        <v>21:1141</v>
      </c>
      <c r="D486" s="1" t="str">
        <f t="shared" si="63"/>
        <v>21:0421</v>
      </c>
      <c r="E486" t="s">
        <v>2326</v>
      </c>
      <c r="F486" t="s">
        <v>2327</v>
      </c>
      <c r="H486">
        <v>55.328839899999998</v>
      </c>
      <c r="I486">
        <v>-64.140790899999999</v>
      </c>
      <c r="J486" s="1" t="str">
        <f t="shared" si="64"/>
        <v>Till</v>
      </c>
      <c r="K486" s="1" t="str">
        <f t="shared" si="65"/>
        <v>HMC separation (ODM; details not reported)</v>
      </c>
      <c r="L486" t="s">
        <v>25</v>
      </c>
      <c r="M486" t="s">
        <v>25</v>
      </c>
      <c r="N486" t="s">
        <v>25</v>
      </c>
      <c r="O486" t="s">
        <v>25</v>
      </c>
      <c r="P486" t="s">
        <v>511</v>
      </c>
      <c r="Q486" t="s">
        <v>25</v>
      </c>
      <c r="R486" t="s">
        <v>25</v>
      </c>
      <c r="S486" t="s">
        <v>25</v>
      </c>
      <c r="T486" t="s">
        <v>25</v>
      </c>
    </row>
    <row r="487" spans="1:20" hidden="1" x14ac:dyDescent="0.3">
      <c r="A487" t="s">
        <v>2328</v>
      </c>
      <c r="B487" t="s">
        <v>2329</v>
      </c>
      <c r="C487" s="1" t="str">
        <f t="shared" si="62"/>
        <v>21:1141</v>
      </c>
      <c r="D487" s="1" t="str">
        <f t="shared" si="63"/>
        <v>21:0421</v>
      </c>
      <c r="E487" t="s">
        <v>2330</v>
      </c>
      <c r="F487" t="s">
        <v>2331</v>
      </c>
      <c r="H487">
        <v>55.409504900000002</v>
      </c>
      <c r="I487">
        <v>-64.057552599999994</v>
      </c>
      <c r="J487" s="1" t="str">
        <f t="shared" si="64"/>
        <v>Till</v>
      </c>
      <c r="K487" s="1" t="str">
        <f t="shared" si="65"/>
        <v>HMC separation (ODM; details not reported)</v>
      </c>
      <c r="L487" t="s">
        <v>25</v>
      </c>
      <c r="M487" t="s">
        <v>25</v>
      </c>
      <c r="N487" t="s">
        <v>25</v>
      </c>
      <c r="O487" t="s">
        <v>25</v>
      </c>
      <c r="P487" t="s">
        <v>521</v>
      </c>
      <c r="Q487" t="s">
        <v>25</v>
      </c>
      <c r="R487" t="s">
        <v>25</v>
      </c>
      <c r="S487" t="s">
        <v>25</v>
      </c>
      <c r="T487" t="s">
        <v>25</v>
      </c>
    </row>
    <row r="488" spans="1:20" hidden="1" x14ac:dyDescent="0.3">
      <c r="A488" t="s">
        <v>2332</v>
      </c>
      <c r="B488" t="s">
        <v>2333</v>
      </c>
      <c r="C488" s="1" t="str">
        <f t="shared" si="62"/>
        <v>21:1141</v>
      </c>
      <c r="D488" s="1" t="str">
        <f t="shared" si="63"/>
        <v>21:0421</v>
      </c>
      <c r="E488" t="s">
        <v>2334</v>
      </c>
      <c r="F488" t="s">
        <v>2335</v>
      </c>
      <c r="H488">
        <v>55.629007399999999</v>
      </c>
      <c r="I488">
        <v>-64.685576600000005</v>
      </c>
      <c r="J488" s="1" t="str">
        <f t="shared" si="64"/>
        <v>Till</v>
      </c>
      <c r="K488" s="1" t="str">
        <f t="shared" si="65"/>
        <v>HMC separation (ODM; details not reported)</v>
      </c>
      <c r="L488" t="s">
        <v>25</v>
      </c>
      <c r="M488" t="s">
        <v>25</v>
      </c>
      <c r="N488" t="s">
        <v>25</v>
      </c>
      <c r="O488" t="s">
        <v>25</v>
      </c>
      <c r="P488" t="s">
        <v>1590</v>
      </c>
      <c r="Q488" t="s">
        <v>25</v>
      </c>
      <c r="R488" t="s">
        <v>25</v>
      </c>
      <c r="S488" t="s">
        <v>25</v>
      </c>
      <c r="T488" t="s">
        <v>25</v>
      </c>
    </row>
    <row r="489" spans="1:20" hidden="1" x14ac:dyDescent="0.3">
      <c r="A489" t="s">
        <v>2336</v>
      </c>
      <c r="B489" t="s">
        <v>2337</v>
      </c>
      <c r="C489" s="1" t="str">
        <f t="shared" si="62"/>
        <v>21:1141</v>
      </c>
      <c r="D489" s="1" t="str">
        <f t="shared" si="63"/>
        <v>21:0421</v>
      </c>
      <c r="E489" t="s">
        <v>2338</v>
      </c>
      <c r="F489" t="s">
        <v>2339</v>
      </c>
      <c r="H489">
        <v>55.243406</v>
      </c>
      <c r="I489">
        <v>-65.002998700000006</v>
      </c>
      <c r="J489" s="1" t="str">
        <f t="shared" si="64"/>
        <v>Till</v>
      </c>
      <c r="K489" s="1" t="str">
        <f t="shared" si="65"/>
        <v>HMC separation (ODM; details not reported)</v>
      </c>
      <c r="L489" t="s">
        <v>25</v>
      </c>
      <c r="M489" t="s">
        <v>25</v>
      </c>
      <c r="N489" t="s">
        <v>25</v>
      </c>
      <c r="O489" t="s">
        <v>25</v>
      </c>
      <c r="P489" t="s">
        <v>2056</v>
      </c>
      <c r="Q489" t="s">
        <v>25</v>
      </c>
      <c r="R489" t="s">
        <v>25</v>
      </c>
      <c r="S489" t="s">
        <v>25</v>
      </c>
      <c r="T489" t="s">
        <v>25</v>
      </c>
    </row>
    <row r="490" spans="1:20" hidden="1" x14ac:dyDescent="0.3">
      <c r="A490" t="s">
        <v>2340</v>
      </c>
      <c r="B490" t="s">
        <v>2341</v>
      </c>
      <c r="C490" s="1" t="str">
        <f t="shared" si="62"/>
        <v>21:1141</v>
      </c>
      <c r="D490" s="1" t="str">
        <f t="shared" si="63"/>
        <v>21:0421</v>
      </c>
      <c r="E490" t="s">
        <v>2342</v>
      </c>
      <c r="F490" t="s">
        <v>2343</v>
      </c>
      <c r="H490">
        <v>55.239843800000003</v>
      </c>
      <c r="I490">
        <v>-64.805066100000005</v>
      </c>
      <c r="J490" s="1" t="str">
        <f t="shared" si="64"/>
        <v>Till</v>
      </c>
      <c r="K490" s="1" t="str">
        <f t="shared" si="65"/>
        <v>HMC separation (ODM; details not reported)</v>
      </c>
      <c r="L490" t="s">
        <v>25</v>
      </c>
      <c r="M490" t="s">
        <v>25</v>
      </c>
      <c r="N490" t="s">
        <v>25</v>
      </c>
      <c r="O490" t="s">
        <v>25</v>
      </c>
      <c r="P490" t="s">
        <v>1703</v>
      </c>
      <c r="Q490" t="s">
        <v>25</v>
      </c>
      <c r="R490" t="s">
        <v>25</v>
      </c>
      <c r="S490" t="s">
        <v>25</v>
      </c>
      <c r="T490" t="s">
        <v>25</v>
      </c>
    </row>
    <row r="491" spans="1:20" hidden="1" x14ac:dyDescent="0.3">
      <c r="A491" t="s">
        <v>2344</v>
      </c>
      <c r="B491" t="s">
        <v>2345</v>
      </c>
      <c r="C491" s="1" t="str">
        <f t="shared" si="62"/>
        <v>21:1141</v>
      </c>
      <c r="D491" s="1" t="str">
        <f t="shared" si="63"/>
        <v>21:0421</v>
      </c>
      <c r="E491" t="s">
        <v>2346</v>
      </c>
      <c r="F491" t="s">
        <v>2347</v>
      </c>
      <c r="H491">
        <v>55.1093069</v>
      </c>
      <c r="I491">
        <v>-64.849956500000005</v>
      </c>
      <c r="J491" s="1" t="str">
        <f t="shared" si="64"/>
        <v>Till</v>
      </c>
      <c r="K491" s="1" t="str">
        <f t="shared" si="65"/>
        <v>HMC separation (ODM; details not reported)</v>
      </c>
      <c r="L491" t="s">
        <v>25</v>
      </c>
      <c r="M491" t="s">
        <v>25</v>
      </c>
      <c r="N491" t="s">
        <v>25</v>
      </c>
      <c r="O491" t="s">
        <v>25</v>
      </c>
      <c r="P491" t="s">
        <v>1301</v>
      </c>
      <c r="Q491" t="s">
        <v>25</v>
      </c>
      <c r="R491" t="s">
        <v>25</v>
      </c>
      <c r="S491" t="s">
        <v>25</v>
      </c>
      <c r="T491" t="s">
        <v>25</v>
      </c>
    </row>
    <row r="492" spans="1:20" hidden="1" x14ac:dyDescent="0.3">
      <c r="A492" t="s">
        <v>2348</v>
      </c>
      <c r="B492" t="s">
        <v>2349</v>
      </c>
      <c r="C492" s="1" t="str">
        <f t="shared" si="62"/>
        <v>21:1141</v>
      </c>
      <c r="D492" s="1" t="str">
        <f t="shared" si="63"/>
        <v>21:0421</v>
      </c>
      <c r="E492" t="s">
        <v>2350</v>
      </c>
      <c r="F492" t="s">
        <v>2351</v>
      </c>
      <c r="H492">
        <v>55.039615499999996</v>
      </c>
      <c r="I492">
        <v>-64.675524800000005</v>
      </c>
      <c r="J492" s="1" t="str">
        <f t="shared" si="64"/>
        <v>Till</v>
      </c>
      <c r="K492" s="1" t="str">
        <f t="shared" si="65"/>
        <v>HMC separation (ODM; details not reported)</v>
      </c>
      <c r="L492" t="s">
        <v>25</v>
      </c>
      <c r="M492" t="s">
        <v>25</v>
      </c>
      <c r="N492" t="s">
        <v>25</v>
      </c>
      <c r="O492" t="s">
        <v>25</v>
      </c>
      <c r="P492" t="s">
        <v>2352</v>
      </c>
      <c r="Q492" t="s">
        <v>25</v>
      </c>
      <c r="R492" t="s">
        <v>25</v>
      </c>
      <c r="S492" t="s">
        <v>25</v>
      </c>
      <c r="T492" t="s">
        <v>25</v>
      </c>
    </row>
    <row r="493" spans="1:20" hidden="1" x14ac:dyDescent="0.3">
      <c r="A493" t="s">
        <v>2353</v>
      </c>
      <c r="B493" t="s">
        <v>2354</v>
      </c>
      <c r="C493" s="1" t="str">
        <f t="shared" si="62"/>
        <v>21:1141</v>
      </c>
      <c r="D493" s="1" t="str">
        <f t="shared" si="63"/>
        <v>21:0421</v>
      </c>
      <c r="E493" t="s">
        <v>2355</v>
      </c>
      <c r="F493" t="s">
        <v>2356</v>
      </c>
      <c r="H493">
        <v>55.139639799999998</v>
      </c>
      <c r="I493">
        <v>-64.694288900000004</v>
      </c>
      <c r="J493" s="1" t="str">
        <f t="shared" si="64"/>
        <v>Till</v>
      </c>
      <c r="K493" s="1" t="str">
        <f t="shared" si="65"/>
        <v>HMC separation (ODM; details not reported)</v>
      </c>
      <c r="L493" t="s">
        <v>25</v>
      </c>
      <c r="M493" t="s">
        <v>25</v>
      </c>
      <c r="N493" t="s">
        <v>25</v>
      </c>
      <c r="O493" t="s">
        <v>25</v>
      </c>
      <c r="P493" t="s">
        <v>1628</v>
      </c>
      <c r="Q493" t="s">
        <v>25</v>
      </c>
      <c r="R493" t="s">
        <v>25</v>
      </c>
      <c r="S493" t="s">
        <v>25</v>
      </c>
      <c r="T493" t="s">
        <v>25</v>
      </c>
    </row>
    <row r="494" spans="1:20" hidden="1" x14ac:dyDescent="0.3">
      <c r="A494" t="s">
        <v>2357</v>
      </c>
      <c r="B494" t="s">
        <v>2358</v>
      </c>
      <c r="C494" s="1" t="str">
        <f t="shared" ref="C494:C513" si="66">HYPERLINK("http://geochem.nrcan.gc.ca/cdogs/content/bdl/bdl211141_e.htm", "21:1141")</f>
        <v>21:1141</v>
      </c>
      <c r="D494" s="1" t="str">
        <f t="shared" si="63"/>
        <v>21:0421</v>
      </c>
      <c r="E494" t="s">
        <v>2359</v>
      </c>
      <c r="F494" t="s">
        <v>2360</v>
      </c>
      <c r="H494">
        <v>55.259321399999997</v>
      </c>
      <c r="I494">
        <v>-64.378373600000003</v>
      </c>
      <c r="J494" s="1" t="str">
        <f t="shared" si="64"/>
        <v>Till</v>
      </c>
      <c r="K494" s="1" t="str">
        <f t="shared" si="65"/>
        <v>HMC separation (ODM; details not reported)</v>
      </c>
      <c r="L494" t="s">
        <v>25</v>
      </c>
      <c r="M494" t="s">
        <v>25</v>
      </c>
      <c r="N494" t="s">
        <v>25</v>
      </c>
      <c r="O494" t="s">
        <v>25</v>
      </c>
      <c r="P494" t="s">
        <v>1609</v>
      </c>
      <c r="Q494" t="s">
        <v>25</v>
      </c>
      <c r="R494" t="s">
        <v>25</v>
      </c>
      <c r="S494" t="s">
        <v>25</v>
      </c>
      <c r="T494" t="s">
        <v>25</v>
      </c>
    </row>
    <row r="495" spans="1:20" hidden="1" x14ac:dyDescent="0.3">
      <c r="A495" t="s">
        <v>2361</v>
      </c>
      <c r="B495" t="s">
        <v>2362</v>
      </c>
      <c r="C495" s="1" t="str">
        <f t="shared" si="66"/>
        <v>21:1141</v>
      </c>
      <c r="D495" s="1" t="str">
        <f t="shared" si="63"/>
        <v>21:0421</v>
      </c>
      <c r="E495" t="s">
        <v>2363</v>
      </c>
      <c r="F495" t="s">
        <v>2364</v>
      </c>
      <c r="H495">
        <v>55.292594200000003</v>
      </c>
      <c r="I495">
        <v>-64.533381500000004</v>
      </c>
      <c r="J495" s="1" t="str">
        <f t="shared" si="64"/>
        <v>Till</v>
      </c>
      <c r="K495" s="1" t="str">
        <f t="shared" si="65"/>
        <v>HMC separation (ODM; details not reported)</v>
      </c>
      <c r="L495" t="s">
        <v>25</v>
      </c>
      <c r="M495" t="s">
        <v>25</v>
      </c>
      <c r="N495" t="s">
        <v>25</v>
      </c>
      <c r="O495" t="s">
        <v>25</v>
      </c>
      <c r="P495" t="s">
        <v>2035</v>
      </c>
      <c r="Q495" t="s">
        <v>25</v>
      </c>
      <c r="R495" t="s">
        <v>25</v>
      </c>
      <c r="S495" t="s">
        <v>25</v>
      </c>
      <c r="T495" t="s">
        <v>25</v>
      </c>
    </row>
    <row r="496" spans="1:20" hidden="1" x14ac:dyDescent="0.3">
      <c r="A496" t="s">
        <v>2365</v>
      </c>
      <c r="B496" t="s">
        <v>2366</v>
      </c>
      <c r="C496" s="1" t="str">
        <f t="shared" si="66"/>
        <v>21:1141</v>
      </c>
      <c r="D496" s="1" t="str">
        <f t="shared" si="63"/>
        <v>21:0421</v>
      </c>
      <c r="E496" t="s">
        <v>2367</v>
      </c>
      <c r="F496" t="s">
        <v>2368</v>
      </c>
      <c r="H496">
        <v>55.326345099999998</v>
      </c>
      <c r="I496">
        <v>-64.832499900000002</v>
      </c>
      <c r="J496" s="1" t="str">
        <f t="shared" si="64"/>
        <v>Till</v>
      </c>
      <c r="K496" s="1" t="str">
        <f t="shared" si="65"/>
        <v>HMC separation (ODM; details not reported)</v>
      </c>
      <c r="L496" t="s">
        <v>25</v>
      </c>
      <c r="M496" t="s">
        <v>25</v>
      </c>
      <c r="N496" t="s">
        <v>25</v>
      </c>
      <c r="O496" t="s">
        <v>25</v>
      </c>
      <c r="P496" t="s">
        <v>1365</v>
      </c>
      <c r="Q496" t="s">
        <v>25</v>
      </c>
      <c r="R496" t="s">
        <v>25</v>
      </c>
      <c r="S496" t="s">
        <v>25</v>
      </c>
      <c r="T496" t="s">
        <v>25</v>
      </c>
    </row>
    <row r="497" spans="1:20" hidden="1" x14ac:dyDescent="0.3">
      <c r="A497" t="s">
        <v>2369</v>
      </c>
      <c r="B497" t="s">
        <v>2370</v>
      </c>
      <c r="C497" s="1" t="str">
        <f t="shared" si="66"/>
        <v>21:1141</v>
      </c>
      <c r="D497" s="1" t="str">
        <f t="shared" si="63"/>
        <v>21:0421</v>
      </c>
      <c r="E497" t="s">
        <v>2371</v>
      </c>
      <c r="F497" t="s">
        <v>2372</v>
      </c>
      <c r="H497">
        <v>55.371816199999998</v>
      </c>
      <c r="I497">
        <v>-64.682908999999995</v>
      </c>
      <c r="J497" s="1" t="str">
        <f t="shared" si="64"/>
        <v>Till</v>
      </c>
      <c r="K497" s="1" t="str">
        <f t="shared" si="65"/>
        <v>HMC separation (ODM; details not reported)</v>
      </c>
      <c r="L497" t="s">
        <v>25</v>
      </c>
      <c r="M497" t="s">
        <v>25</v>
      </c>
      <c r="N497" t="s">
        <v>25</v>
      </c>
      <c r="O497" t="s">
        <v>25</v>
      </c>
      <c r="P497" t="s">
        <v>1157</v>
      </c>
      <c r="Q497" t="s">
        <v>25</v>
      </c>
      <c r="R497" t="s">
        <v>25</v>
      </c>
      <c r="S497" t="s">
        <v>25</v>
      </c>
      <c r="T497" t="s">
        <v>25</v>
      </c>
    </row>
    <row r="498" spans="1:20" hidden="1" x14ac:dyDescent="0.3">
      <c r="A498" t="s">
        <v>2373</v>
      </c>
      <c r="B498" t="s">
        <v>2374</v>
      </c>
      <c r="C498" s="1" t="str">
        <f t="shared" si="66"/>
        <v>21:1141</v>
      </c>
      <c r="D498" s="1" t="str">
        <f t="shared" si="63"/>
        <v>21:0421</v>
      </c>
      <c r="E498" t="s">
        <v>2375</v>
      </c>
      <c r="F498" t="s">
        <v>2376</v>
      </c>
      <c r="H498">
        <v>55.304477499999997</v>
      </c>
      <c r="I498">
        <v>-65.084712699999997</v>
      </c>
      <c r="J498" s="1" t="str">
        <f t="shared" si="64"/>
        <v>Till</v>
      </c>
      <c r="K498" s="1" t="str">
        <f t="shared" si="65"/>
        <v>HMC separation (ODM; details not reported)</v>
      </c>
      <c r="L498" t="s">
        <v>25</v>
      </c>
      <c r="M498" t="s">
        <v>25</v>
      </c>
      <c r="N498" t="s">
        <v>25</v>
      </c>
      <c r="O498" t="s">
        <v>25</v>
      </c>
      <c r="P498" t="s">
        <v>2056</v>
      </c>
      <c r="Q498" t="s">
        <v>25</v>
      </c>
      <c r="R498" t="s">
        <v>25</v>
      </c>
      <c r="S498" t="s">
        <v>25</v>
      </c>
      <c r="T498" t="s">
        <v>25</v>
      </c>
    </row>
    <row r="499" spans="1:20" hidden="1" x14ac:dyDescent="0.3">
      <c r="A499" t="s">
        <v>2377</v>
      </c>
      <c r="B499" t="s">
        <v>2378</v>
      </c>
      <c r="C499" s="1" t="str">
        <f t="shared" si="66"/>
        <v>21:1141</v>
      </c>
      <c r="D499" s="1" t="str">
        <f t="shared" si="63"/>
        <v>21:0421</v>
      </c>
      <c r="E499" t="s">
        <v>2379</v>
      </c>
      <c r="F499" t="s">
        <v>2380</v>
      </c>
      <c r="H499">
        <v>55.391956100000002</v>
      </c>
      <c r="I499">
        <v>-65.042748399999994</v>
      </c>
      <c r="J499" s="1" t="str">
        <f t="shared" si="64"/>
        <v>Till</v>
      </c>
      <c r="K499" s="1" t="str">
        <f t="shared" si="65"/>
        <v>HMC separation (ODM; details not reported)</v>
      </c>
      <c r="L499" t="s">
        <v>25</v>
      </c>
      <c r="M499" t="s">
        <v>25</v>
      </c>
      <c r="N499" t="s">
        <v>25</v>
      </c>
      <c r="O499" t="s">
        <v>25</v>
      </c>
      <c r="P499" t="s">
        <v>292</v>
      </c>
      <c r="Q499" t="s">
        <v>25</v>
      </c>
      <c r="R499" t="s">
        <v>25</v>
      </c>
      <c r="S499" t="s">
        <v>25</v>
      </c>
      <c r="T499" t="s">
        <v>25</v>
      </c>
    </row>
    <row r="500" spans="1:20" hidden="1" x14ac:dyDescent="0.3">
      <c r="A500" t="s">
        <v>2381</v>
      </c>
      <c r="B500" t="s">
        <v>2382</v>
      </c>
      <c r="C500" s="1" t="str">
        <f t="shared" si="66"/>
        <v>21:1141</v>
      </c>
      <c r="D500" s="1" t="str">
        <f t="shared" si="63"/>
        <v>21:0421</v>
      </c>
      <c r="E500" t="s">
        <v>2383</v>
      </c>
      <c r="F500" t="s">
        <v>2384</v>
      </c>
      <c r="H500">
        <v>55.484185099999998</v>
      </c>
      <c r="I500">
        <v>-65.048357800000005</v>
      </c>
      <c r="J500" s="1" t="str">
        <f t="shared" si="64"/>
        <v>Till</v>
      </c>
      <c r="K500" s="1" t="str">
        <f t="shared" si="65"/>
        <v>HMC separation (ODM; details not reported)</v>
      </c>
      <c r="L500" t="s">
        <v>34</v>
      </c>
      <c r="M500" t="s">
        <v>25</v>
      </c>
      <c r="N500" t="s">
        <v>34</v>
      </c>
      <c r="O500" t="s">
        <v>25</v>
      </c>
      <c r="P500" t="s">
        <v>292</v>
      </c>
      <c r="Q500" t="s">
        <v>421</v>
      </c>
      <c r="R500" t="s">
        <v>25</v>
      </c>
      <c r="S500" t="s">
        <v>421</v>
      </c>
      <c r="T500" t="s">
        <v>25</v>
      </c>
    </row>
    <row r="501" spans="1:20" hidden="1" x14ac:dyDescent="0.3">
      <c r="A501" t="s">
        <v>2385</v>
      </c>
      <c r="B501" t="s">
        <v>2386</v>
      </c>
      <c r="C501" s="1" t="str">
        <f t="shared" si="66"/>
        <v>21:1141</v>
      </c>
      <c r="D501" s="1" t="str">
        <f t="shared" si="63"/>
        <v>21:0421</v>
      </c>
      <c r="E501" t="s">
        <v>2387</v>
      </c>
      <c r="F501" t="s">
        <v>2388</v>
      </c>
      <c r="H501">
        <v>55.524300699999998</v>
      </c>
      <c r="I501">
        <v>-64.960847900000005</v>
      </c>
      <c r="J501" s="1" t="str">
        <f t="shared" si="64"/>
        <v>Till</v>
      </c>
      <c r="K501" s="1" t="str">
        <f t="shared" si="65"/>
        <v>HMC separation (ODM; details not reported)</v>
      </c>
      <c r="L501" t="s">
        <v>33</v>
      </c>
      <c r="M501" t="s">
        <v>25</v>
      </c>
      <c r="N501" t="s">
        <v>33</v>
      </c>
      <c r="O501" t="s">
        <v>25</v>
      </c>
      <c r="P501" t="s">
        <v>1081</v>
      </c>
      <c r="Q501" t="s">
        <v>34</v>
      </c>
      <c r="R501" t="s">
        <v>25</v>
      </c>
      <c r="S501" t="s">
        <v>34</v>
      </c>
      <c r="T501" t="s">
        <v>25</v>
      </c>
    </row>
    <row r="502" spans="1:20" hidden="1" x14ac:dyDescent="0.3">
      <c r="A502" t="s">
        <v>2389</v>
      </c>
      <c r="B502" t="s">
        <v>2390</v>
      </c>
      <c r="C502" s="1" t="str">
        <f t="shared" si="66"/>
        <v>21:1141</v>
      </c>
      <c r="D502" s="1" t="str">
        <f t="shared" si="63"/>
        <v>21:0421</v>
      </c>
      <c r="E502" t="s">
        <v>2391</v>
      </c>
      <c r="F502" t="s">
        <v>2392</v>
      </c>
      <c r="H502">
        <v>55.511920699999997</v>
      </c>
      <c r="I502">
        <v>-64.852010699999994</v>
      </c>
      <c r="J502" s="1" t="str">
        <f t="shared" si="64"/>
        <v>Till</v>
      </c>
      <c r="K502" s="1" t="str">
        <f t="shared" si="65"/>
        <v>HMC separation (ODM; details not reported)</v>
      </c>
      <c r="L502" t="s">
        <v>33</v>
      </c>
      <c r="M502" t="s">
        <v>25</v>
      </c>
      <c r="N502" t="s">
        <v>33</v>
      </c>
      <c r="O502" t="s">
        <v>25</v>
      </c>
      <c r="P502" t="s">
        <v>1902</v>
      </c>
      <c r="Q502" t="s">
        <v>33</v>
      </c>
      <c r="R502" t="s">
        <v>25</v>
      </c>
      <c r="S502" t="s">
        <v>33</v>
      </c>
      <c r="T502" t="s">
        <v>25</v>
      </c>
    </row>
    <row r="503" spans="1:20" hidden="1" x14ac:dyDescent="0.3">
      <c r="A503" t="s">
        <v>2393</v>
      </c>
      <c r="B503" t="s">
        <v>2394</v>
      </c>
      <c r="C503" s="1" t="str">
        <f t="shared" si="66"/>
        <v>21:1141</v>
      </c>
      <c r="D503" s="1" t="str">
        <f>HYPERLINK("http://geochem.nrcan.gc.ca/cdogs/content/svy/svy_e.htm", "")</f>
        <v/>
      </c>
      <c r="G503" s="1" t="str">
        <f>HYPERLINK("http://geochem.nrcan.gc.ca/cdogs/content/cr_/cr_00272_e.htm", "272")</f>
        <v>272</v>
      </c>
      <c r="J503" t="s">
        <v>1631</v>
      </c>
      <c r="K503" t="s">
        <v>1632</v>
      </c>
      <c r="L503" t="s">
        <v>25</v>
      </c>
      <c r="M503" t="s">
        <v>25</v>
      </c>
      <c r="N503" t="s">
        <v>25</v>
      </c>
      <c r="O503" t="s">
        <v>25</v>
      </c>
      <c r="P503" t="s">
        <v>315</v>
      </c>
      <c r="Q503" t="s">
        <v>25</v>
      </c>
      <c r="R503" t="s">
        <v>25</v>
      </c>
      <c r="S503" t="s">
        <v>25</v>
      </c>
      <c r="T503" t="s">
        <v>25</v>
      </c>
    </row>
    <row r="504" spans="1:20" hidden="1" x14ac:dyDescent="0.3">
      <c r="A504" t="s">
        <v>2395</v>
      </c>
      <c r="B504" t="s">
        <v>2396</v>
      </c>
      <c r="C504" s="1" t="str">
        <f t="shared" si="66"/>
        <v>21:1141</v>
      </c>
      <c r="D504" s="1" t="str">
        <f>HYPERLINK("http://geochem.nrcan.gc.ca/cdogs/content/svy/svy210421_e.htm", "21:0421")</f>
        <v>21:0421</v>
      </c>
      <c r="E504" t="s">
        <v>2397</v>
      </c>
      <c r="F504" t="s">
        <v>2398</v>
      </c>
      <c r="H504">
        <v>55.4873592</v>
      </c>
      <c r="I504">
        <v>-64.4964169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HYPERLINK("http://geochem.nrcan.gc.ca/cdogs/content/kwd/kwd080049_e.htm", "HMC separation (ODM; details not reported)")</f>
        <v>HMC separation (ODM; details not reported)</v>
      </c>
      <c r="L504" t="s">
        <v>25</v>
      </c>
      <c r="M504" t="s">
        <v>25</v>
      </c>
      <c r="N504" t="s">
        <v>25</v>
      </c>
      <c r="O504" t="s">
        <v>25</v>
      </c>
      <c r="P504" t="s">
        <v>784</v>
      </c>
      <c r="Q504" t="s">
        <v>25</v>
      </c>
      <c r="R504" t="s">
        <v>25</v>
      </c>
      <c r="S504" t="s">
        <v>25</v>
      </c>
      <c r="T504" t="s">
        <v>25</v>
      </c>
    </row>
    <row r="505" spans="1:20" hidden="1" x14ac:dyDescent="0.3">
      <c r="A505" t="s">
        <v>2399</v>
      </c>
      <c r="B505" t="s">
        <v>2400</v>
      </c>
      <c r="C505" s="1" t="str">
        <f t="shared" si="66"/>
        <v>21:1141</v>
      </c>
      <c r="D505" s="1" t="str">
        <f>HYPERLINK("http://geochem.nrcan.gc.ca/cdogs/content/svy/svy210421_e.htm", "21:0421")</f>
        <v>21:0421</v>
      </c>
      <c r="E505" t="s">
        <v>2401</v>
      </c>
      <c r="F505" t="s">
        <v>2402</v>
      </c>
      <c r="H505">
        <v>55.396149399999999</v>
      </c>
      <c r="I505">
        <v>-64.552104900000003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HYPERLINK("http://geochem.nrcan.gc.ca/cdogs/content/kwd/kwd080049_e.htm", "HMC separation (ODM; details not reported)")</f>
        <v>HMC separation (ODM; details not reported)</v>
      </c>
      <c r="L505" t="s">
        <v>25</v>
      </c>
      <c r="M505" t="s">
        <v>25</v>
      </c>
      <c r="N505" t="s">
        <v>25</v>
      </c>
      <c r="O505" t="s">
        <v>25</v>
      </c>
      <c r="P505" t="s">
        <v>292</v>
      </c>
      <c r="Q505" t="s">
        <v>25</v>
      </c>
      <c r="R505" t="s">
        <v>25</v>
      </c>
      <c r="S505" t="s">
        <v>25</v>
      </c>
      <c r="T505" t="s">
        <v>25</v>
      </c>
    </row>
    <row r="506" spans="1:20" hidden="1" x14ac:dyDescent="0.3">
      <c r="A506" t="s">
        <v>2403</v>
      </c>
      <c r="B506" t="s">
        <v>2404</v>
      </c>
      <c r="C506" s="1" t="str">
        <f t="shared" si="66"/>
        <v>21:1141</v>
      </c>
      <c r="D506" s="1" t="str">
        <f>HYPERLINK("http://geochem.nrcan.gc.ca/cdogs/content/svy/svy210421_e.htm", "21:0421")</f>
        <v>21:0421</v>
      </c>
      <c r="E506" t="s">
        <v>2405</v>
      </c>
      <c r="F506" t="s">
        <v>2406</v>
      </c>
      <c r="H506">
        <v>55.445165199999998</v>
      </c>
      <c r="I506">
        <v>-64.639546899999999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HYPERLINK("http://geochem.nrcan.gc.ca/cdogs/content/kwd/kwd080049_e.htm", "HMC separation (ODM; details not reported)")</f>
        <v>HMC separation (ODM; details not reported)</v>
      </c>
      <c r="L506" t="s">
        <v>25</v>
      </c>
      <c r="M506" t="s">
        <v>25</v>
      </c>
      <c r="N506" t="s">
        <v>25</v>
      </c>
      <c r="O506" t="s">
        <v>25</v>
      </c>
      <c r="P506" t="s">
        <v>1585</v>
      </c>
      <c r="Q506" t="s">
        <v>25</v>
      </c>
      <c r="R506" t="s">
        <v>25</v>
      </c>
      <c r="S506" t="s">
        <v>25</v>
      </c>
      <c r="T506" t="s">
        <v>25</v>
      </c>
    </row>
    <row r="507" spans="1:20" hidden="1" x14ac:dyDescent="0.3">
      <c r="A507" t="s">
        <v>2407</v>
      </c>
      <c r="B507" t="s">
        <v>2408</v>
      </c>
      <c r="C507" s="1" t="str">
        <f t="shared" si="66"/>
        <v>21:1141</v>
      </c>
      <c r="D507" s="1" t="str">
        <f>HYPERLINK("http://geochem.nrcan.gc.ca/cdogs/content/svy/svy210421_e.htm", "21:0421")</f>
        <v>21:0421</v>
      </c>
      <c r="E507" t="s">
        <v>2409</v>
      </c>
      <c r="F507" t="s">
        <v>2410</v>
      </c>
      <c r="H507">
        <v>55.375439700000001</v>
      </c>
      <c r="I507">
        <v>-64.848895099999993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HYPERLINK("http://geochem.nrcan.gc.ca/cdogs/content/kwd/kwd080049_e.htm", "HMC separation (ODM; details not reported)")</f>
        <v>HMC separation (ODM; details not reported)</v>
      </c>
      <c r="L507" t="s">
        <v>33</v>
      </c>
      <c r="M507" t="s">
        <v>33</v>
      </c>
      <c r="N507" t="s">
        <v>25</v>
      </c>
      <c r="O507" t="s">
        <v>25</v>
      </c>
      <c r="P507" t="s">
        <v>1229</v>
      </c>
      <c r="Q507" t="s">
        <v>34</v>
      </c>
      <c r="R507" t="s">
        <v>34</v>
      </c>
      <c r="S507" t="s">
        <v>25</v>
      </c>
      <c r="T507" t="s">
        <v>25</v>
      </c>
    </row>
    <row r="508" spans="1:20" hidden="1" x14ac:dyDescent="0.3">
      <c r="A508" t="s">
        <v>2411</v>
      </c>
      <c r="B508" t="s">
        <v>2412</v>
      </c>
      <c r="C508" s="1" t="str">
        <f t="shared" si="66"/>
        <v>21:1141</v>
      </c>
      <c r="D508" s="1" t="str">
        <f t="shared" ref="D508:D514" si="67">HYPERLINK("http://geochem.nrcan.gc.ca/cdogs/content/svy/svy_e.htm", "")</f>
        <v/>
      </c>
      <c r="G508" s="1" t="str">
        <f>HYPERLINK("http://geochem.nrcan.gc.ca/cdogs/content/cr_/cr_00272_e.htm", "272")</f>
        <v>272</v>
      </c>
      <c r="J508" t="s">
        <v>1631</v>
      </c>
      <c r="K508" t="s">
        <v>1632</v>
      </c>
      <c r="L508" t="s">
        <v>33</v>
      </c>
      <c r="M508" t="s">
        <v>33</v>
      </c>
      <c r="N508" t="s">
        <v>25</v>
      </c>
      <c r="O508" t="s">
        <v>25</v>
      </c>
      <c r="P508" t="s">
        <v>2413</v>
      </c>
      <c r="Q508" t="s">
        <v>33</v>
      </c>
      <c r="R508" t="s">
        <v>33</v>
      </c>
      <c r="S508" t="s">
        <v>25</v>
      </c>
      <c r="T508" t="s">
        <v>25</v>
      </c>
    </row>
    <row r="509" spans="1:20" hidden="1" x14ac:dyDescent="0.3">
      <c r="A509" t="s">
        <v>2414</v>
      </c>
      <c r="B509" t="s">
        <v>2415</v>
      </c>
      <c r="C509" s="1" t="str">
        <f t="shared" si="66"/>
        <v>21:1141</v>
      </c>
      <c r="D509" s="1" t="str">
        <f t="shared" si="67"/>
        <v/>
      </c>
      <c r="G509" s="1" t="str">
        <f>HYPERLINK("http://geochem.nrcan.gc.ca/cdogs/content/cr_/cr_00156_e.htm", "156")</f>
        <v>156</v>
      </c>
      <c r="J509" t="s">
        <v>1631</v>
      </c>
      <c r="K509" t="s">
        <v>1632</v>
      </c>
      <c r="L509" t="s">
        <v>25</v>
      </c>
      <c r="M509" t="s">
        <v>25</v>
      </c>
      <c r="N509" t="s">
        <v>25</v>
      </c>
      <c r="O509" t="s">
        <v>25</v>
      </c>
      <c r="P509" t="s">
        <v>1046</v>
      </c>
      <c r="Q509" t="s">
        <v>25</v>
      </c>
      <c r="R509" t="s">
        <v>25</v>
      </c>
      <c r="S509" t="s">
        <v>25</v>
      </c>
      <c r="T509" t="s">
        <v>25</v>
      </c>
    </row>
    <row r="510" spans="1:20" hidden="1" x14ac:dyDescent="0.3">
      <c r="A510" t="s">
        <v>2416</v>
      </c>
      <c r="B510" t="s">
        <v>2417</v>
      </c>
      <c r="C510" s="1" t="str">
        <f t="shared" si="66"/>
        <v>21:1141</v>
      </c>
      <c r="D510" s="1" t="str">
        <f t="shared" si="67"/>
        <v/>
      </c>
      <c r="G510" s="1" t="str">
        <f>HYPERLINK("http://geochem.nrcan.gc.ca/cdogs/content/cr_/cr_00272_e.htm", "272")</f>
        <v>272</v>
      </c>
      <c r="J510" t="s">
        <v>1631</v>
      </c>
      <c r="K510" t="s">
        <v>1632</v>
      </c>
      <c r="L510" t="s">
        <v>33</v>
      </c>
      <c r="M510" t="s">
        <v>33</v>
      </c>
      <c r="N510" t="s">
        <v>25</v>
      </c>
      <c r="O510" t="s">
        <v>25</v>
      </c>
      <c r="P510" t="s">
        <v>1618</v>
      </c>
      <c r="Q510" t="s">
        <v>1596</v>
      </c>
      <c r="R510" t="s">
        <v>1596</v>
      </c>
      <c r="S510" t="s">
        <v>25</v>
      </c>
      <c r="T510" t="s">
        <v>25</v>
      </c>
    </row>
    <row r="511" spans="1:20" hidden="1" x14ac:dyDescent="0.3">
      <c r="A511" t="s">
        <v>2418</v>
      </c>
      <c r="B511" t="s">
        <v>2419</v>
      </c>
      <c r="C511" s="1" t="str">
        <f t="shared" si="66"/>
        <v>21:1141</v>
      </c>
      <c r="D511" s="1" t="str">
        <f t="shared" si="67"/>
        <v/>
      </c>
      <c r="G511" s="1" t="str">
        <f>HYPERLINK("http://geochem.nrcan.gc.ca/cdogs/content/cr_/cr_00272_e.htm", "272")</f>
        <v>272</v>
      </c>
      <c r="J511" t="s">
        <v>1631</v>
      </c>
      <c r="K511" t="s">
        <v>1632</v>
      </c>
      <c r="L511" t="s">
        <v>33</v>
      </c>
      <c r="M511" t="s">
        <v>33</v>
      </c>
      <c r="N511" t="s">
        <v>25</v>
      </c>
      <c r="O511" t="s">
        <v>25</v>
      </c>
      <c r="P511" t="s">
        <v>315</v>
      </c>
      <c r="Q511" t="s">
        <v>200</v>
      </c>
      <c r="R511" t="s">
        <v>200</v>
      </c>
      <c r="S511" t="s">
        <v>25</v>
      </c>
      <c r="T511" t="s">
        <v>25</v>
      </c>
    </row>
    <row r="512" spans="1:20" hidden="1" x14ac:dyDescent="0.3">
      <c r="A512" t="s">
        <v>2420</v>
      </c>
      <c r="B512" t="s">
        <v>2421</v>
      </c>
      <c r="C512" s="1" t="str">
        <f t="shared" si="66"/>
        <v>21:1141</v>
      </c>
      <c r="D512" s="1" t="str">
        <f t="shared" si="67"/>
        <v/>
      </c>
      <c r="G512" s="1" t="str">
        <f>HYPERLINK("http://geochem.nrcan.gc.ca/cdogs/content/cr_/cr_00156_e.htm", "156")</f>
        <v>156</v>
      </c>
      <c r="J512" t="s">
        <v>1631</v>
      </c>
      <c r="K512" t="s">
        <v>1632</v>
      </c>
      <c r="L512" t="s">
        <v>33</v>
      </c>
      <c r="M512" t="s">
        <v>33</v>
      </c>
      <c r="N512" t="s">
        <v>25</v>
      </c>
      <c r="O512" t="s">
        <v>25</v>
      </c>
      <c r="P512" t="s">
        <v>1637</v>
      </c>
      <c r="Q512" t="s">
        <v>33</v>
      </c>
      <c r="R512" t="s">
        <v>33</v>
      </c>
      <c r="S512" t="s">
        <v>25</v>
      </c>
      <c r="T512" t="s">
        <v>25</v>
      </c>
    </row>
    <row r="513" spans="1:20" hidden="1" x14ac:dyDescent="0.3">
      <c r="A513" t="s">
        <v>2422</v>
      </c>
      <c r="B513" t="s">
        <v>2423</v>
      </c>
      <c r="C513" s="1" t="str">
        <f t="shared" si="66"/>
        <v>21:1141</v>
      </c>
      <c r="D513" s="1" t="str">
        <f t="shared" si="67"/>
        <v/>
      </c>
      <c r="G513" s="1" t="str">
        <f>HYPERLINK("http://geochem.nrcan.gc.ca/cdogs/content/cr_/cr_00272_e.htm", "272")</f>
        <v>272</v>
      </c>
      <c r="J513" t="s">
        <v>1631</v>
      </c>
      <c r="K513" t="s">
        <v>1632</v>
      </c>
      <c r="L513" t="s">
        <v>25</v>
      </c>
      <c r="M513" t="s">
        <v>25</v>
      </c>
      <c r="N513" t="s">
        <v>25</v>
      </c>
      <c r="O513" t="s">
        <v>25</v>
      </c>
      <c r="P513" t="s">
        <v>2150</v>
      </c>
      <c r="Q513" t="s">
        <v>25</v>
      </c>
      <c r="R513" t="s">
        <v>25</v>
      </c>
      <c r="S513" t="s">
        <v>25</v>
      </c>
      <c r="T513" t="s">
        <v>25</v>
      </c>
    </row>
    <row r="514" spans="1:20" hidden="1" x14ac:dyDescent="0.3">
      <c r="A514" t="s">
        <v>2424</v>
      </c>
      <c r="B514" t="s">
        <v>2425</v>
      </c>
      <c r="C514" s="1" t="str">
        <f t="shared" ref="C514:C545" si="68">HYPERLINK("http://geochem.nrcan.gc.ca/cdogs/content/bdl/bdl211146_e.htm", "21:1146")</f>
        <v>21:1146</v>
      </c>
      <c r="D514" s="1" t="str">
        <f t="shared" si="67"/>
        <v/>
      </c>
      <c r="G514" s="1" t="str">
        <f>HYPERLINK("http://geochem.nrcan.gc.ca/cdogs/content/cr_/cr_00241_e.htm", "241")</f>
        <v>241</v>
      </c>
      <c r="J514" t="s">
        <v>1631</v>
      </c>
      <c r="K514" t="s">
        <v>1632</v>
      </c>
      <c r="L514" t="s">
        <v>25</v>
      </c>
      <c r="M514" t="s">
        <v>25</v>
      </c>
      <c r="N514" t="s">
        <v>25</v>
      </c>
      <c r="O514" t="s">
        <v>25</v>
      </c>
      <c r="P514" t="s">
        <v>2426</v>
      </c>
      <c r="Q514" t="s">
        <v>25</v>
      </c>
      <c r="R514" t="s">
        <v>25</v>
      </c>
      <c r="S514" t="s">
        <v>25</v>
      </c>
      <c r="T514" t="s">
        <v>25</v>
      </c>
    </row>
    <row r="515" spans="1:20" hidden="1" x14ac:dyDescent="0.3">
      <c r="A515" t="s">
        <v>2427</v>
      </c>
      <c r="B515" t="s">
        <v>2428</v>
      </c>
      <c r="C515" s="1" t="str">
        <f t="shared" si="68"/>
        <v>21:1146</v>
      </c>
      <c r="D515" s="1" t="str">
        <f t="shared" ref="D515:D546" si="69">HYPERLINK("http://geochem.nrcan.gc.ca/cdogs/content/svy/svy210421_e.htm", "21:0421")</f>
        <v>21:0421</v>
      </c>
      <c r="E515" t="s">
        <v>2429</v>
      </c>
      <c r="F515" t="s">
        <v>2430</v>
      </c>
      <c r="H515">
        <v>55.047881699999998</v>
      </c>
      <c r="I515">
        <v>-65.050317899999996</v>
      </c>
      <c r="J515" s="1" t="str">
        <f t="shared" ref="J515:J546" si="70">HYPERLINK("http://geochem.nrcan.gc.ca/cdogs/content/kwd/kwd020044_e.htm", "Till")</f>
        <v>Till</v>
      </c>
      <c r="K515" s="1" t="str">
        <f t="shared" ref="K515:K546" si="71">HYPERLINK("http://geochem.nrcan.gc.ca/cdogs/content/kwd/kwd080049_e.htm", "HMC separation (ODM; details not reported)")</f>
        <v>HMC separation (ODM; details not reported)</v>
      </c>
      <c r="L515" t="s">
        <v>25</v>
      </c>
      <c r="M515" t="s">
        <v>25</v>
      </c>
      <c r="N515" t="s">
        <v>25</v>
      </c>
      <c r="O515" t="s">
        <v>25</v>
      </c>
      <c r="P515" t="s">
        <v>769</v>
      </c>
      <c r="Q515" t="s">
        <v>25</v>
      </c>
      <c r="R515" t="s">
        <v>25</v>
      </c>
      <c r="S515" t="s">
        <v>25</v>
      </c>
      <c r="T515" t="s">
        <v>25</v>
      </c>
    </row>
    <row r="516" spans="1:20" hidden="1" x14ac:dyDescent="0.3">
      <c r="A516" t="s">
        <v>2431</v>
      </c>
      <c r="B516" t="s">
        <v>2432</v>
      </c>
      <c r="C516" s="1" t="str">
        <f t="shared" si="68"/>
        <v>21:1146</v>
      </c>
      <c r="D516" s="1" t="str">
        <f t="shared" si="69"/>
        <v>21:0421</v>
      </c>
      <c r="E516" t="s">
        <v>2433</v>
      </c>
      <c r="F516" t="s">
        <v>2434</v>
      </c>
      <c r="H516">
        <v>55.136413599999997</v>
      </c>
      <c r="I516">
        <v>-65.022503400000005</v>
      </c>
      <c r="J516" s="1" t="str">
        <f t="shared" si="70"/>
        <v>Till</v>
      </c>
      <c r="K516" s="1" t="str">
        <f t="shared" si="71"/>
        <v>HMC separation (ODM; details not reported)</v>
      </c>
      <c r="L516" t="s">
        <v>25</v>
      </c>
      <c r="M516" t="s">
        <v>25</v>
      </c>
      <c r="N516" t="s">
        <v>25</v>
      </c>
      <c r="O516" t="s">
        <v>25</v>
      </c>
      <c r="P516" t="s">
        <v>1716</v>
      </c>
      <c r="Q516" t="s">
        <v>25</v>
      </c>
      <c r="R516" t="s">
        <v>25</v>
      </c>
      <c r="S516" t="s">
        <v>25</v>
      </c>
      <c r="T516" t="s">
        <v>25</v>
      </c>
    </row>
    <row r="517" spans="1:20" hidden="1" x14ac:dyDescent="0.3">
      <c r="A517" t="s">
        <v>2435</v>
      </c>
      <c r="B517" t="s">
        <v>2436</v>
      </c>
      <c r="C517" s="1" t="str">
        <f t="shared" si="68"/>
        <v>21:1146</v>
      </c>
      <c r="D517" s="1" t="str">
        <f t="shared" si="69"/>
        <v>21:0421</v>
      </c>
      <c r="E517" t="s">
        <v>2433</v>
      </c>
      <c r="F517" t="s">
        <v>2437</v>
      </c>
      <c r="H517">
        <v>55.136413599999997</v>
      </c>
      <c r="I517">
        <v>-65.022503400000005</v>
      </c>
      <c r="J517" s="1" t="str">
        <f t="shared" si="70"/>
        <v>Till</v>
      </c>
      <c r="K517" s="1" t="str">
        <f t="shared" si="71"/>
        <v>HMC separation (ODM; details not reported)</v>
      </c>
      <c r="L517" t="s">
        <v>25</v>
      </c>
      <c r="M517" t="s">
        <v>25</v>
      </c>
      <c r="N517" t="s">
        <v>25</v>
      </c>
      <c r="O517" t="s">
        <v>25</v>
      </c>
      <c r="P517" t="s">
        <v>2150</v>
      </c>
      <c r="Q517" t="s">
        <v>25</v>
      </c>
      <c r="R517" t="s">
        <v>25</v>
      </c>
      <c r="S517" t="s">
        <v>25</v>
      </c>
      <c r="T517" t="s">
        <v>25</v>
      </c>
    </row>
    <row r="518" spans="1:20" hidden="1" x14ac:dyDescent="0.3">
      <c r="A518" t="s">
        <v>2438</v>
      </c>
      <c r="B518" t="s">
        <v>2439</v>
      </c>
      <c r="C518" s="1" t="str">
        <f t="shared" si="68"/>
        <v>21:1146</v>
      </c>
      <c r="D518" s="1" t="str">
        <f t="shared" si="69"/>
        <v>21:0421</v>
      </c>
      <c r="E518" t="s">
        <v>2440</v>
      </c>
      <c r="F518" t="s">
        <v>2441</v>
      </c>
      <c r="H518">
        <v>55.225836700000002</v>
      </c>
      <c r="I518">
        <v>-65.2228767</v>
      </c>
      <c r="J518" s="1" t="str">
        <f t="shared" si="70"/>
        <v>Till</v>
      </c>
      <c r="K518" s="1" t="str">
        <f t="shared" si="71"/>
        <v>HMC separation (ODM; details not reported)</v>
      </c>
      <c r="L518" t="s">
        <v>24</v>
      </c>
      <c r="M518" t="s">
        <v>200</v>
      </c>
      <c r="N518" t="s">
        <v>33</v>
      </c>
      <c r="O518" t="s">
        <v>25</v>
      </c>
      <c r="P518" t="s">
        <v>1157</v>
      </c>
      <c r="Q518" t="s">
        <v>34</v>
      </c>
      <c r="R518" t="s">
        <v>34</v>
      </c>
      <c r="S518" t="s">
        <v>33</v>
      </c>
      <c r="T518" t="s">
        <v>25</v>
      </c>
    </row>
    <row r="519" spans="1:20" hidden="1" x14ac:dyDescent="0.3">
      <c r="A519" t="s">
        <v>2442</v>
      </c>
      <c r="B519" t="s">
        <v>2443</v>
      </c>
      <c r="C519" s="1" t="str">
        <f t="shared" si="68"/>
        <v>21:1146</v>
      </c>
      <c r="D519" s="1" t="str">
        <f t="shared" si="69"/>
        <v>21:0421</v>
      </c>
      <c r="E519" t="s">
        <v>2444</v>
      </c>
      <c r="F519" t="s">
        <v>2445</v>
      </c>
      <c r="H519">
        <v>55.365044400000002</v>
      </c>
      <c r="I519">
        <v>-65.231480500000004</v>
      </c>
      <c r="J519" s="1" t="str">
        <f t="shared" si="70"/>
        <v>Till</v>
      </c>
      <c r="K519" s="1" t="str">
        <f t="shared" si="71"/>
        <v>HMC separation (ODM; details not reported)</v>
      </c>
      <c r="L519" t="s">
        <v>25</v>
      </c>
      <c r="M519" t="s">
        <v>25</v>
      </c>
      <c r="N519" t="s">
        <v>25</v>
      </c>
      <c r="O519" t="s">
        <v>25</v>
      </c>
      <c r="P519" t="s">
        <v>292</v>
      </c>
      <c r="Q519" t="s">
        <v>25</v>
      </c>
      <c r="R519" t="s">
        <v>25</v>
      </c>
      <c r="S519" t="s">
        <v>25</v>
      </c>
      <c r="T519" t="s">
        <v>25</v>
      </c>
    </row>
    <row r="520" spans="1:20" hidden="1" x14ac:dyDescent="0.3">
      <c r="A520" t="s">
        <v>2446</v>
      </c>
      <c r="B520" t="s">
        <v>2447</v>
      </c>
      <c r="C520" s="1" t="str">
        <f t="shared" si="68"/>
        <v>21:1146</v>
      </c>
      <c r="D520" s="1" t="str">
        <f t="shared" si="69"/>
        <v>21:0421</v>
      </c>
      <c r="E520" t="s">
        <v>2448</v>
      </c>
      <c r="F520" t="s">
        <v>2449</v>
      </c>
      <c r="H520">
        <v>55.273715699999997</v>
      </c>
      <c r="I520">
        <v>-65.355269800000002</v>
      </c>
      <c r="J520" s="1" t="str">
        <f t="shared" si="70"/>
        <v>Till</v>
      </c>
      <c r="K520" s="1" t="str">
        <f t="shared" si="71"/>
        <v>HMC separation (ODM; details not reported)</v>
      </c>
      <c r="L520" t="s">
        <v>32</v>
      </c>
      <c r="M520" t="s">
        <v>33</v>
      </c>
      <c r="N520" t="s">
        <v>34</v>
      </c>
      <c r="O520" t="s">
        <v>25</v>
      </c>
      <c r="P520" t="s">
        <v>2450</v>
      </c>
      <c r="Q520" t="s">
        <v>37</v>
      </c>
      <c r="R520" t="s">
        <v>37</v>
      </c>
      <c r="S520" t="s">
        <v>33</v>
      </c>
      <c r="T520" t="s">
        <v>25</v>
      </c>
    </row>
    <row r="521" spans="1:20" hidden="1" x14ac:dyDescent="0.3">
      <c r="A521" t="s">
        <v>2451</v>
      </c>
      <c r="B521" t="s">
        <v>2452</v>
      </c>
      <c r="C521" s="1" t="str">
        <f t="shared" si="68"/>
        <v>21:1146</v>
      </c>
      <c r="D521" s="1" t="str">
        <f t="shared" si="69"/>
        <v>21:0421</v>
      </c>
      <c r="E521" t="s">
        <v>2453</v>
      </c>
      <c r="F521" t="s">
        <v>2454</v>
      </c>
      <c r="H521">
        <v>55.291549400000001</v>
      </c>
      <c r="I521">
        <v>-65.5857575</v>
      </c>
      <c r="J521" s="1" t="str">
        <f t="shared" si="70"/>
        <v>Till</v>
      </c>
      <c r="K521" s="1" t="str">
        <f t="shared" si="71"/>
        <v>HMC separation (ODM; details not reported)</v>
      </c>
      <c r="L521" t="s">
        <v>200</v>
      </c>
      <c r="M521" t="s">
        <v>32</v>
      </c>
      <c r="N521" t="s">
        <v>25</v>
      </c>
      <c r="O521" t="s">
        <v>33</v>
      </c>
      <c r="P521" t="s">
        <v>1365</v>
      </c>
      <c r="Q521" t="s">
        <v>130</v>
      </c>
      <c r="R521" t="s">
        <v>130</v>
      </c>
      <c r="S521" t="s">
        <v>25</v>
      </c>
      <c r="T521" t="s">
        <v>1596</v>
      </c>
    </row>
    <row r="522" spans="1:20" hidden="1" x14ac:dyDescent="0.3">
      <c r="A522" t="s">
        <v>2455</v>
      </c>
      <c r="B522" t="s">
        <v>2456</v>
      </c>
      <c r="C522" s="1" t="str">
        <f t="shared" si="68"/>
        <v>21:1146</v>
      </c>
      <c r="D522" s="1" t="str">
        <f t="shared" si="69"/>
        <v>21:0421</v>
      </c>
      <c r="E522" t="s">
        <v>2457</v>
      </c>
      <c r="F522" t="s">
        <v>2458</v>
      </c>
      <c r="H522">
        <v>55.166436500000003</v>
      </c>
      <c r="I522">
        <v>-65.320517699999996</v>
      </c>
      <c r="J522" s="1" t="str">
        <f t="shared" si="70"/>
        <v>Till</v>
      </c>
      <c r="K522" s="1" t="str">
        <f t="shared" si="71"/>
        <v>HMC separation (ODM; details not reported)</v>
      </c>
      <c r="L522" t="s">
        <v>34</v>
      </c>
      <c r="M522" t="s">
        <v>34</v>
      </c>
      <c r="N522" t="s">
        <v>25</v>
      </c>
      <c r="O522" t="s">
        <v>25</v>
      </c>
      <c r="P522" t="s">
        <v>1694</v>
      </c>
      <c r="Q522" t="s">
        <v>33</v>
      </c>
      <c r="R522" t="s">
        <v>33</v>
      </c>
      <c r="S522" t="s">
        <v>25</v>
      </c>
      <c r="T522" t="s">
        <v>25</v>
      </c>
    </row>
    <row r="523" spans="1:20" hidden="1" x14ac:dyDescent="0.3">
      <c r="A523" t="s">
        <v>2459</v>
      </c>
      <c r="B523" t="s">
        <v>2460</v>
      </c>
      <c r="C523" s="1" t="str">
        <f t="shared" si="68"/>
        <v>21:1146</v>
      </c>
      <c r="D523" s="1" t="str">
        <f t="shared" si="69"/>
        <v>21:0421</v>
      </c>
      <c r="E523" t="s">
        <v>2461</v>
      </c>
      <c r="F523" t="s">
        <v>2462</v>
      </c>
      <c r="H523">
        <v>55.060556200000001</v>
      </c>
      <c r="I523">
        <v>-65.243396700000005</v>
      </c>
      <c r="J523" s="1" t="str">
        <f t="shared" si="70"/>
        <v>Till</v>
      </c>
      <c r="K523" s="1" t="str">
        <f t="shared" si="71"/>
        <v>HMC separation (ODM; details not reported)</v>
      </c>
      <c r="L523" t="s">
        <v>34</v>
      </c>
      <c r="M523" t="s">
        <v>33</v>
      </c>
      <c r="N523" t="s">
        <v>33</v>
      </c>
      <c r="O523" t="s">
        <v>25</v>
      </c>
      <c r="P523" t="s">
        <v>1737</v>
      </c>
      <c r="Q523" t="s">
        <v>277</v>
      </c>
      <c r="R523" t="s">
        <v>1365</v>
      </c>
      <c r="S523" t="s">
        <v>34</v>
      </c>
      <c r="T523" t="s">
        <v>25</v>
      </c>
    </row>
    <row r="524" spans="1:20" hidden="1" x14ac:dyDescent="0.3">
      <c r="A524" t="s">
        <v>2463</v>
      </c>
      <c r="B524" t="s">
        <v>2464</v>
      </c>
      <c r="C524" s="1" t="str">
        <f t="shared" si="68"/>
        <v>21:1146</v>
      </c>
      <c r="D524" s="1" t="str">
        <f t="shared" si="69"/>
        <v>21:0421</v>
      </c>
      <c r="E524" t="s">
        <v>2465</v>
      </c>
      <c r="F524" t="s">
        <v>2466</v>
      </c>
      <c r="H524">
        <v>55.141366400000003</v>
      </c>
      <c r="I524">
        <v>-65.740314799999993</v>
      </c>
      <c r="J524" s="1" t="str">
        <f t="shared" si="70"/>
        <v>Till</v>
      </c>
      <c r="K524" s="1" t="str">
        <f t="shared" si="71"/>
        <v>HMC separation (ODM; details not reported)</v>
      </c>
      <c r="L524" t="s">
        <v>136</v>
      </c>
      <c r="M524" t="s">
        <v>200</v>
      </c>
      <c r="N524" t="s">
        <v>34</v>
      </c>
      <c r="O524" t="s">
        <v>25</v>
      </c>
      <c r="P524" t="s">
        <v>1669</v>
      </c>
      <c r="Q524" t="s">
        <v>131</v>
      </c>
      <c r="R524" t="s">
        <v>246</v>
      </c>
      <c r="S524" t="s">
        <v>34</v>
      </c>
      <c r="T524" t="s">
        <v>25</v>
      </c>
    </row>
    <row r="525" spans="1:20" hidden="1" x14ac:dyDescent="0.3">
      <c r="A525" t="s">
        <v>2467</v>
      </c>
      <c r="B525" t="s">
        <v>2468</v>
      </c>
      <c r="C525" s="1" t="str">
        <f t="shared" si="68"/>
        <v>21:1146</v>
      </c>
      <c r="D525" s="1" t="str">
        <f t="shared" si="69"/>
        <v>21:0421</v>
      </c>
      <c r="E525" t="s">
        <v>2469</v>
      </c>
      <c r="F525" t="s">
        <v>2470</v>
      </c>
      <c r="H525">
        <v>55.152479200000002</v>
      </c>
      <c r="I525">
        <v>-65.8518787</v>
      </c>
      <c r="J525" s="1" t="str">
        <f t="shared" si="70"/>
        <v>Till</v>
      </c>
      <c r="K525" s="1" t="str">
        <f t="shared" si="71"/>
        <v>HMC separation (ODM; details not reported)</v>
      </c>
      <c r="L525" t="s">
        <v>274</v>
      </c>
      <c r="M525" t="s">
        <v>200</v>
      </c>
      <c r="N525" t="s">
        <v>24</v>
      </c>
      <c r="O525" t="s">
        <v>25</v>
      </c>
      <c r="P525" t="s">
        <v>1463</v>
      </c>
      <c r="Q525" t="s">
        <v>900</v>
      </c>
      <c r="R525" t="s">
        <v>130</v>
      </c>
      <c r="S525" t="s">
        <v>24</v>
      </c>
      <c r="T525" t="s">
        <v>25</v>
      </c>
    </row>
    <row r="526" spans="1:20" hidden="1" x14ac:dyDescent="0.3">
      <c r="A526" t="s">
        <v>2471</v>
      </c>
      <c r="B526" t="s">
        <v>2472</v>
      </c>
      <c r="C526" s="1" t="str">
        <f t="shared" si="68"/>
        <v>21:1146</v>
      </c>
      <c r="D526" s="1" t="str">
        <f t="shared" si="69"/>
        <v>21:0421</v>
      </c>
      <c r="E526" t="s">
        <v>2473</v>
      </c>
      <c r="F526" t="s">
        <v>2474</v>
      </c>
      <c r="H526">
        <v>55.086060099999997</v>
      </c>
      <c r="I526">
        <v>-65.874057199999996</v>
      </c>
      <c r="J526" s="1" t="str">
        <f t="shared" si="70"/>
        <v>Till</v>
      </c>
      <c r="K526" s="1" t="str">
        <f t="shared" si="71"/>
        <v>HMC separation (ODM; details not reported)</v>
      </c>
      <c r="L526" t="s">
        <v>246</v>
      </c>
      <c r="M526" t="s">
        <v>37</v>
      </c>
      <c r="N526" t="s">
        <v>33</v>
      </c>
      <c r="O526" t="s">
        <v>25</v>
      </c>
      <c r="P526" t="s">
        <v>769</v>
      </c>
      <c r="Q526" t="s">
        <v>332</v>
      </c>
      <c r="R526" t="s">
        <v>131</v>
      </c>
      <c r="S526" t="s">
        <v>34</v>
      </c>
      <c r="T526" t="s">
        <v>25</v>
      </c>
    </row>
    <row r="527" spans="1:20" hidden="1" x14ac:dyDescent="0.3">
      <c r="A527" t="s">
        <v>2475</v>
      </c>
      <c r="B527" t="s">
        <v>2476</v>
      </c>
      <c r="C527" s="1" t="str">
        <f t="shared" si="68"/>
        <v>21:1146</v>
      </c>
      <c r="D527" s="1" t="str">
        <f t="shared" si="69"/>
        <v>21:0421</v>
      </c>
      <c r="E527" t="s">
        <v>2477</v>
      </c>
      <c r="F527" t="s">
        <v>2478</v>
      </c>
      <c r="H527">
        <v>54.999158000000001</v>
      </c>
      <c r="I527">
        <v>-65.974325199999996</v>
      </c>
      <c r="J527" s="1" t="str">
        <f t="shared" si="70"/>
        <v>Till</v>
      </c>
      <c r="K527" s="1" t="str">
        <f t="shared" si="71"/>
        <v>HMC separation (ODM; details not reported)</v>
      </c>
      <c r="L527" t="s">
        <v>34</v>
      </c>
      <c r="M527" t="s">
        <v>33</v>
      </c>
      <c r="N527" t="s">
        <v>33</v>
      </c>
      <c r="O527" t="s">
        <v>25</v>
      </c>
      <c r="P527" t="s">
        <v>1463</v>
      </c>
      <c r="Q527" t="s">
        <v>131</v>
      </c>
      <c r="R527" t="s">
        <v>131</v>
      </c>
      <c r="S527" t="s">
        <v>33</v>
      </c>
      <c r="T527" t="s">
        <v>25</v>
      </c>
    </row>
    <row r="528" spans="1:20" hidden="1" x14ac:dyDescent="0.3">
      <c r="A528" t="s">
        <v>2479</v>
      </c>
      <c r="B528" t="s">
        <v>2480</v>
      </c>
      <c r="C528" s="1" t="str">
        <f t="shared" si="68"/>
        <v>21:1146</v>
      </c>
      <c r="D528" s="1" t="str">
        <f t="shared" si="69"/>
        <v>21:0421</v>
      </c>
      <c r="E528" t="s">
        <v>2481</v>
      </c>
      <c r="F528" t="s">
        <v>2482</v>
      </c>
      <c r="H528">
        <v>54.910072</v>
      </c>
      <c r="I528">
        <v>-65.819348199999993</v>
      </c>
      <c r="J528" s="1" t="str">
        <f t="shared" si="70"/>
        <v>Till</v>
      </c>
      <c r="K528" s="1" t="str">
        <f t="shared" si="71"/>
        <v>HMC separation (ODM; details not reported)</v>
      </c>
      <c r="L528" t="s">
        <v>25</v>
      </c>
      <c r="M528" t="s">
        <v>25</v>
      </c>
      <c r="N528" t="s">
        <v>25</v>
      </c>
      <c r="O528" t="s">
        <v>25</v>
      </c>
      <c r="P528" t="s">
        <v>653</v>
      </c>
      <c r="Q528" t="s">
        <v>25</v>
      </c>
      <c r="R528" t="s">
        <v>25</v>
      </c>
      <c r="S528" t="s">
        <v>25</v>
      </c>
      <c r="T528" t="s">
        <v>25</v>
      </c>
    </row>
    <row r="529" spans="1:20" hidden="1" x14ac:dyDescent="0.3">
      <c r="A529" t="s">
        <v>2483</v>
      </c>
      <c r="B529" t="s">
        <v>2484</v>
      </c>
      <c r="C529" s="1" t="str">
        <f t="shared" si="68"/>
        <v>21:1146</v>
      </c>
      <c r="D529" s="1" t="str">
        <f t="shared" si="69"/>
        <v>21:0421</v>
      </c>
      <c r="E529" t="s">
        <v>2485</v>
      </c>
      <c r="F529" t="s">
        <v>2486</v>
      </c>
      <c r="H529">
        <v>54.965233099999999</v>
      </c>
      <c r="I529">
        <v>-65.545352899999997</v>
      </c>
      <c r="J529" s="1" t="str">
        <f t="shared" si="70"/>
        <v>Till</v>
      </c>
      <c r="K529" s="1" t="str">
        <f t="shared" si="71"/>
        <v>HMC separation (ODM; details not reported)</v>
      </c>
      <c r="L529" t="s">
        <v>34</v>
      </c>
      <c r="M529" t="s">
        <v>33</v>
      </c>
      <c r="N529" t="s">
        <v>33</v>
      </c>
      <c r="O529" t="s">
        <v>25</v>
      </c>
      <c r="P529" t="s">
        <v>769</v>
      </c>
      <c r="Q529" t="s">
        <v>200</v>
      </c>
      <c r="R529" t="s">
        <v>34</v>
      </c>
      <c r="S529" t="s">
        <v>34</v>
      </c>
      <c r="T529" t="s">
        <v>25</v>
      </c>
    </row>
    <row r="530" spans="1:20" hidden="1" x14ac:dyDescent="0.3">
      <c r="A530" t="s">
        <v>2487</v>
      </c>
      <c r="B530" t="s">
        <v>2488</v>
      </c>
      <c r="C530" s="1" t="str">
        <f t="shared" si="68"/>
        <v>21:1146</v>
      </c>
      <c r="D530" s="1" t="str">
        <f t="shared" si="69"/>
        <v>21:0421</v>
      </c>
      <c r="E530" t="s">
        <v>2489</v>
      </c>
      <c r="F530" t="s">
        <v>2490</v>
      </c>
      <c r="H530">
        <v>54.923748699999997</v>
      </c>
      <c r="I530">
        <v>-65.228158500000006</v>
      </c>
      <c r="J530" s="1" t="str">
        <f t="shared" si="70"/>
        <v>Till</v>
      </c>
      <c r="K530" s="1" t="str">
        <f t="shared" si="71"/>
        <v>HMC separation (ODM; details not reported)</v>
      </c>
      <c r="L530" t="s">
        <v>34</v>
      </c>
      <c r="M530" t="s">
        <v>33</v>
      </c>
      <c r="N530" t="s">
        <v>33</v>
      </c>
      <c r="O530" t="s">
        <v>25</v>
      </c>
      <c r="P530" t="s">
        <v>2160</v>
      </c>
      <c r="Q530" t="s">
        <v>34</v>
      </c>
      <c r="R530" t="s">
        <v>33</v>
      </c>
      <c r="S530" t="s">
        <v>33</v>
      </c>
      <c r="T530" t="s">
        <v>25</v>
      </c>
    </row>
    <row r="531" spans="1:20" hidden="1" x14ac:dyDescent="0.3">
      <c r="A531" t="s">
        <v>2491</v>
      </c>
      <c r="B531" t="s">
        <v>2492</v>
      </c>
      <c r="C531" s="1" t="str">
        <f t="shared" si="68"/>
        <v>21:1146</v>
      </c>
      <c r="D531" s="1" t="str">
        <f t="shared" si="69"/>
        <v>21:0421</v>
      </c>
      <c r="E531" t="s">
        <v>2493</v>
      </c>
      <c r="F531" t="s">
        <v>2494</v>
      </c>
      <c r="H531">
        <v>54.854649500000001</v>
      </c>
      <c r="I531">
        <v>-65.506189500000005</v>
      </c>
      <c r="J531" s="1" t="str">
        <f t="shared" si="70"/>
        <v>Till</v>
      </c>
      <c r="K531" s="1" t="str">
        <f t="shared" si="71"/>
        <v>HMC separation (ODM; details not reported)</v>
      </c>
      <c r="L531" t="s">
        <v>34</v>
      </c>
      <c r="M531" t="s">
        <v>33</v>
      </c>
      <c r="N531" t="s">
        <v>33</v>
      </c>
      <c r="O531" t="s">
        <v>25</v>
      </c>
      <c r="P531" t="s">
        <v>2035</v>
      </c>
      <c r="Q531" t="s">
        <v>276</v>
      </c>
      <c r="R531" t="s">
        <v>276</v>
      </c>
      <c r="S531" t="s">
        <v>1596</v>
      </c>
      <c r="T531" t="s">
        <v>25</v>
      </c>
    </row>
    <row r="532" spans="1:20" hidden="1" x14ac:dyDescent="0.3">
      <c r="A532" t="s">
        <v>2495</v>
      </c>
      <c r="B532" t="s">
        <v>2496</v>
      </c>
      <c r="C532" s="1" t="str">
        <f t="shared" si="68"/>
        <v>21:1146</v>
      </c>
      <c r="D532" s="1" t="str">
        <f t="shared" si="69"/>
        <v>21:0421</v>
      </c>
      <c r="E532" t="s">
        <v>2497</v>
      </c>
      <c r="F532" t="s">
        <v>2498</v>
      </c>
      <c r="H532">
        <v>55.359686199999999</v>
      </c>
      <c r="I532">
        <v>-65.990304600000002</v>
      </c>
      <c r="J532" s="1" t="str">
        <f t="shared" si="70"/>
        <v>Till</v>
      </c>
      <c r="K532" s="1" t="str">
        <f t="shared" si="71"/>
        <v>HMC separation (ODM; details not reported)</v>
      </c>
      <c r="L532" t="s">
        <v>32</v>
      </c>
      <c r="M532" t="s">
        <v>25</v>
      </c>
      <c r="N532" t="s">
        <v>34</v>
      </c>
      <c r="O532" t="s">
        <v>33</v>
      </c>
      <c r="P532" t="s">
        <v>511</v>
      </c>
      <c r="Q532" t="s">
        <v>131</v>
      </c>
      <c r="R532" t="s">
        <v>25</v>
      </c>
      <c r="S532" t="s">
        <v>32</v>
      </c>
      <c r="T532" t="s">
        <v>37</v>
      </c>
    </row>
    <row r="533" spans="1:20" hidden="1" x14ac:dyDescent="0.3">
      <c r="A533" t="s">
        <v>2499</v>
      </c>
      <c r="B533" t="s">
        <v>2500</v>
      </c>
      <c r="C533" s="1" t="str">
        <f t="shared" si="68"/>
        <v>21:1146</v>
      </c>
      <c r="D533" s="1" t="str">
        <f t="shared" si="69"/>
        <v>21:0421</v>
      </c>
      <c r="E533" t="s">
        <v>2501</v>
      </c>
      <c r="F533" t="s">
        <v>2502</v>
      </c>
      <c r="H533">
        <v>55.239960699999997</v>
      </c>
      <c r="I533">
        <v>-65.959797199999997</v>
      </c>
      <c r="J533" s="1" t="str">
        <f t="shared" si="70"/>
        <v>Till</v>
      </c>
      <c r="K533" s="1" t="str">
        <f t="shared" si="71"/>
        <v>HMC separation (ODM; details not reported)</v>
      </c>
      <c r="L533" t="s">
        <v>246</v>
      </c>
      <c r="M533" t="s">
        <v>32</v>
      </c>
      <c r="N533" t="s">
        <v>34</v>
      </c>
      <c r="O533" t="s">
        <v>32</v>
      </c>
      <c r="P533" t="s">
        <v>1676</v>
      </c>
      <c r="Q533" t="s">
        <v>463</v>
      </c>
      <c r="R533" t="s">
        <v>37</v>
      </c>
      <c r="S533" t="s">
        <v>136</v>
      </c>
      <c r="T533" t="s">
        <v>159</v>
      </c>
    </row>
    <row r="534" spans="1:20" hidden="1" x14ac:dyDescent="0.3">
      <c r="A534" t="s">
        <v>2503</v>
      </c>
      <c r="B534" t="s">
        <v>2504</v>
      </c>
      <c r="C534" s="1" t="str">
        <f t="shared" si="68"/>
        <v>21:1146</v>
      </c>
      <c r="D534" s="1" t="str">
        <f t="shared" si="69"/>
        <v>21:0421</v>
      </c>
      <c r="E534" t="s">
        <v>2505</v>
      </c>
      <c r="F534" t="s">
        <v>2506</v>
      </c>
      <c r="H534">
        <v>55.3708581</v>
      </c>
      <c r="I534">
        <v>-65.529198199999996</v>
      </c>
      <c r="J534" s="1" t="str">
        <f t="shared" si="70"/>
        <v>Till</v>
      </c>
      <c r="K534" s="1" t="str">
        <f t="shared" si="71"/>
        <v>HMC separation (ODM; details not reported)</v>
      </c>
      <c r="L534" t="s">
        <v>246</v>
      </c>
      <c r="M534" t="s">
        <v>24</v>
      </c>
      <c r="N534" t="s">
        <v>34</v>
      </c>
      <c r="O534" t="s">
        <v>33</v>
      </c>
      <c r="P534" t="s">
        <v>1669</v>
      </c>
      <c r="Q534" t="s">
        <v>44</v>
      </c>
      <c r="R534" t="s">
        <v>421</v>
      </c>
      <c r="S534" t="s">
        <v>33</v>
      </c>
      <c r="T534" t="s">
        <v>1596</v>
      </c>
    </row>
    <row r="535" spans="1:20" hidden="1" x14ac:dyDescent="0.3">
      <c r="A535" t="s">
        <v>2507</v>
      </c>
      <c r="B535" t="s">
        <v>2508</v>
      </c>
      <c r="C535" s="1" t="str">
        <f t="shared" si="68"/>
        <v>21:1146</v>
      </c>
      <c r="D535" s="1" t="str">
        <f t="shared" si="69"/>
        <v>21:0421</v>
      </c>
      <c r="E535" t="s">
        <v>2509</v>
      </c>
      <c r="F535" t="s">
        <v>2510</v>
      </c>
      <c r="H535">
        <v>55.137428800000002</v>
      </c>
      <c r="I535">
        <v>-65.632301400000003</v>
      </c>
      <c r="J535" s="1" t="str">
        <f t="shared" si="70"/>
        <v>Till</v>
      </c>
      <c r="K535" s="1" t="str">
        <f t="shared" si="71"/>
        <v>HMC separation (ODM; details not reported)</v>
      </c>
      <c r="L535" t="s">
        <v>33</v>
      </c>
      <c r="M535" t="s">
        <v>25</v>
      </c>
      <c r="N535" t="s">
        <v>33</v>
      </c>
      <c r="O535" t="s">
        <v>25</v>
      </c>
      <c r="P535" t="s">
        <v>1157</v>
      </c>
      <c r="Q535" t="s">
        <v>131</v>
      </c>
      <c r="R535" t="s">
        <v>25</v>
      </c>
      <c r="S535" t="s">
        <v>131</v>
      </c>
      <c r="T535" t="s">
        <v>25</v>
      </c>
    </row>
    <row r="536" spans="1:20" hidden="1" x14ac:dyDescent="0.3">
      <c r="A536" t="s">
        <v>2511</v>
      </c>
      <c r="B536" t="s">
        <v>2512</v>
      </c>
      <c r="C536" s="1" t="str">
        <f t="shared" si="68"/>
        <v>21:1146</v>
      </c>
      <c r="D536" s="1" t="str">
        <f t="shared" si="69"/>
        <v>21:0421</v>
      </c>
      <c r="E536" t="s">
        <v>2513</v>
      </c>
      <c r="F536" t="s">
        <v>2514</v>
      </c>
      <c r="H536">
        <v>55.024211000000001</v>
      </c>
      <c r="I536">
        <v>-65.647358100000005</v>
      </c>
      <c r="J536" s="1" t="str">
        <f t="shared" si="70"/>
        <v>Till</v>
      </c>
      <c r="K536" s="1" t="str">
        <f t="shared" si="71"/>
        <v>HMC separation (ODM; details not reported)</v>
      </c>
      <c r="L536" t="s">
        <v>32</v>
      </c>
      <c r="M536" t="s">
        <v>32</v>
      </c>
      <c r="N536" t="s">
        <v>25</v>
      </c>
      <c r="O536" t="s">
        <v>25</v>
      </c>
      <c r="P536" t="s">
        <v>1585</v>
      </c>
      <c r="Q536" t="s">
        <v>136</v>
      </c>
      <c r="R536" t="s">
        <v>136</v>
      </c>
      <c r="S536" t="s">
        <v>25</v>
      </c>
      <c r="T536" t="s">
        <v>25</v>
      </c>
    </row>
    <row r="537" spans="1:20" hidden="1" x14ac:dyDescent="0.3">
      <c r="A537" t="s">
        <v>2515</v>
      </c>
      <c r="B537" t="s">
        <v>2516</v>
      </c>
      <c r="C537" s="1" t="str">
        <f t="shared" si="68"/>
        <v>21:1146</v>
      </c>
      <c r="D537" s="1" t="str">
        <f t="shared" si="69"/>
        <v>21:0421</v>
      </c>
      <c r="E537" t="s">
        <v>2517</v>
      </c>
      <c r="F537" t="s">
        <v>2518</v>
      </c>
      <c r="H537">
        <v>55.013333600000003</v>
      </c>
      <c r="I537">
        <v>-65.865485899999996</v>
      </c>
      <c r="J537" s="1" t="str">
        <f t="shared" si="70"/>
        <v>Till</v>
      </c>
      <c r="K537" s="1" t="str">
        <f t="shared" si="71"/>
        <v>HMC separation (ODM; details not reported)</v>
      </c>
      <c r="L537" t="s">
        <v>136</v>
      </c>
      <c r="M537" t="s">
        <v>24</v>
      </c>
      <c r="N537" t="s">
        <v>33</v>
      </c>
      <c r="O537" t="s">
        <v>25</v>
      </c>
      <c r="P537" t="s">
        <v>653</v>
      </c>
      <c r="Q537" t="s">
        <v>557</v>
      </c>
      <c r="R537" t="s">
        <v>2519</v>
      </c>
      <c r="S537" t="s">
        <v>34</v>
      </c>
      <c r="T537" t="s">
        <v>25</v>
      </c>
    </row>
    <row r="538" spans="1:20" hidden="1" x14ac:dyDescent="0.3">
      <c r="A538" t="s">
        <v>2520</v>
      </c>
      <c r="B538" t="s">
        <v>2521</v>
      </c>
      <c r="C538" s="1" t="str">
        <f t="shared" si="68"/>
        <v>21:1146</v>
      </c>
      <c r="D538" s="1" t="str">
        <f t="shared" si="69"/>
        <v>21:0421</v>
      </c>
      <c r="E538" t="s">
        <v>2522</v>
      </c>
      <c r="F538" t="s">
        <v>2523</v>
      </c>
      <c r="H538">
        <v>55.140601400000001</v>
      </c>
      <c r="I538">
        <v>-65.971173300000004</v>
      </c>
      <c r="J538" s="1" t="str">
        <f t="shared" si="70"/>
        <v>Till</v>
      </c>
      <c r="K538" s="1" t="str">
        <f t="shared" si="71"/>
        <v>HMC separation (ODM; details not reported)</v>
      </c>
      <c r="L538" t="s">
        <v>274</v>
      </c>
      <c r="M538" t="s">
        <v>32</v>
      </c>
      <c r="N538" t="s">
        <v>200</v>
      </c>
      <c r="O538" t="s">
        <v>34</v>
      </c>
      <c r="P538" t="s">
        <v>1676</v>
      </c>
      <c r="Q538" t="s">
        <v>489</v>
      </c>
      <c r="R538" t="s">
        <v>200</v>
      </c>
      <c r="S538" t="s">
        <v>24</v>
      </c>
      <c r="T538" t="s">
        <v>274</v>
      </c>
    </row>
    <row r="539" spans="1:20" hidden="1" x14ac:dyDescent="0.3">
      <c r="A539" t="s">
        <v>2524</v>
      </c>
      <c r="B539" t="s">
        <v>2525</v>
      </c>
      <c r="C539" s="1" t="str">
        <f t="shared" si="68"/>
        <v>21:1146</v>
      </c>
      <c r="D539" s="1" t="str">
        <f t="shared" si="69"/>
        <v>21:0421</v>
      </c>
      <c r="E539" t="s">
        <v>2526</v>
      </c>
      <c r="F539" t="s">
        <v>2527</v>
      </c>
      <c r="H539">
        <v>55.044593599999999</v>
      </c>
      <c r="I539">
        <v>-65.990564199999994</v>
      </c>
      <c r="J539" s="1" t="str">
        <f t="shared" si="70"/>
        <v>Till</v>
      </c>
      <c r="K539" s="1" t="str">
        <f t="shared" si="71"/>
        <v>HMC separation (ODM; details not reported)</v>
      </c>
      <c r="L539" t="s">
        <v>32</v>
      </c>
      <c r="M539" t="s">
        <v>32</v>
      </c>
      <c r="N539" t="s">
        <v>25</v>
      </c>
      <c r="O539" t="s">
        <v>25</v>
      </c>
      <c r="P539" t="s">
        <v>2056</v>
      </c>
      <c r="Q539" t="s">
        <v>32</v>
      </c>
      <c r="R539" t="s">
        <v>32</v>
      </c>
      <c r="S539" t="s">
        <v>25</v>
      </c>
      <c r="T539" t="s">
        <v>25</v>
      </c>
    </row>
    <row r="540" spans="1:20" hidden="1" x14ac:dyDescent="0.3">
      <c r="A540" t="s">
        <v>2528</v>
      </c>
      <c r="B540" t="s">
        <v>2529</v>
      </c>
      <c r="C540" s="1" t="str">
        <f t="shared" si="68"/>
        <v>21:1146</v>
      </c>
      <c r="D540" s="1" t="str">
        <f t="shared" si="69"/>
        <v>21:0421</v>
      </c>
      <c r="E540" t="s">
        <v>2530</v>
      </c>
      <c r="F540" t="s">
        <v>2531</v>
      </c>
      <c r="H540">
        <v>54.960969599999999</v>
      </c>
      <c r="I540">
        <v>-65.899034599999993</v>
      </c>
      <c r="J540" s="1" t="str">
        <f t="shared" si="70"/>
        <v>Till</v>
      </c>
      <c r="K540" s="1" t="str">
        <f t="shared" si="71"/>
        <v>HMC separation (ODM; details not reported)</v>
      </c>
      <c r="L540" t="s">
        <v>24</v>
      </c>
      <c r="M540" t="s">
        <v>24</v>
      </c>
      <c r="N540" t="s">
        <v>25</v>
      </c>
      <c r="O540" t="s">
        <v>25</v>
      </c>
      <c r="P540" t="s">
        <v>315</v>
      </c>
      <c r="Q540" t="s">
        <v>274</v>
      </c>
      <c r="R540" t="s">
        <v>274</v>
      </c>
      <c r="S540" t="s">
        <v>25</v>
      </c>
      <c r="T540" t="s">
        <v>25</v>
      </c>
    </row>
    <row r="541" spans="1:20" hidden="1" x14ac:dyDescent="0.3">
      <c r="A541" t="s">
        <v>2532</v>
      </c>
      <c r="B541" t="s">
        <v>2533</v>
      </c>
      <c r="C541" s="1" t="str">
        <f t="shared" si="68"/>
        <v>21:1146</v>
      </c>
      <c r="D541" s="1" t="str">
        <f t="shared" si="69"/>
        <v>21:0421</v>
      </c>
      <c r="E541" t="s">
        <v>2534</v>
      </c>
      <c r="F541" t="s">
        <v>2535</v>
      </c>
      <c r="H541">
        <v>54.822282800000004</v>
      </c>
      <c r="I541">
        <v>-65.701976900000005</v>
      </c>
      <c r="J541" s="1" t="str">
        <f t="shared" si="70"/>
        <v>Till</v>
      </c>
      <c r="K541" s="1" t="str">
        <f t="shared" si="71"/>
        <v>HMC separation (ODM; details not reported)</v>
      </c>
      <c r="L541" t="s">
        <v>33</v>
      </c>
      <c r="M541" t="s">
        <v>33</v>
      </c>
      <c r="N541" t="s">
        <v>25</v>
      </c>
      <c r="O541" t="s">
        <v>25</v>
      </c>
      <c r="P541" t="s">
        <v>1628</v>
      </c>
      <c r="Q541" t="s">
        <v>131</v>
      </c>
      <c r="R541" t="s">
        <v>131</v>
      </c>
      <c r="S541" t="s">
        <v>25</v>
      </c>
      <c r="T541" t="s">
        <v>25</v>
      </c>
    </row>
    <row r="542" spans="1:20" hidden="1" x14ac:dyDescent="0.3">
      <c r="A542" t="s">
        <v>2536</v>
      </c>
      <c r="B542" t="s">
        <v>2537</v>
      </c>
      <c r="C542" s="1" t="str">
        <f t="shared" si="68"/>
        <v>21:1146</v>
      </c>
      <c r="D542" s="1" t="str">
        <f t="shared" si="69"/>
        <v>21:0421</v>
      </c>
      <c r="E542" t="s">
        <v>2538</v>
      </c>
      <c r="F542" t="s">
        <v>2539</v>
      </c>
      <c r="H542">
        <v>54.8964535</v>
      </c>
      <c r="I542">
        <v>-65.445647500000007</v>
      </c>
      <c r="J542" s="1" t="str">
        <f t="shared" si="70"/>
        <v>Till</v>
      </c>
      <c r="K542" s="1" t="str">
        <f t="shared" si="71"/>
        <v>HMC separation (ODM; details not reported)</v>
      </c>
      <c r="L542" t="s">
        <v>33</v>
      </c>
      <c r="M542" t="s">
        <v>33</v>
      </c>
      <c r="N542" t="s">
        <v>25</v>
      </c>
      <c r="O542" t="s">
        <v>25</v>
      </c>
      <c r="P542" t="s">
        <v>1879</v>
      </c>
      <c r="Q542" t="s">
        <v>24</v>
      </c>
      <c r="R542" t="s">
        <v>24</v>
      </c>
      <c r="S542" t="s">
        <v>25</v>
      </c>
      <c r="T542" t="s">
        <v>25</v>
      </c>
    </row>
    <row r="543" spans="1:20" hidden="1" x14ac:dyDescent="0.3">
      <c r="A543" t="s">
        <v>2540</v>
      </c>
      <c r="B543" t="s">
        <v>2541</v>
      </c>
      <c r="C543" s="1" t="str">
        <f t="shared" si="68"/>
        <v>21:1146</v>
      </c>
      <c r="D543" s="1" t="str">
        <f t="shared" si="69"/>
        <v>21:0421</v>
      </c>
      <c r="E543" t="s">
        <v>2542</v>
      </c>
      <c r="F543" t="s">
        <v>2543</v>
      </c>
      <c r="H543">
        <v>54.832686600000002</v>
      </c>
      <c r="I543">
        <v>-65.2840092</v>
      </c>
      <c r="J543" s="1" t="str">
        <f t="shared" si="70"/>
        <v>Till</v>
      </c>
      <c r="K543" s="1" t="str">
        <f t="shared" si="71"/>
        <v>HMC separation (ODM; details not reported)</v>
      </c>
      <c r="L543" t="s">
        <v>24</v>
      </c>
      <c r="M543" t="s">
        <v>33</v>
      </c>
      <c r="N543" t="s">
        <v>200</v>
      </c>
      <c r="O543" t="s">
        <v>25</v>
      </c>
      <c r="P543" t="s">
        <v>2150</v>
      </c>
      <c r="Q543" t="s">
        <v>246</v>
      </c>
      <c r="R543" t="s">
        <v>200</v>
      </c>
      <c r="S543" t="s">
        <v>200</v>
      </c>
      <c r="T543" t="s">
        <v>25</v>
      </c>
    </row>
    <row r="544" spans="1:20" hidden="1" x14ac:dyDescent="0.3">
      <c r="A544" t="s">
        <v>2544</v>
      </c>
      <c r="B544" t="s">
        <v>2545</v>
      </c>
      <c r="C544" s="1" t="str">
        <f t="shared" si="68"/>
        <v>21:1146</v>
      </c>
      <c r="D544" s="1" t="str">
        <f t="shared" si="69"/>
        <v>21:0421</v>
      </c>
      <c r="E544" t="s">
        <v>2546</v>
      </c>
      <c r="F544" t="s">
        <v>2547</v>
      </c>
      <c r="H544">
        <v>54.760821399999998</v>
      </c>
      <c r="I544">
        <v>-65.247782099999995</v>
      </c>
      <c r="J544" s="1" t="str">
        <f t="shared" si="70"/>
        <v>Till</v>
      </c>
      <c r="K544" s="1" t="str">
        <f t="shared" si="71"/>
        <v>HMC separation (ODM; details not reported)</v>
      </c>
      <c r="L544" t="s">
        <v>200</v>
      </c>
      <c r="M544" t="s">
        <v>32</v>
      </c>
      <c r="N544" t="s">
        <v>33</v>
      </c>
      <c r="O544" t="s">
        <v>25</v>
      </c>
      <c r="P544" t="s">
        <v>1879</v>
      </c>
      <c r="Q544" t="s">
        <v>159</v>
      </c>
      <c r="R544" t="s">
        <v>674</v>
      </c>
      <c r="S544" t="s">
        <v>33</v>
      </c>
      <c r="T544" t="s">
        <v>25</v>
      </c>
    </row>
    <row r="545" spans="1:20" hidden="1" x14ac:dyDescent="0.3">
      <c r="A545" t="s">
        <v>2548</v>
      </c>
      <c r="B545" t="s">
        <v>2549</v>
      </c>
      <c r="C545" s="1" t="str">
        <f t="shared" si="68"/>
        <v>21:1146</v>
      </c>
      <c r="D545" s="1" t="str">
        <f t="shared" si="69"/>
        <v>21:0421</v>
      </c>
      <c r="E545" t="s">
        <v>2550</v>
      </c>
      <c r="F545" t="s">
        <v>2551</v>
      </c>
      <c r="H545">
        <v>54.713470100000002</v>
      </c>
      <c r="I545">
        <v>-65.429709700000004</v>
      </c>
      <c r="J545" s="1" t="str">
        <f t="shared" si="70"/>
        <v>Till</v>
      </c>
      <c r="K545" s="1" t="str">
        <f t="shared" si="71"/>
        <v>HMC separation (ODM; details not reported)</v>
      </c>
      <c r="L545" t="s">
        <v>33</v>
      </c>
      <c r="M545" t="s">
        <v>33</v>
      </c>
      <c r="N545" t="s">
        <v>25</v>
      </c>
      <c r="O545" t="s">
        <v>25</v>
      </c>
      <c r="P545" t="s">
        <v>653</v>
      </c>
      <c r="Q545" t="s">
        <v>33</v>
      </c>
      <c r="R545" t="s">
        <v>33</v>
      </c>
      <c r="S545" t="s">
        <v>25</v>
      </c>
      <c r="T545" t="s">
        <v>25</v>
      </c>
    </row>
    <row r="546" spans="1:20" hidden="1" x14ac:dyDescent="0.3">
      <c r="A546" t="s">
        <v>2552</v>
      </c>
      <c r="B546" t="s">
        <v>2553</v>
      </c>
      <c r="C546" s="1" t="str">
        <f t="shared" ref="C546:C577" si="72">HYPERLINK("http://geochem.nrcan.gc.ca/cdogs/content/bdl/bdl211146_e.htm", "21:1146")</f>
        <v>21:1146</v>
      </c>
      <c r="D546" s="1" t="str">
        <f t="shared" si="69"/>
        <v>21:0421</v>
      </c>
      <c r="E546" t="s">
        <v>2554</v>
      </c>
      <c r="F546" t="s">
        <v>2555</v>
      </c>
      <c r="H546">
        <v>54.743197199999997</v>
      </c>
      <c r="I546">
        <v>-65.569689699999998</v>
      </c>
      <c r="J546" s="1" t="str">
        <f t="shared" si="70"/>
        <v>Till</v>
      </c>
      <c r="K546" s="1" t="str">
        <f t="shared" si="71"/>
        <v>HMC separation (ODM; details not reported)</v>
      </c>
      <c r="L546" t="s">
        <v>33</v>
      </c>
      <c r="M546" t="s">
        <v>33</v>
      </c>
      <c r="N546" t="s">
        <v>25</v>
      </c>
      <c r="O546" t="s">
        <v>25</v>
      </c>
      <c r="P546" t="s">
        <v>1879</v>
      </c>
      <c r="Q546" t="s">
        <v>33</v>
      </c>
      <c r="R546" t="s">
        <v>33</v>
      </c>
      <c r="S546" t="s">
        <v>25</v>
      </c>
      <c r="T546" t="s">
        <v>25</v>
      </c>
    </row>
    <row r="547" spans="1:20" hidden="1" x14ac:dyDescent="0.3">
      <c r="A547" t="s">
        <v>2556</v>
      </c>
      <c r="B547" t="s">
        <v>2557</v>
      </c>
      <c r="C547" s="1" t="str">
        <f t="shared" si="72"/>
        <v>21:1146</v>
      </c>
      <c r="D547" s="1" t="str">
        <f t="shared" ref="D547:D575" si="73">HYPERLINK("http://geochem.nrcan.gc.ca/cdogs/content/svy/svy210421_e.htm", "21:0421")</f>
        <v>21:0421</v>
      </c>
      <c r="E547" t="s">
        <v>2558</v>
      </c>
      <c r="F547" t="s">
        <v>2559</v>
      </c>
      <c r="H547">
        <v>54.7869052</v>
      </c>
      <c r="I547">
        <v>-65.797978999999998</v>
      </c>
      <c r="J547" s="1" t="str">
        <f t="shared" ref="J547:J575" si="74">HYPERLINK("http://geochem.nrcan.gc.ca/cdogs/content/kwd/kwd020044_e.htm", "Till")</f>
        <v>Till</v>
      </c>
      <c r="K547" s="1" t="str">
        <f t="shared" ref="K547:K575" si="75">HYPERLINK("http://geochem.nrcan.gc.ca/cdogs/content/kwd/kwd080049_e.htm", "HMC separation (ODM; details not reported)")</f>
        <v>HMC separation (ODM; details not reported)</v>
      </c>
      <c r="L547" t="s">
        <v>33</v>
      </c>
      <c r="M547" t="s">
        <v>33</v>
      </c>
      <c r="N547" t="s">
        <v>25</v>
      </c>
      <c r="O547" t="s">
        <v>25</v>
      </c>
      <c r="P547" t="s">
        <v>26</v>
      </c>
      <c r="Q547" t="s">
        <v>1596</v>
      </c>
      <c r="R547" t="s">
        <v>1596</v>
      </c>
      <c r="S547" t="s">
        <v>25</v>
      </c>
      <c r="T547" t="s">
        <v>25</v>
      </c>
    </row>
    <row r="548" spans="1:20" hidden="1" x14ac:dyDescent="0.3">
      <c r="A548" t="s">
        <v>2560</v>
      </c>
      <c r="B548" t="s">
        <v>2561</v>
      </c>
      <c r="C548" s="1" t="str">
        <f t="shared" si="72"/>
        <v>21:1146</v>
      </c>
      <c r="D548" s="1" t="str">
        <f t="shared" si="73"/>
        <v>21:0421</v>
      </c>
      <c r="E548" t="s">
        <v>2562</v>
      </c>
      <c r="F548" t="s">
        <v>2563</v>
      </c>
      <c r="H548">
        <v>54.782870099999997</v>
      </c>
      <c r="I548">
        <v>-65.905700600000003</v>
      </c>
      <c r="J548" s="1" t="str">
        <f t="shared" si="74"/>
        <v>Till</v>
      </c>
      <c r="K548" s="1" t="str">
        <f t="shared" si="75"/>
        <v>HMC separation (ODM; details not reported)</v>
      </c>
      <c r="L548" t="s">
        <v>37</v>
      </c>
      <c r="M548" t="s">
        <v>200</v>
      </c>
      <c r="N548" t="s">
        <v>34</v>
      </c>
      <c r="O548" t="s">
        <v>33</v>
      </c>
      <c r="P548" t="s">
        <v>275</v>
      </c>
      <c r="Q548" t="s">
        <v>32</v>
      </c>
      <c r="R548" t="s">
        <v>33</v>
      </c>
      <c r="S548" t="s">
        <v>34</v>
      </c>
      <c r="T548" t="s">
        <v>1596</v>
      </c>
    </row>
    <row r="549" spans="1:20" hidden="1" x14ac:dyDescent="0.3">
      <c r="A549" t="s">
        <v>2564</v>
      </c>
      <c r="B549" t="s">
        <v>2565</v>
      </c>
      <c r="C549" s="1" t="str">
        <f t="shared" si="72"/>
        <v>21:1146</v>
      </c>
      <c r="D549" s="1" t="str">
        <f t="shared" si="73"/>
        <v>21:0421</v>
      </c>
      <c r="E549" t="s">
        <v>2566</v>
      </c>
      <c r="F549" t="s">
        <v>2567</v>
      </c>
      <c r="H549">
        <v>54.877668300000003</v>
      </c>
      <c r="I549">
        <v>-65.944797899999998</v>
      </c>
      <c r="J549" s="1" t="str">
        <f t="shared" si="74"/>
        <v>Till</v>
      </c>
      <c r="K549" s="1" t="str">
        <f t="shared" si="75"/>
        <v>HMC separation (ODM; details not reported)</v>
      </c>
      <c r="L549" t="s">
        <v>34</v>
      </c>
      <c r="M549" t="s">
        <v>34</v>
      </c>
      <c r="N549" t="s">
        <v>25</v>
      </c>
      <c r="O549" t="s">
        <v>25</v>
      </c>
      <c r="P549" t="s">
        <v>1609</v>
      </c>
      <c r="Q549" t="s">
        <v>2568</v>
      </c>
      <c r="R549" t="s">
        <v>2568</v>
      </c>
      <c r="S549" t="s">
        <v>25</v>
      </c>
      <c r="T549" t="s">
        <v>25</v>
      </c>
    </row>
    <row r="550" spans="1:20" hidden="1" x14ac:dyDescent="0.3">
      <c r="A550" t="s">
        <v>2569</v>
      </c>
      <c r="B550" t="s">
        <v>2570</v>
      </c>
      <c r="C550" s="1" t="str">
        <f t="shared" si="72"/>
        <v>21:1146</v>
      </c>
      <c r="D550" s="1" t="str">
        <f t="shared" si="73"/>
        <v>21:0421</v>
      </c>
      <c r="E550" t="s">
        <v>2571</v>
      </c>
      <c r="F550" t="s">
        <v>2572</v>
      </c>
      <c r="H550">
        <v>54.922474999999999</v>
      </c>
      <c r="I550">
        <v>-65.952302299999999</v>
      </c>
      <c r="J550" s="1" t="str">
        <f t="shared" si="74"/>
        <v>Till</v>
      </c>
      <c r="K550" s="1" t="str">
        <f t="shared" si="75"/>
        <v>HMC separation (ODM; details not reported)</v>
      </c>
      <c r="L550" t="s">
        <v>33</v>
      </c>
      <c r="M550" t="s">
        <v>33</v>
      </c>
      <c r="N550" t="s">
        <v>25</v>
      </c>
      <c r="O550" t="s">
        <v>25</v>
      </c>
      <c r="P550" t="s">
        <v>653</v>
      </c>
      <c r="Q550" t="s">
        <v>737</v>
      </c>
      <c r="R550" t="s">
        <v>737</v>
      </c>
      <c r="S550" t="s">
        <v>25</v>
      </c>
      <c r="T550" t="s">
        <v>25</v>
      </c>
    </row>
    <row r="551" spans="1:20" hidden="1" x14ac:dyDescent="0.3">
      <c r="A551" t="s">
        <v>2573</v>
      </c>
      <c r="B551" t="s">
        <v>2574</v>
      </c>
      <c r="C551" s="1" t="str">
        <f t="shared" si="72"/>
        <v>21:1146</v>
      </c>
      <c r="D551" s="1" t="str">
        <f t="shared" si="73"/>
        <v>21:0421</v>
      </c>
      <c r="E551" t="s">
        <v>2575</v>
      </c>
      <c r="F551" t="s">
        <v>2576</v>
      </c>
      <c r="H551">
        <v>54.584554099999998</v>
      </c>
      <c r="I551">
        <v>-65.959035499999999</v>
      </c>
      <c r="J551" s="1" t="str">
        <f t="shared" si="74"/>
        <v>Till</v>
      </c>
      <c r="K551" s="1" t="str">
        <f t="shared" si="75"/>
        <v>HMC separation (ODM; details not reported)</v>
      </c>
      <c r="L551" t="s">
        <v>37</v>
      </c>
      <c r="M551" t="s">
        <v>37</v>
      </c>
      <c r="N551" t="s">
        <v>25</v>
      </c>
      <c r="O551" t="s">
        <v>25</v>
      </c>
      <c r="P551" t="s">
        <v>1737</v>
      </c>
      <c r="Q551" t="s">
        <v>274</v>
      </c>
      <c r="R551" t="s">
        <v>274</v>
      </c>
      <c r="S551" t="s">
        <v>25</v>
      </c>
      <c r="T551" t="s">
        <v>25</v>
      </c>
    </row>
    <row r="552" spans="1:20" hidden="1" x14ac:dyDescent="0.3">
      <c r="A552" t="s">
        <v>2577</v>
      </c>
      <c r="B552" t="s">
        <v>2578</v>
      </c>
      <c r="C552" s="1" t="str">
        <f t="shared" si="72"/>
        <v>21:1146</v>
      </c>
      <c r="D552" s="1" t="str">
        <f t="shared" si="73"/>
        <v>21:0421</v>
      </c>
      <c r="E552" t="s">
        <v>2579</v>
      </c>
      <c r="F552" t="s">
        <v>2580</v>
      </c>
      <c r="H552">
        <v>54.427330300000001</v>
      </c>
      <c r="I552">
        <v>-65.930909400000004</v>
      </c>
      <c r="J552" s="1" t="str">
        <f t="shared" si="74"/>
        <v>Till</v>
      </c>
      <c r="K552" s="1" t="str">
        <f t="shared" si="75"/>
        <v>HMC separation (ODM; details not reported)</v>
      </c>
      <c r="L552" t="s">
        <v>34</v>
      </c>
      <c r="M552" t="s">
        <v>34</v>
      </c>
      <c r="N552" t="s">
        <v>25</v>
      </c>
      <c r="O552" t="s">
        <v>25</v>
      </c>
      <c r="P552" t="s">
        <v>769</v>
      </c>
      <c r="Q552" t="s">
        <v>32</v>
      </c>
      <c r="R552" t="s">
        <v>32</v>
      </c>
      <c r="S552" t="s">
        <v>25</v>
      </c>
      <c r="T552" t="s">
        <v>25</v>
      </c>
    </row>
    <row r="553" spans="1:20" hidden="1" x14ac:dyDescent="0.3">
      <c r="A553" t="s">
        <v>2581</v>
      </c>
      <c r="B553" t="s">
        <v>2582</v>
      </c>
      <c r="C553" s="1" t="str">
        <f t="shared" si="72"/>
        <v>21:1146</v>
      </c>
      <c r="D553" s="1" t="str">
        <f t="shared" si="73"/>
        <v>21:0421</v>
      </c>
      <c r="E553" t="s">
        <v>2583</v>
      </c>
      <c r="F553" t="s">
        <v>2584</v>
      </c>
      <c r="H553">
        <v>54.499665</v>
      </c>
      <c r="I553">
        <v>-65.297532799999999</v>
      </c>
      <c r="J553" s="1" t="str">
        <f t="shared" si="74"/>
        <v>Till</v>
      </c>
      <c r="K553" s="1" t="str">
        <f t="shared" si="75"/>
        <v>HMC separation (ODM; details not reported)</v>
      </c>
      <c r="L553" t="s">
        <v>136</v>
      </c>
      <c r="M553" t="s">
        <v>136</v>
      </c>
      <c r="N553" t="s">
        <v>25</v>
      </c>
      <c r="O553" t="s">
        <v>25</v>
      </c>
      <c r="P553" t="s">
        <v>2585</v>
      </c>
      <c r="Q553" t="s">
        <v>33</v>
      </c>
      <c r="R553" t="s">
        <v>33</v>
      </c>
      <c r="S553" t="s">
        <v>25</v>
      </c>
      <c r="T553" t="s">
        <v>25</v>
      </c>
    </row>
    <row r="554" spans="1:20" hidden="1" x14ac:dyDescent="0.3">
      <c r="A554" t="s">
        <v>2586</v>
      </c>
      <c r="B554" t="s">
        <v>2587</v>
      </c>
      <c r="C554" s="1" t="str">
        <f t="shared" si="72"/>
        <v>21:1146</v>
      </c>
      <c r="D554" s="1" t="str">
        <f t="shared" si="73"/>
        <v>21:0421</v>
      </c>
      <c r="E554" t="s">
        <v>2583</v>
      </c>
      <c r="F554" t="s">
        <v>2588</v>
      </c>
      <c r="H554">
        <v>54.499665</v>
      </c>
      <c r="I554">
        <v>-65.297532799999999</v>
      </c>
      <c r="J554" s="1" t="str">
        <f t="shared" si="74"/>
        <v>Till</v>
      </c>
      <c r="K554" s="1" t="str">
        <f t="shared" si="75"/>
        <v>HMC separation (ODM; details not reported)</v>
      </c>
      <c r="L554" t="s">
        <v>33</v>
      </c>
      <c r="M554" t="s">
        <v>33</v>
      </c>
      <c r="N554" t="s">
        <v>25</v>
      </c>
      <c r="O554" t="s">
        <v>25</v>
      </c>
      <c r="P554" t="s">
        <v>2056</v>
      </c>
      <c r="Q554" t="s">
        <v>1596</v>
      </c>
      <c r="R554" t="s">
        <v>1596</v>
      </c>
      <c r="S554" t="s">
        <v>25</v>
      </c>
      <c r="T554" t="s">
        <v>25</v>
      </c>
    </row>
    <row r="555" spans="1:20" hidden="1" x14ac:dyDescent="0.3">
      <c r="A555" t="s">
        <v>2589</v>
      </c>
      <c r="B555" t="s">
        <v>2590</v>
      </c>
      <c r="C555" s="1" t="str">
        <f t="shared" si="72"/>
        <v>21:1146</v>
      </c>
      <c r="D555" s="1" t="str">
        <f t="shared" si="73"/>
        <v>21:0421</v>
      </c>
      <c r="E555" t="s">
        <v>2591</v>
      </c>
      <c r="F555" t="s">
        <v>2592</v>
      </c>
      <c r="H555">
        <v>54.508467400000001</v>
      </c>
      <c r="I555">
        <v>-65.015806999999995</v>
      </c>
      <c r="J555" s="1" t="str">
        <f t="shared" si="74"/>
        <v>Till</v>
      </c>
      <c r="K555" s="1" t="str">
        <f t="shared" si="75"/>
        <v>HMC separation (ODM; details not reported)</v>
      </c>
      <c r="L555" t="s">
        <v>34</v>
      </c>
      <c r="M555" t="s">
        <v>34</v>
      </c>
      <c r="N555" t="s">
        <v>25</v>
      </c>
      <c r="O555" t="s">
        <v>25</v>
      </c>
      <c r="P555" t="s">
        <v>325</v>
      </c>
      <c r="Q555" t="s">
        <v>33</v>
      </c>
      <c r="R555" t="s">
        <v>33</v>
      </c>
      <c r="S555" t="s">
        <v>25</v>
      </c>
      <c r="T555" t="s">
        <v>25</v>
      </c>
    </row>
    <row r="556" spans="1:20" hidden="1" x14ac:dyDescent="0.3">
      <c r="A556" t="s">
        <v>2593</v>
      </c>
      <c r="B556" t="s">
        <v>2594</v>
      </c>
      <c r="C556" s="1" t="str">
        <f t="shared" si="72"/>
        <v>21:1146</v>
      </c>
      <c r="D556" s="1" t="str">
        <f t="shared" si="73"/>
        <v>21:0421</v>
      </c>
      <c r="E556" t="s">
        <v>2595</v>
      </c>
      <c r="F556" t="s">
        <v>2596</v>
      </c>
      <c r="H556">
        <v>54.346187</v>
      </c>
      <c r="I556">
        <v>-64.971788700000005</v>
      </c>
      <c r="J556" s="1" t="str">
        <f t="shared" si="74"/>
        <v>Till</v>
      </c>
      <c r="K556" s="1" t="str">
        <f t="shared" si="75"/>
        <v>HMC separation (ODM; details not reported)</v>
      </c>
      <c r="L556" t="s">
        <v>25</v>
      </c>
      <c r="M556" t="s">
        <v>25</v>
      </c>
      <c r="N556" t="s">
        <v>25</v>
      </c>
      <c r="O556" t="s">
        <v>25</v>
      </c>
      <c r="P556" t="s">
        <v>2150</v>
      </c>
      <c r="Q556" t="s">
        <v>25</v>
      </c>
      <c r="R556" t="s">
        <v>25</v>
      </c>
      <c r="S556" t="s">
        <v>25</v>
      </c>
      <c r="T556" t="s">
        <v>25</v>
      </c>
    </row>
    <row r="557" spans="1:20" hidden="1" x14ac:dyDescent="0.3">
      <c r="A557" t="s">
        <v>2597</v>
      </c>
      <c r="B557" t="s">
        <v>2598</v>
      </c>
      <c r="C557" s="1" t="str">
        <f t="shared" si="72"/>
        <v>21:1146</v>
      </c>
      <c r="D557" s="1" t="str">
        <f t="shared" si="73"/>
        <v>21:0421</v>
      </c>
      <c r="E557" t="s">
        <v>2599</v>
      </c>
      <c r="F557" t="s">
        <v>2600</v>
      </c>
      <c r="H557">
        <v>55.277454900000002</v>
      </c>
      <c r="I557">
        <v>-65.911766600000007</v>
      </c>
      <c r="J557" s="1" t="str">
        <f t="shared" si="74"/>
        <v>Till</v>
      </c>
      <c r="K557" s="1" t="str">
        <f t="shared" si="75"/>
        <v>HMC separation (ODM; details not reported)</v>
      </c>
      <c r="L557" t="s">
        <v>686</v>
      </c>
      <c r="M557" t="s">
        <v>489</v>
      </c>
      <c r="N557" t="s">
        <v>130</v>
      </c>
      <c r="O557" t="s">
        <v>292</v>
      </c>
      <c r="P557" t="s">
        <v>491</v>
      </c>
      <c r="Q557" t="s">
        <v>2601</v>
      </c>
      <c r="R557" t="s">
        <v>674</v>
      </c>
      <c r="S557" t="s">
        <v>496</v>
      </c>
      <c r="T557" t="s">
        <v>1053</v>
      </c>
    </row>
    <row r="558" spans="1:20" hidden="1" x14ac:dyDescent="0.3">
      <c r="A558" t="s">
        <v>2602</v>
      </c>
      <c r="B558" t="s">
        <v>2603</v>
      </c>
      <c r="C558" s="1" t="str">
        <f t="shared" si="72"/>
        <v>21:1146</v>
      </c>
      <c r="D558" s="1" t="str">
        <f t="shared" si="73"/>
        <v>21:0421</v>
      </c>
      <c r="E558" t="s">
        <v>2604</v>
      </c>
      <c r="F558" t="s">
        <v>2605</v>
      </c>
      <c r="H558">
        <v>54.643846799999999</v>
      </c>
      <c r="I558">
        <v>-65.452400100000006</v>
      </c>
      <c r="J558" s="1" t="str">
        <f t="shared" si="74"/>
        <v>Till</v>
      </c>
      <c r="K558" s="1" t="str">
        <f t="shared" si="75"/>
        <v>HMC separation (ODM; details not reported)</v>
      </c>
      <c r="L558" t="s">
        <v>24</v>
      </c>
      <c r="M558" t="s">
        <v>33</v>
      </c>
      <c r="N558" t="s">
        <v>200</v>
      </c>
      <c r="O558" t="s">
        <v>25</v>
      </c>
      <c r="P558" t="s">
        <v>1870</v>
      </c>
      <c r="Q558" t="s">
        <v>37</v>
      </c>
      <c r="R558" t="s">
        <v>34</v>
      </c>
      <c r="S558" t="s">
        <v>136</v>
      </c>
      <c r="T558" t="s">
        <v>25</v>
      </c>
    </row>
    <row r="559" spans="1:20" hidden="1" x14ac:dyDescent="0.3">
      <c r="A559" t="s">
        <v>2606</v>
      </c>
      <c r="B559" t="s">
        <v>2607</v>
      </c>
      <c r="C559" s="1" t="str">
        <f t="shared" si="72"/>
        <v>21:1146</v>
      </c>
      <c r="D559" s="1" t="str">
        <f t="shared" si="73"/>
        <v>21:0421</v>
      </c>
      <c r="E559" t="s">
        <v>2608</v>
      </c>
      <c r="F559" t="s">
        <v>2609</v>
      </c>
      <c r="H559">
        <v>54.644561899999999</v>
      </c>
      <c r="I559">
        <v>-65.292510100000001</v>
      </c>
      <c r="J559" s="1" t="str">
        <f t="shared" si="74"/>
        <v>Till</v>
      </c>
      <c r="K559" s="1" t="str">
        <f t="shared" si="75"/>
        <v>HMC separation (ODM; details not reported)</v>
      </c>
      <c r="L559" t="s">
        <v>33</v>
      </c>
      <c r="M559" t="s">
        <v>33</v>
      </c>
      <c r="N559" t="s">
        <v>25</v>
      </c>
      <c r="O559" t="s">
        <v>25</v>
      </c>
      <c r="P559" t="s">
        <v>1651</v>
      </c>
      <c r="Q559" t="s">
        <v>34</v>
      </c>
      <c r="R559" t="s">
        <v>34</v>
      </c>
      <c r="S559" t="s">
        <v>25</v>
      </c>
      <c r="T559" t="s">
        <v>25</v>
      </c>
    </row>
    <row r="560" spans="1:20" hidden="1" x14ac:dyDescent="0.3">
      <c r="A560" t="s">
        <v>2610</v>
      </c>
      <c r="B560" t="s">
        <v>2611</v>
      </c>
      <c r="C560" s="1" t="str">
        <f t="shared" si="72"/>
        <v>21:1146</v>
      </c>
      <c r="D560" s="1" t="str">
        <f t="shared" si="73"/>
        <v>21:0421</v>
      </c>
      <c r="E560" t="s">
        <v>2612</v>
      </c>
      <c r="F560" t="s">
        <v>2613</v>
      </c>
      <c r="H560">
        <v>54.562705000000001</v>
      </c>
      <c r="I560">
        <v>-65.146513600000006</v>
      </c>
      <c r="J560" s="1" t="str">
        <f t="shared" si="74"/>
        <v>Till</v>
      </c>
      <c r="K560" s="1" t="str">
        <f t="shared" si="75"/>
        <v>HMC separation (ODM; details not reported)</v>
      </c>
      <c r="L560" t="s">
        <v>24</v>
      </c>
      <c r="M560" t="s">
        <v>200</v>
      </c>
      <c r="N560" t="s">
        <v>33</v>
      </c>
      <c r="O560" t="s">
        <v>25</v>
      </c>
      <c r="P560" t="s">
        <v>1989</v>
      </c>
      <c r="Q560" t="s">
        <v>388</v>
      </c>
      <c r="R560" t="s">
        <v>37</v>
      </c>
      <c r="S560" t="s">
        <v>246</v>
      </c>
      <c r="T560" t="s">
        <v>25</v>
      </c>
    </row>
    <row r="561" spans="1:20" hidden="1" x14ac:dyDescent="0.3">
      <c r="A561" t="s">
        <v>2614</v>
      </c>
      <c r="B561" t="s">
        <v>2615</v>
      </c>
      <c r="C561" s="1" t="str">
        <f t="shared" si="72"/>
        <v>21:1146</v>
      </c>
      <c r="D561" s="1" t="str">
        <f t="shared" si="73"/>
        <v>21:0421</v>
      </c>
      <c r="E561" t="s">
        <v>2616</v>
      </c>
      <c r="F561" t="s">
        <v>2617</v>
      </c>
      <c r="H561">
        <v>54.6602253</v>
      </c>
      <c r="I561">
        <v>-65.089585299999996</v>
      </c>
      <c r="J561" s="1" t="str">
        <f t="shared" si="74"/>
        <v>Till</v>
      </c>
      <c r="K561" s="1" t="str">
        <f t="shared" si="75"/>
        <v>HMC separation (ODM; details not reported)</v>
      </c>
      <c r="L561" t="s">
        <v>34</v>
      </c>
      <c r="M561" t="s">
        <v>33</v>
      </c>
      <c r="N561" t="s">
        <v>25</v>
      </c>
      <c r="O561" t="s">
        <v>33</v>
      </c>
      <c r="P561" t="s">
        <v>653</v>
      </c>
      <c r="Q561" t="s">
        <v>33</v>
      </c>
      <c r="R561" t="s">
        <v>33</v>
      </c>
      <c r="S561" t="s">
        <v>25</v>
      </c>
      <c r="T561" t="s">
        <v>33</v>
      </c>
    </row>
    <row r="562" spans="1:20" hidden="1" x14ac:dyDescent="0.3">
      <c r="A562" t="s">
        <v>2618</v>
      </c>
      <c r="B562" t="s">
        <v>2619</v>
      </c>
      <c r="C562" s="1" t="str">
        <f t="shared" si="72"/>
        <v>21:1146</v>
      </c>
      <c r="D562" s="1" t="str">
        <f t="shared" si="73"/>
        <v>21:0421</v>
      </c>
      <c r="E562" t="s">
        <v>2620</v>
      </c>
      <c r="F562" t="s">
        <v>2621</v>
      </c>
      <c r="H562">
        <v>54.7739701</v>
      </c>
      <c r="I562">
        <v>-65.0286945</v>
      </c>
      <c r="J562" s="1" t="str">
        <f t="shared" si="74"/>
        <v>Till</v>
      </c>
      <c r="K562" s="1" t="str">
        <f t="shared" si="75"/>
        <v>HMC separation (ODM; details not reported)</v>
      </c>
      <c r="L562" t="s">
        <v>34</v>
      </c>
      <c r="M562" t="s">
        <v>33</v>
      </c>
      <c r="N562" t="s">
        <v>33</v>
      </c>
      <c r="O562" t="s">
        <v>25</v>
      </c>
      <c r="P562" t="s">
        <v>1676</v>
      </c>
      <c r="Q562" t="s">
        <v>34</v>
      </c>
      <c r="R562" t="s">
        <v>33</v>
      </c>
      <c r="S562" t="s">
        <v>34</v>
      </c>
      <c r="T562" t="s">
        <v>25</v>
      </c>
    </row>
    <row r="563" spans="1:20" hidden="1" x14ac:dyDescent="0.3">
      <c r="A563" t="s">
        <v>2622</v>
      </c>
      <c r="B563" t="s">
        <v>2623</v>
      </c>
      <c r="C563" s="1" t="str">
        <f t="shared" si="72"/>
        <v>21:1146</v>
      </c>
      <c r="D563" s="1" t="str">
        <f t="shared" si="73"/>
        <v>21:0421</v>
      </c>
      <c r="E563" t="s">
        <v>2624</v>
      </c>
      <c r="F563" t="s">
        <v>2625</v>
      </c>
      <c r="H563">
        <v>54.026953300000002</v>
      </c>
      <c r="I563">
        <v>-65.426538100000002</v>
      </c>
      <c r="J563" s="1" t="str">
        <f t="shared" si="74"/>
        <v>Till</v>
      </c>
      <c r="K563" s="1" t="str">
        <f t="shared" si="75"/>
        <v>HMC separation (ODM; details not reported)</v>
      </c>
      <c r="L563" t="s">
        <v>33</v>
      </c>
      <c r="M563" t="s">
        <v>25</v>
      </c>
      <c r="N563" t="s">
        <v>33</v>
      </c>
      <c r="O563" t="s">
        <v>25</v>
      </c>
      <c r="P563" t="s">
        <v>2014</v>
      </c>
      <c r="Q563" t="s">
        <v>130</v>
      </c>
      <c r="R563" t="s">
        <v>25</v>
      </c>
      <c r="S563" t="s">
        <v>130</v>
      </c>
      <c r="T563" t="s">
        <v>25</v>
      </c>
    </row>
    <row r="564" spans="1:20" hidden="1" x14ac:dyDescent="0.3">
      <c r="A564" t="s">
        <v>2626</v>
      </c>
      <c r="B564" t="s">
        <v>2627</v>
      </c>
      <c r="C564" s="1" t="str">
        <f t="shared" si="72"/>
        <v>21:1146</v>
      </c>
      <c r="D564" s="1" t="str">
        <f t="shared" si="73"/>
        <v>21:0421</v>
      </c>
      <c r="E564" t="s">
        <v>2628</v>
      </c>
      <c r="F564" t="s">
        <v>2629</v>
      </c>
      <c r="H564">
        <v>54.028749400000002</v>
      </c>
      <c r="I564">
        <v>-65.168458299999998</v>
      </c>
      <c r="J564" s="1" t="str">
        <f t="shared" si="74"/>
        <v>Till</v>
      </c>
      <c r="K564" s="1" t="str">
        <f t="shared" si="75"/>
        <v>HMC separation (ODM; details not reported)</v>
      </c>
      <c r="L564" t="s">
        <v>33</v>
      </c>
      <c r="M564" t="s">
        <v>33</v>
      </c>
      <c r="N564" t="s">
        <v>25</v>
      </c>
      <c r="O564" t="s">
        <v>25</v>
      </c>
      <c r="P564" t="s">
        <v>1703</v>
      </c>
      <c r="Q564" t="s">
        <v>24</v>
      </c>
      <c r="R564" t="s">
        <v>24</v>
      </c>
      <c r="S564" t="s">
        <v>25</v>
      </c>
      <c r="T564" t="s">
        <v>25</v>
      </c>
    </row>
    <row r="565" spans="1:20" hidden="1" x14ac:dyDescent="0.3">
      <c r="A565" t="s">
        <v>2630</v>
      </c>
      <c r="B565" t="s">
        <v>2631</v>
      </c>
      <c r="C565" s="1" t="str">
        <f t="shared" si="72"/>
        <v>21:1146</v>
      </c>
      <c r="D565" s="1" t="str">
        <f t="shared" si="73"/>
        <v>21:0421</v>
      </c>
      <c r="E565" t="s">
        <v>2632</v>
      </c>
      <c r="F565" t="s">
        <v>2633</v>
      </c>
      <c r="H565">
        <v>54.045940899999998</v>
      </c>
      <c r="I565">
        <v>-65.635321500000003</v>
      </c>
      <c r="J565" s="1" t="str">
        <f t="shared" si="74"/>
        <v>Till</v>
      </c>
      <c r="K565" s="1" t="str">
        <f t="shared" si="75"/>
        <v>HMC separation (ODM; details not reported)</v>
      </c>
      <c r="L565" t="s">
        <v>33</v>
      </c>
      <c r="M565" t="s">
        <v>25</v>
      </c>
      <c r="N565" t="s">
        <v>33</v>
      </c>
      <c r="O565" t="s">
        <v>25</v>
      </c>
      <c r="P565" t="s">
        <v>653</v>
      </c>
      <c r="Q565" t="s">
        <v>34</v>
      </c>
      <c r="R565" t="s">
        <v>25</v>
      </c>
      <c r="S565" t="s">
        <v>34</v>
      </c>
      <c r="T565" t="s">
        <v>25</v>
      </c>
    </row>
    <row r="566" spans="1:20" hidden="1" x14ac:dyDescent="0.3">
      <c r="A566" t="s">
        <v>2634</v>
      </c>
      <c r="B566" t="s">
        <v>2635</v>
      </c>
      <c r="C566" s="1" t="str">
        <f t="shared" si="72"/>
        <v>21:1146</v>
      </c>
      <c r="D566" s="1" t="str">
        <f t="shared" si="73"/>
        <v>21:0421</v>
      </c>
      <c r="E566" t="s">
        <v>2636</v>
      </c>
      <c r="F566" t="s">
        <v>2637</v>
      </c>
      <c r="H566">
        <v>54.019394599999998</v>
      </c>
      <c r="I566">
        <v>-65.795483300000001</v>
      </c>
      <c r="J566" s="1" t="str">
        <f t="shared" si="74"/>
        <v>Till</v>
      </c>
      <c r="K566" s="1" t="str">
        <f t="shared" si="75"/>
        <v>HMC separation (ODM; details not reported)</v>
      </c>
      <c r="L566" t="s">
        <v>33</v>
      </c>
      <c r="M566" t="s">
        <v>33</v>
      </c>
      <c r="N566" t="s">
        <v>25</v>
      </c>
      <c r="O566" t="s">
        <v>25</v>
      </c>
      <c r="P566" t="s">
        <v>1676</v>
      </c>
      <c r="Q566" t="s">
        <v>34</v>
      </c>
      <c r="R566" t="s">
        <v>34</v>
      </c>
      <c r="S566" t="s">
        <v>25</v>
      </c>
      <c r="T566" t="s">
        <v>25</v>
      </c>
    </row>
    <row r="567" spans="1:20" hidden="1" x14ac:dyDescent="0.3">
      <c r="A567" t="s">
        <v>2638</v>
      </c>
      <c r="B567" t="s">
        <v>2639</v>
      </c>
      <c r="C567" s="1" t="str">
        <f t="shared" si="72"/>
        <v>21:1146</v>
      </c>
      <c r="D567" s="1" t="str">
        <f t="shared" si="73"/>
        <v>21:0421</v>
      </c>
      <c r="E567" t="s">
        <v>2640</v>
      </c>
      <c r="F567" t="s">
        <v>2641</v>
      </c>
      <c r="H567">
        <v>54.035497399999997</v>
      </c>
      <c r="I567">
        <v>-65.958841800000002</v>
      </c>
      <c r="J567" s="1" t="str">
        <f t="shared" si="74"/>
        <v>Till</v>
      </c>
      <c r="K567" s="1" t="str">
        <f t="shared" si="75"/>
        <v>HMC separation (ODM; details not reported)</v>
      </c>
      <c r="L567" t="s">
        <v>33</v>
      </c>
      <c r="M567" t="s">
        <v>33</v>
      </c>
      <c r="N567" t="s">
        <v>25</v>
      </c>
      <c r="O567" t="s">
        <v>25</v>
      </c>
      <c r="P567" t="s">
        <v>1180</v>
      </c>
      <c r="Q567" t="s">
        <v>200</v>
      </c>
      <c r="R567" t="s">
        <v>200</v>
      </c>
      <c r="S567" t="s">
        <v>25</v>
      </c>
      <c r="T567" t="s">
        <v>25</v>
      </c>
    </row>
    <row r="568" spans="1:20" hidden="1" x14ac:dyDescent="0.3">
      <c r="A568" t="s">
        <v>2642</v>
      </c>
      <c r="B568" t="s">
        <v>2643</v>
      </c>
      <c r="C568" s="1" t="str">
        <f t="shared" si="72"/>
        <v>21:1146</v>
      </c>
      <c r="D568" s="1" t="str">
        <f t="shared" si="73"/>
        <v>21:0421</v>
      </c>
      <c r="E568" t="s">
        <v>2644</v>
      </c>
      <c r="F568" t="s">
        <v>2645</v>
      </c>
      <c r="H568">
        <v>54.112227400000002</v>
      </c>
      <c r="I568">
        <v>-65.898076000000003</v>
      </c>
      <c r="J568" s="1" t="str">
        <f t="shared" si="74"/>
        <v>Till</v>
      </c>
      <c r="K568" s="1" t="str">
        <f t="shared" si="75"/>
        <v>HMC separation (ODM; details not reported)</v>
      </c>
      <c r="L568" t="s">
        <v>25</v>
      </c>
      <c r="M568" t="s">
        <v>25</v>
      </c>
      <c r="N568" t="s">
        <v>25</v>
      </c>
      <c r="O568" t="s">
        <v>25</v>
      </c>
      <c r="P568" t="s">
        <v>1375</v>
      </c>
      <c r="Q568" t="s">
        <v>25</v>
      </c>
      <c r="R568" t="s">
        <v>25</v>
      </c>
      <c r="S568" t="s">
        <v>25</v>
      </c>
      <c r="T568" t="s">
        <v>25</v>
      </c>
    </row>
    <row r="569" spans="1:20" hidden="1" x14ac:dyDescent="0.3">
      <c r="A569" t="s">
        <v>2646</v>
      </c>
      <c r="B569" t="s">
        <v>2647</v>
      </c>
      <c r="C569" s="1" t="str">
        <f t="shared" si="72"/>
        <v>21:1146</v>
      </c>
      <c r="D569" s="1" t="str">
        <f t="shared" si="73"/>
        <v>21:0421</v>
      </c>
      <c r="E569" t="s">
        <v>2648</v>
      </c>
      <c r="F569" t="s">
        <v>2649</v>
      </c>
      <c r="H569">
        <v>54.783023900000003</v>
      </c>
      <c r="I569">
        <v>-65.946265299999993</v>
      </c>
      <c r="J569" s="1" t="str">
        <f t="shared" si="74"/>
        <v>Till</v>
      </c>
      <c r="K569" s="1" t="str">
        <f t="shared" si="75"/>
        <v>HMC separation (ODM; details not reported)</v>
      </c>
      <c r="L569" t="s">
        <v>25</v>
      </c>
      <c r="M569" t="s">
        <v>25</v>
      </c>
      <c r="N569" t="s">
        <v>25</v>
      </c>
      <c r="O569" t="s">
        <v>25</v>
      </c>
      <c r="P569" t="s">
        <v>653</v>
      </c>
      <c r="Q569" t="s">
        <v>25</v>
      </c>
      <c r="R569" t="s">
        <v>25</v>
      </c>
      <c r="S569" t="s">
        <v>25</v>
      </c>
      <c r="T569" t="s">
        <v>25</v>
      </c>
    </row>
    <row r="570" spans="1:20" hidden="1" x14ac:dyDescent="0.3">
      <c r="A570" t="s">
        <v>2650</v>
      </c>
      <c r="B570" t="s">
        <v>2651</v>
      </c>
      <c r="C570" s="1" t="str">
        <f t="shared" si="72"/>
        <v>21:1146</v>
      </c>
      <c r="D570" s="1" t="str">
        <f t="shared" si="73"/>
        <v>21:0421</v>
      </c>
      <c r="E570" t="s">
        <v>2652</v>
      </c>
      <c r="F570" t="s">
        <v>2653</v>
      </c>
      <c r="H570">
        <v>54.665985399999997</v>
      </c>
      <c r="I570">
        <v>-65.961590700000002</v>
      </c>
      <c r="J570" s="1" t="str">
        <f t="shared" si="74"/>
        <v>Till</v>
      </c>
      <c r="K570" s="1" t="str">
        <f t="shared" si="75"/>
        <v>HMC separation (ODM; details not reported)</v>
      </c>
      <c r="L570" t="s">
        <v>33</v>
      </c>
      <c r="M570" t="s">
        <v>33</v>
      </c>
      <c r="N570" t="s">
        <v>25</v>
      </c>
      <c r="O570" t="s">
        <v>25</v>
      </c>
      <c r="P570" t="s">
        <v>1526</v>
      </c>
      <c r="Q570" t="s">
        <v>136</v>
      </c>
      <c r="R570" t="s">
        <v>136</v>
      </c>
      <c r="S570" t="s">
        <v>25</v>
      </c>
      <c r="T570" t="s">
        <v>25</v>
      </c>
    </row>
    <row r="571" spans="1:20" hidden="1" x14ac:dyDescent="0.3">
      <c r="A571" t="s">
        <v>2654</v>
      </c>
      <c r="B571" t="s">
        <v>2655</v>
      </c>
      <c r="C571" s="1" t="str">
        <f t="shared" si="72"/>
        <v>21:1146</v>
      </c>
      <c r="D571" s="1" t="str">
        <f t="shared" si="73"/>
        <v>21:0421</v>
      </c>
      <c r="E571" t="s">
        <v>2656</v>
      </c>
      <c r="F571" t="s">
        <v>2657</v>
      </c>
      <c r="H571">
        <v>54.509619100000002</v>
      </c>
      <c r="I571">
        <v>-65.927082600000006</v>
      </c>
      <c r="J571" s="1" t="str">
        <f t="shared" si="74"/>
        <v>Till</v>
      </c>
      <c r="K571" s="1" t="str">
        <f t="shared" si="75"/>
        <v>HMC separation (ODM; details not reported)</v>
      </c>
      <c r="L571" t="s">
        <v>33</v>
      </c>
      <c r="M571" t="s">
        <v>25</v>
      </c>
      <c r="N571" t="s">
        <v>33</v>
      </c>
      <c r="O571" t="s">
        <v>25</v>
      </c>
      <c r="P571" t="s">
        <v>2658</v>
      </c>
      <c r="Q571" t="s">
        <v>33</v>
      </c>
      <c r="R571" t="s">
        <v>25</v>
      </c>
      <c r="S571" t="s">
        <v>33</v>
      </c>
      <c r="T571" t="s">
        <v>25</v>
      </c>
    </row>
    <row r="572" spans="1:20" hidden="1" x14ac:dyDescent="0.3">
      <c r="A572" t="s">
        <v>2659</v>
      </c>
      <c r="B572" t="s">
        <v>2660</v>
      </c>
      <c r="C572" s="1" t="str">
        <f t="shared" si="72"/>
        <v>21:1146</v>
      </c>
      <c r="D572" s="1" t="str">
        <f t="shared" si="73"/>
        <v>21:0421</v>
      </c>
      <c r="E572" t="s">
        <v>2661</v>
      </c>
      <c r="F572" t="s">
        <v>2662</v>
      </c>
      <c r="H572">
        <v>54.5318471</v>
      </c>
      <c r="I572">
        <v>-65.847572499999998</v>
      </c>
      <c r="J572" s="1" t="str">
        <f t="shared" si="74"/>
        <v>Till</v>
      </c>
      <c r="K572" s="1" t="str">
        <f t="shared" si="75"/>
        <v>HMC separation (ODM; details not reported)</v>
      </c>
      <c r="L572" t="s">
        <v>32</v>
      </c>
      <c r="M572" t="s">
        <v>32</v>
      </c>
      <c r="N572" t="s">
        <v>25</v>
      </c>
      <c r="O572" t="s">
        <v>25</v>
      </c>
      <c r="P572" t="s">
        <v>2663</v>
      </c>
      <c r="Q572" t="s">
        <v>784</v>
      </c>
      <c r="R572" t="s">
        <v>784</v>
      </c>
      <c r="S572" t="s">
        <v>25</v>
      </c>
      <c r="T572" t="s">
        <v>25</v>
      </c>
    </row>
    <row r="573" spans="1:20" hidden="1" x14ac:dyDescent="0.3">
      <c r="A573" t="s">
        <v>2664</v>
      </c>
      <c r="B573" t="s">
        <v>2665</v>
      </c>
      <c r="C573" s="1" t="str">
        <f t="shared" si="72"/>
        <v>21:1146</v>
      </c>
      <c r="D573" s="1" t="str">
        <f t="shared" si="73"/>
        <v>21:0421</v>
      </c>
      <c r="E573" t="s">
        <v>2666</v>
      </c>
      <c r="F573" t="s">
        <v>2667</v>
      </c>
      <c r="H573">
        <v>54.576225899999997</v>
      </c>
      <c r="I573">
        <v>-65.549371500000007</v>
      </c>
      <c r="J573" s="1" t="str">
        <f t="shared" si="74"/>
        <v>Till</v>
      </c>
      <c r="K573" s="1" t="str">
        <f t="shared" si="75"/>
        <v>HMC separation (ODM; details not reported)</v>
      </c>
      <c r="L573" t="s">
        <v>33</v>
      </c>
      <c r="M573" t="s">
        <v>33</v>
      </c>
      <c r="N573" t="s">
        <v>25</v>
      </c>
      <c r="O573" t="s">
        <v>25</v>
      </c>
      <c r="P573" t="s">
        <v>1870</v>
      </c>
      <c r="Q573" t="s">
        <v>34</v>
      </c>
      <c r="R573" t="s">
        <v>34</v>
      </c>
      <c r="S573" t="s">
        <v>25</v>
      </c>
      <c r="T573" t="s">
        <v>25</v>
      </c>
    </row>
    <row r="574" spans="1:20" hidden="1" x14ac:dyDescent="0.3">
      <c r="A574" t="s">
        <v>2668</v>
      </c>
      <c r="B574" t="s">
        <v>2669</v>
      </c>
      <c r="C574" s="1" t="str">
        <f t="shared" si="72"/>
        <v>21:1146</v>
      </c>
      <c r="D574" s="1" t="str">
        <f t="shared" si="73"/>
        <v>21:0421</v>
      </c>
      <c r="E574" t="s">
        <v>2670</v>
      </c>
      <c r="F574" t="s">
        <v>2671</v>
      </c>
      <c r="H574">
        <v>54.516651400000001</v>
      </c>
      <c r="I574">
        <v>-65.567105699999999</v>
      </c>
      <c r="J574" s="1" t="str">
        <f t="shared" si="74"/>
        <v>Till</v>
      </c>
      <c r="K574" s="1" t="str">
        <f t="shared" si="75"/>
        <v>HMC separation (ODM; details not reported)</v>
      </c>
      <c r="L574" t="s">
        <v>25</v>
      </c>
      <c r="M574" t="s">
        <v>25</v>
      </c>
      <c r="N574" t="s">
        <v>25</v>
      </c>
      <c r="O574" t="s">
        <v>25</v>
      </c>
      <c r="P574" t="s">
        <v>1989</v>
      </c>
      <c r="Q574" t="s">
        <v>25</v>
      </c>
      <c r="R574" t="s">
        <v>25</v>
      </c>
      <c r="S574" t="s">
        <v>25</v>
      </c>
      <c r="T574" t="s">
        <v>25</v>
      </c>
    </row>
    <row r="575" spans="1:20" hidden="1" x14ac:dyDescent="0.3">
      <c r="A575" t="s">
        <v>2672</v>
      </c>
      <c r="B575" t="s">
        <v>2673</v>
      </c>
      <c r="C575" s="1" t="str">
        <f t="shared" si="72"/>
        <v>21:1146</v>
      </c>
      <c r="D575" s="1" t="str">
        <f t="shared" si="73"/>
        <v>21:0421</v>
      </c>
      <c r="E575" t="s">
        <v>2674</v>
      </c>
      <c r="F575" t="s">
        <v>2675</v>
      </c>
      <c r="H575">
        <v>54.638331899999997</v>
      </c>
      <c r="I575">
        <v>-65.720988599999998</v>
      </c>
      <c r="J575" s="1" t="str">
        <f t="shared" si="74"/>
        <v>Till</v>
      </c>
      <c r="K575" s="1" t="str">
        <f t="shared" si="75"/>
        <v>HMC separation (ODM; details not reported)</v>
      </c>
      <c r="L575" t="s">
        <v>25</v>
      </c>
      <c r="M575" t="s">
        <v>25</v>
      </c>
      <c r="N575" t="s">
        <v>25</v>
      </c>
      <c r="O575" t="s">
        <v>25</v>
      </c>
      <c r="P575" t="s">
        <v>1628</v>
      </c>
      <c r="Q575" t="s">
        <v>25</v>
      </c>
      <c r="R575" t="s">
        <v>25</v>
      </c>
      <c r="S575" t="s">
        <v>25</v>
      </c>
      <c r="T575" t="s">
        <v>25</v>
      </c>
    </row>
    <row r="576" spans="1:20" hidden="1" x14ac:dyDescent="0.3">
      <c r="A576" t="s">
        <v>2676</v>
      </c>
      <c r="B576" t="s">
        <v>2677</v>
      </c>
      <c r="C576" s="1" t="str">
        <f t="shared" si="72"/>
        <v>21:1146</v>
      </c>
      <c r="D576" s="1" t="str">
        <f>HYPERLINK("http://geochem.nrcan.gc.ca/cdogs/content/svy/svy_e.htm", "")</f>
        <v/>
      </c>
      <c r="G576" s="1" t="str">
        <f>HYPERLINK("http://geochem.nrcan.gc.ca/cdogs/content/cr_/cr_00241_e.htm", "241")</f>
        <v>241</v>
      </c>
      <c r="J576" t="s">
        <v>1631</v>
      </c>
      <c r="K576" t="s">
        <v>1632</v>
      </c>
      <c r="L576" t="s">
        <v>33</v>
      </c>
      <c r="M576" t="s">
        <v>33</v>
      </c>
      <c r="N576" t="s">
        <v>25</v>
      </c>
      <c r="O576" t="s">
        <v>25</v>
      </c>
      <c r="P576" t="s">
        <v>1681</v>
      </c>
      <c r="Q576" t="s">
        <v>33</v>
      </c>
      <c r="R576" t="s">
        <v>33</v>
      </c>
      <c r="S576" t="s">
        <v>25</v>
      </c>
      <c r="T576" t="s">
        <v>25</v>
      </c>
    </row>
    <row r="577" spans="1:20" hidden="1" x14ac:dyDescent="0.3">
      <c r="A577" t="s">
        <v>2678</v>
      </c>
      <c r="B577" t="s">
        <v>2679</v>
      </c>
      <c r="C577" s="1" t="str">
        <f t="shared" si="72"/>
        <v>21:1146</v>
      </c>
      <c r="D577" s="1" t="str">
        <f t="shared" ref="D577:D584" si="76">HYPERLINK("http://geochem.nrcan.gc.ca/cdogs/content/svy/svy210421_e.htm", "21:0421")</f>
        <v>21:0421</v>
      </c>
      <c r="E577" t="s">
        <v>2680</v>
      </c>
      <c r="F577" t="s">
        <v>2681</v>
      </c>
      <c r="H577">
        <v>54.571914599999999</v>
      </c>
      <c r="I577">
        <v>-65.392529499999995</v>
      </c>
      <c r="J577" s="1" t="str">
        <f t="shared" ref="J577:J584" si="77">HYPERLINK("http://geochem.nrcan.gc.ca/cdogs/content/kwd/kwd020044_e.htm", "Till")</f>
        <v>Till</v>
      </c>
      <c r="K577" s="1" t="str">
        <f t="shared" ref="K577:K584" si="78">HYPERLINK("http://geochem.nrcan.gc.ca/cdogs/content/kwd/kwd080049_e.htm", "HMC separation (ODM; details not reported)")</f>
        <v>HMC separation (ODM; details not reported)</v>
      </c>
      <c r="L577" t="s">
        <v>25</v>
      </c>
      <c r="M577" t="s">
        <v>25</v>
      </c>
      <c r="N577" t="s">
        <v>25</v>
      </c>
      <c r="O577" t="s">
        <v>25</v>
      </c>
      <c r="P577" t="s">
        <v>1572</v>
      </c>
      <c r="Q577" t="s">
        <v>25</v>
      </c>
      <c r="R577" t="s">
        <v>25</v>
      </c>
      <c r="S577" t="s">
        <v>25</v>
      </c>
      <c r="T577" t="s">
        <v>25</v>
      </c>
    </row>
    <row r="578" spans="1:20" hidden="1" x14ac:dyDescent="0.3">
      <c r="A578" t="s">
        <v>2682</v>
      </c>
      <c r="B578" t="s">
        <v>2683</v>
      </c>
      <c r="C578" s="1" t="str">
        <f t="shared" ref="C578:C605" si="79">HYPERLINK("http://geochem.nrcan.gc.ca/cdogs/content/bdl/bdl211146_e.htm", "21:1146")</f>
        <v>21:1146</v>
      </c>
      <c r="D578" s="1" t="str">
        <f t="shared" si="76"/>
        <v>21:0421</v>
      </c>
      <c r="E578" t="s">
        <v>2680</v>
      </c>
      <c r="F578" t="s">
        <v>2684</v>
      </c>
      <c r="H578">
        <v>54.571914599999999</v>
      </c>
      <c r="I578">
        <v>-65.392529499999995</v>
      </c>
      <c r="J578" s="1" t="str">
        <f t="shared" si="77"/>
        <v>Till</v>
      </c>
      <c r="K578" s="1" t="str">
        <f t="shared" si="78"/>
        <v>HMC separation (ODM; details not reported)</v>
      </c>
      <c r="L578" t="s">
        <v>136</v>
      </c>
      <c r="M578" t="s">
        <v>136</v>
      </c>
      <c r="N578" t="s">
        <v>25</v>
      </c>
      <c r="O578" t="s">
        <v>25</v>
      </c>
      <c r="P578" t="s">
        <v>1870</v>
      </c>
      <c r="Q578" t="s">
        <v>246</v>
      </c>
      <c r="R578" t="s">
        <v>246</v>
      </c>
      <c r="S578" t="s">
        <v>25</v>
      </c>
      <c r="T578" t="s">
        <v>25</v>
      </c>
    </row>
    <row r="579" spans="1:20" hidden="1" x14ac:dyDescent="0.3">
      <c r="A579" t="s">
        <v>2685</v>
      </c>
      <c r="B579" t="s">
        <v>2686</v>
      </c>
      <c r="C579" s="1" t="str">
        <f t="shared" si="79"/>
        <v>21:1146</v>
      </c>
      <c r="D579" s="1" t="str">
        <f t="shared" si="76"/>
        <v>21:0421</v>
      </c>
      <c r="E579" t="s">
        <v>2687</v>
      </c>
      <c r="F579" t="s">
        <v>2688</v>
      </c>
      <c r="H579">
        <v>54.299481999999998</v>
      </c>
      <c r="I579">
        <v>-65.968146899999994</v>
      </c>
      <c r="J579" s="1" t="str">
        <f t="shared" si="77"/>
        <v>Till</v>
      </c>
      <c r="K579" s="1" t="str">
        <f t="shared" si="78"/>
        <v>HMC separation (ODM; details not reported)</v>
      </c>
      <c r="L579" t="s">
        <v>33</v>
      </c>
      <c r="M579" t="s">
        <v>33</v>
      </c>
      <c r="N579" t="s">
        <v>25</v>
      </c>
      <c r="O579" t="s">
        <v>25</v>
      </c>
      <c r="P579" t="s">
        <v>491</v>
      </c>
      <c r="Q579" t="s">
        <v>274</v>
      </c>
      <c r="R579" t="s">
        <v>274</v>
      </c>
      <c r="S579" t="s">
        <v>25</v>
      </c>
      <c r="T579" t="s">
        <v>25</v>
      </c>
    </row>
    <row r="580" spans="1:20" hidden="1" x14ac:dyDescent="0.3">
      <c r="A580" t="s">
        <v>2689</v>
      </c>
      <c r="B580" t="s">
        <v>2690</v>
      </c>
      <c r="C580" s="1" t="str">
        <f t="shared" si="79"/>
        <v>21:1146</v>
      </c>
      <c r="D580" s="1" t="str">
        <f t="shared" si="76"/>
        <v>21:0421</v>
      </c>
      <c r="E580" t="s">
        <v>2691</v>
      </c>
      <c r="F580" t="s">
        <v>2692</v>
      </c>
      <c r="H580">
        <v>54.445637900000001</v>
      </c>
      <c r="I580">
        <v>-65.769339599999995</v>
      </c>
      <c r="J580" s="1" t="str">
        <f t="shared" si="77"/>
        <v>Till</v>
      </c>
      <c r="K580" s="1" t="str">
        <f t="shared" si="78"/>
        <v>HMC separation (ODM; details not reported)</v>
      </c>
      <c r="L580" t="s">
        <v>25</v>
      </c>
      <c r="M580" t="s">
        <v>25</v>
      </c>
      <c r="N580" t="s">
        <v>25</v>
      </c>
      <c r="O580" t="s">
        <v>25</v>
      </c>
      <c r="P580" t="s">
        <v>1081</v>
      </c>
      <c r="Q580" t="s">
        <v>25</v>
      </c>
      <c r="R580" t="s">
        <v>25</v>
      </c>
      <c r="S580" t="s">
        <v>25</v>
      </c>
      <c r="T580" t="s">
        <v>25</v>
      </c>
    </row>
    <row r="581" spans="1:20" hidden="1" x14ac:dyDescent="0.3">
      <c r="A581" t="s">
        <v>2693</v>
      </c>
      <c r="B581" t="s">
        <v>2694</v>
      </c>
      <c r="C581" s="1" t="str">
        <f t="shared" si="79"/>
        <v>21:1146</v>
      </c>
      <c r="D581" s="1" t="str">
        <f t="shared" si="76"/>
        <v>21:0421</v>
      </c>
      <c r="E581" t="s">
        <v>2695</v>
      </c>
      <c r="F581" t="s">
        <v>2696</v>
      </c>
      <c r="H581">
        <v>54.229846199999997</v>
      </c>
      <c r="I581">
        <v>-65.686161400000003</v>
      </c>
      <c r="J581" s="1" t="str">
        <f t="shared" si="77"/>
        <v>Till</v>
      </c>
      <c r="K581" s="1" t="str">
        <f t="shared" si="78"/>
        <v>HMC separation (ODM; details not reported)</v>
      </c>
      <c r="L581" t="s">
        <v>200</v>
      </c>
      <c r="M581" t="s">
        <v>25</v>
      </c>
      <c r="N581" t="s">
        <v>32</v>
      </c>
      <c r="O581" t="s">
        <v>33</v>
      </c>
      <c r="P581" t="s">
        <v>1628</v>
      </c>
      <c r="Q581" t="s">
        <v>34</v>
      </c>
      <c r="R581" t="s">
        <v>25</v>
      </c>
      <c r="S581" t="s">
        <v>34</v>
      </c>
      <c r="T581" t="s">
        <v>1596</v>
      </c>
    </row>
    <row r="582" spans="1:20" hidden="1" x14ac:dyDescent="0.3">
      <c r="A582" t="s">
        <v>2697</v>
      </c>
      <c r="B582" t="s">
        <v>2698</v>
      </c>
      <c r="C582" s="1" t="str">
        <f t="shared" si="79"/>
        <v>21:1146</v>
      </c>
      <c r="D582" s="1" t="str">
        <f t="shared" si="76"/>
        <v>21:0421</v>
      </c>
      <c r="E582" t="s">
        <v>2699</v>
      </c>
      <c r="F582" t="s">
        <v>2700</v>
      </c>
      <c r="H582">
        <v>54.1947969</v>
      </c>
      <c r="I582">
        <v>-65.801888000000005</v>
      </c>
      <c r="J582" s="1" t="str">
        <f t="shared" si="77"/>
        <v>Till</v>
      </c>
      <c r="K582" s="1" t="str">
        <f t="shared" si="78"/>
        <v>HMC separation (ODM; details not reported)</v>
      </c>
      <c r="L582" t="s">
        <v>25</v>
      </c>
      <c r="M582" t="s">
        <v>25</v>
      </c>
      <c r="N582" t="s">
        <v>25</v>
      </c>
      <c r="O582" t="s">
        <v>25</v>
      </c>
      <c r="P582" t="s">
        <v>2701</v>
      </c>
      <c r="Q582" t="s">
        <v>25</v>
      </c>
      <c r="R582" t="s">
        <v>25</v>
      </c>
      <c r="S582" t="s">
        <v>25</v>
      </c>
      <c r="T582" t="s">
        <v>25</v>
      </c>
    </row>
    <row r="583" spans="1:20" hidden="1" x14ac:dyDescent="0.3">
      <c r="A583" t="s">
        <v>2702</v>
      </c>
      <c r="B583" t="s">
        <v>2703</v>
      </c>
      <c r="C583" s="1" t="str">
        <f t="shared" si="79"/>
        <v>21:1146</v>
      </c>
      <c r="D583" s="1" t="str">
        <f t="shared" si="76"/>
        <v>21:0421</v>
      </c>
      <c r="E583" t="s">
        <v>2704</v>
      </c>
      <c r="F583" t="s">
        <v>2705</v>
      </c>
      <c r="H583">
        <v>54.194186199999997</v>
      </c>
      <c r="I583">
        <v>-65.940948800000001</v>
      </c>
      <c r="J583" s="1" t="str">
        <f t="shared" si="77"/>
        <v>Till</v>
      </c>
      <c r="K583" s="1" t="str">
        <f t="shared" si="78"/>
        <v>HMC separation (ODM; details not reported)</v>
      </c>
      <c r="L583" t="s">
        <v>25</v>
      </c>
      <c r="M583" t="s">
        <v>25</v>
      </c>
      <c r="N583" t="s">
        <v>25</v>
      </c>
      <c r="O583" t="s">
        <v>25</v>
      </c>
      <c r="P583" t="s">
        <v>268</v>
      </c>
      <c r="Q583" t="s">
        <v>25</v>
      </c>
      <c r="R583" t="s">
        <v>25</v>
      </c>
      <c r="S583" t="s">
        <v>25</v>
      </c>
      <c r="T583" t="s">
        <v>25</v>
      </c>
    </row>
    <row r="584" spans="1:20" hidden="1" x14ac:dyDescent="0.3">
      <c r="A584" t="s">
        <v>2706</v>
      </c>
      <c r="B584" t="s">
        <v>2707</v>
      </c>
      <c r="C584" s="1" t="str">
        <f t="shared" si="79"/>
        <v>21:1146</v>
      </c>
      <c r="D584" s="1" t="str">
        <f t="shared" si="76"/>
        <v>21:0421</v>
      </c>
      <c r="E584" t="s">
        <v>2708</v>
      </c>
      <c r="F584" t="s">
        <v>2709</v>
      </c>
      <c r="H584">
        <v>54.461818600000001</v>
      </c>
      <c r="I584">
        <v>-65.845251399999995</v>
      </c>
      <c r="J584" s="1" t="str">
        <f t="shared" si="77"/>
        <v>Till</v>
      </c>
      <c r="K584" s="1" t="str">
        <f t="shared" si="78"/>
        <v>HMC separation (ODM; details not reported)</v>
      </c>
      <c r="L584" t="s">
        <v>33</v>
      </c>
      <c r="M584" t="s">
        <v>25</v>
      </c>
      <c r="N584" t="s">
        <v>33</v>
      </c>
      <c r="O584" t="s">
        <v>25</v>
      </c>
      <c r="P584" t="s">
        <v>1980</v>
      </c>
      <c r="Q584" t="s">
        <v>34</v>
      </c>
      <c r="R584" t="s">
        <v>25</v>
      </c>
      <c r="S584" t="s">
        <v>34</v>
      </c>
      <c r="T584" t="s">
        <v>25</v>
      </c>
    </row>
    <row r="585" spans="1:20" hidden="1" x14ac:dyDescent="0.3">
      <c r="A585" t="s">
        <v>2710</v>
      </c>
      <c r="B585" t="s">
        <v>2711</v>
      </c>
      <c r="C585" s="1" t="str">
        <f t="shared" si="79"/>
        <v>21:1146</v>
      </c>
      <c r="D585" s="1" t="str">
        <f>HYPERLINK("http://geochem.nrcan.gc.ca/cdogs/content/svy/svy_e.htm", "")</f>
        <v/>
      </c>
      <c r="G585" s="1" t="str">
        <f>HYPERLINK("http://geochem.nrcan.gc.ca/cdogs/content/cr_/cr_00241_e.htm", "241")</f>
        <v>241</v>
      </c>
      <c r="J585" t="s">
        <v>1631</v>
      </c>
      <c r="K585" t="s">
        <v>1632</v>
      </c>
      <c r="L585" t="s">
        <v>25</v>
      </c>
      <c r="M585" t="s">
        <v>25</v>
      </c>
      <c r="N585" t="s">
        <v>25</v>
      </c>
      <c r="O585" t="s">
        <v>25</v>
      </c>
      <c r="P585" t="s">
        <v>1676</v>
      </c>
      <c r="Q585" t="s">
        <v>25</v>
      </c>
      <c r="R585" t="s">
        <v>25</v>
      </c>
      <c r="S585" t="s">
        <v>25</v>
      </c>
      <c r="T585" t="s">
        <v>25</v>
      </c>
    </row>
    <row r="586" spans="1:20" hidden="1" x14ac:dyDescent="0.3">
      <c r="A586" t="s">
        <v>2712</v>
      </c>
      <c r="B586" t="s">
        <v>2713</v>
      </c>
      <c r="C586" s="1" t="str">
        <f t="shared" si="79"/>
        <v>21:1146</v>
      </c>
      <c r="D586" s="1" t="str">
        <f t="shared" ref="D586:D602" si="80">HYPERLINK("http://geochem.nrcan.gc.ca/cdogs/content/svy/svy210421_e.htm", "21:0421")</f>
        <v>21:0421</v>
      </c>
      <c r="E586" t="s">
        <v>2714</v>
      </c>
      <c r="F586" t="s">
        <v>2715</v>
      </c>
      <c r="H586">
        <v>54.396163299999998</v>
      </c>
      <c r="I586">
        <v>-65.384905200000006</v>
      </c>
      <c r="J586" s="1" t="str">
        <f t="shared" ref="J586:J602" si="81">HYPERLINK("http://geochem.nrcan.gc.ca/cdogs/content/kwd/kwd020044_e.htm", "Till")</f>
        <v>Till</v>
      </c>
      <c r="K586" s="1" t="str">
        <f t="shared" ref="K586:K602" si="82">HYPERLINK("http://geochem.nrcan.gc.ca/cdogs/content/kwd/kwd080049_e.htm", "HMC separation (ODM; details not reported)")</f>
        <v>HMC separation (ODM; details not reported)</v>
      </c>
      <c r="L586" t="s">
        <v>34</v>
      </c>
      <c r="M586" t="s">
        <v>34</v>
      </c>
      <c r="N586" t="s">
        <v>25</v>
      </c>
      <c r="O586" t="s">
        <v>25</v>
      </c>
      <c r="P586" t="s">
        <v>1572</v>
      </c>
      <c r="Q586" t="s">
        <v>2716</v>
      </c>
      <c r="R586" t="s">
        <v>2716</v>
      </c>
      <c r="S586" t="s">
        <v>25</v>
      </c>
      <c r="T586" t="s">
        <v>25</v>
      </c>
    </row>
    <row r="587" spans="1:20" hidden="1" x14ac:dyDescent="0.3">
      <c r="A587" t="s">
        <v>2717</v>
      </c>
      <c r="B587" t="s">
        <v>2718</v>
      </c>
      <c r="C587" s="1" t="str">
        <f t="shared" si="79"/>
        <v>21:1146</v>
      </c>
      <c r="D587" s="1" t="str">
        <f t="shared" si="80"/>
        <v>21:0421</v>
      </c>
      <c r="E587" t="s">
        <v>2719</v>
      </c>
      <c r="F587" t="s">
        <v>2720</v>
      </c>
      <c r="H587">
        <v>54.258825899999998</v>
      </c>
      <c r="I587">
        <v>-65.336645899999994</v>
      </c>
      <c r="J587" s="1" t="str">
        <f t="shared" si="81"/>
        <v>Till</v>
      </c>
      <c r="K587" s="1" t="str">
        <f t="shared" si="82"/>
        <v>HMC separation (ODM; details not reported)</v>
      </c>
      <c r="L587" t="s">
        <v>25</v>
      </c>
      <c r="M587" t="s">
        <v>25</v>
      </c>
      <c r="N587" t="s">
        <v>25</v>
      </c>
      <c r="O587" t="s">
        <v>25</v>
      </c>
      <c r="P587" t="s">
        <v>1651</v>
      </c>
      <c r="Q587" t="s">
        <v>25</v>
      </c>
      <c r="R587" t="s">
        <v>25</v>
      </c>
      <c r="S587" t="s">
        <v>25</v>
      </c>
      <c r="T587" t="s">
        <v>25</v>
      </c>
    </row>
    <row r="588" spans="1:20" hidden="1" x14ac:dyDescent="0.3">
      <c r="A588" t="s">
        <v>2721</v>
      </c>
      <c r="B588" t="s">
        <v>2722</v>
      </c>
      <c r="C588" s="1" t="str">
        <f t="shared" si="79"/>
        <v>21:1146</v>
      </c>
      <c r="D588" s="1" t="str">
        <f t="shared" si="80"/>
        <v>21:0421</v>
      </c>
      <c r="E588" t="s">
        <v>2723</v>
      </c>
      <c r="F588" t="s">
        <v>2724</v>
      </c>
      <c r="H588">
        <v>54.181352400000002</v>
      </c>
      <c r="I588">
        <v>-65.289758599999999</v>
      </c>
      <c r="J588" s="1" t="str">
        <f t="shared" si="81"/>
        <v>Till</v>
      </c>
      <c r="K588" s="1" t="str">
        <f t="shared" si="82"/>
        <v>HMC separation (ODM; details not reported)</v>
      </c>
      <c r="L588" t="s">
        <v>33</v>
      </c>
      <c r="M588" t="s">
        <v>33</v>
      </c>
      <c r="N588" t="s">
        <v>25</v>
      </c>
      <c r="O588" t="s">
        <v>25</v>
      </c>
      <c r="P588" t="s">
        <v>1228</v>
      </c>
      <c r="Q588" t="s">
        <v>200</v>
      </c>
      <c r="R588" t="s">
        <v>200</v>
      </c>
      <c r="S588" t="s">
        <v>25</v>
      </c>
      <c r="T588" t="s">
        <v>25</v>
      </c>
    </row>
    <row r="589" spans="1:20" hidden="1" x14ac:dyDescent="0.3">
      <c r="A589" t="s">
        <v>2725</v>
      </c>
      <c r="B589" t="s">
        <v>2726</v>
      </c>
      <c r="C589" s="1" t="str">
        <f t="shared" si="79"/>
        <v>21:1146</v>
      </c>
      <c r="D589" s="1" t="str">
        <f t="shared" si="80"/>
        <v>21:0421</v>
      </c>
      <c r="E589" t="s">
        <v>2727</v>
      </c>
      <c r="F589" t="s">
        <v>2728</v>
      </c>
      <c r="H589">
        <v>54.0741601</v>
      </c>
      <c r="I589">
        <v>-65.388444899999996</v>
      </c>
      <c r="J589" s="1" t="str">
        <f t="shared" si="81"/>
        <v>Till</v>
      </c>
      <c r="K589" s="1" t="str">
        <f t="shared" si="82"/>
        <v>HMC separation (ODM; details not reported)</v>
      </c>
      <c r="L589" t="s">
        <v>136</v>
      </c>
      <c r="M589" t="s">
        <v>200</v>
      </c>
      <c r="N589" t="s">
        <v>33</v>
      </c>
      <c r="O589" t="s">
        <v>33</v>
      </c>
      <c r="P589" t="s">
        <v>1642</v>
      </c>
      <c r="Q589" t="s">
        <v>118</v>
      </c>
      <c r="R589" t="s">
        <v>674</v>
      </c>
      <c r="S589" t="s">
        <v>34</v>
      </c>
      <c r="T589" t="s">
        <v>24</v>
      </c>
    </row>
    <row r="590" spans="1:20" hidden="1" x14ac:dyDescent="0.3">
      <c r="A590" t="s">
        <v>2729</v>
      </c>
      <c r="B590" t="s">
        <v>2730</v>
      </c>
      <c r="C590" s="1" t="str">
        <f t="shared" si="79"/>
        <v>21:1146</v>
      </c>
      <c r="D590" s="1" t="str">
        <f t="shared" si="80"/>
        <v>21:0421</v>
      </c>
      <c r="E590" t="s">
        <v>2731</v>
      </c>
      <c r="F590" t="s">
        <v>2732</v>
      </c>
      <c r="H590">
        <v>54.1167491</v>
      </c>
      <c r="I590">
        <v>-65.555033300000005</v>
      </c>
      <c r="J590" s="1" t="str">
        <f t="shared" si="81"/>
        <v>Till</v>
      </c>
      <c r="K590" s="1" t="str">
        <f t="shared" si="82"/>
        <v>HMC separation (ODM; details not reported)</v>
      </c>
      <c r="L590" t="s">
        <v>32</v>
      </c>
      <c r="M590" t="s">
        <v>34</v>
      </c>
      <c r="N590" t="s">
        <v>33</v>
      </c>
      <c r="O590" t="s">
        <v>25</v>
      </c>
      <c r="P590" t="s">
        <v>2150</v>
      </c>
      <c r="Q590" t="s">
        <v>32</v>
      </c>
      <c r="R590" t="s">
        <v>34</v>
      </c>
      <c r="S590" t="s">
        <v>33</v>
      </c>
      <c r="T590" t="s">
        <v>25</v>
      </c>
    </row>
    <row r="591" spans="1:20" hidden="1" x14ac:dyDescent="0.3">
      <c r="A591" t="s">
        <v>2733</v>
      </c>
      <c r="B591" t="s">
        <v>2734</v>
      </c>
      <c r="C591" s="1" t="str">
        <f t="shared" si="79"/>
        <v>21:1146</v>
      </c>
      <c r="D591" s="1" t="str">
        <f t="shared" si="80"/>
        <v>21:0421</v>
      </c>
      <c r="E591" t="s">
        <v>2735</v>
      </c>
      <c r="F591" t="s">
        <v>2736</v>
      </c>
      <c r="H591">
        <v>54.400038299999999</v>
      </c>
      <c r="I591">
        <v>-65.567610999999999</v>
      </c>
      <c r="J591" s="1" t="str">
        <f t="shared" si="81"/>
        <v>Till</v>
      </c>
      <c r="K591" s="1" t="str">
        <f t="shared" si="82"/>
        <v>HMC separation (ODM; details not reported)</v>
      </c>
      <c r="L591" t="s">
        <v>25</v>
      </c>
      <c r="M591" t="s">
        <v>25</v>
      </c>
      <c r="N591" t="s">
        <v>25</v>
      </c>
      <c r="O591" t="s">
        <v>25</v>
      </c>
      <c r="P591" t="s">
        <v>1660</v>
      </c>
      <c r="Q591" t="s">
        <v>25</v>
      </c>
      <c r="R591" t="s">
        <v>25</v>
      </c>
      <c r="S591" t="s">
        <v>25</v>
      </c>
      <c r="T591" t="s">
        <v>25</v>
      </c>
    </row>
    <row r="592" spans="1:20" hidden="1" x14ac:dyDescent="0.3">
      <c r="A592" t="s">
        <v>2737</v>
      </c>
      <c r="B592" t="s">
        <v>2738</v>
      </c>
      <c r="C592" s="1" t="str">
        <f t="shared" si="79"/>
        <v>21:1146</v>
      </c>
      <c r="D592" s="1" t="str">
        <f t="shared" si="80"/>
        <v>21:0421</v>
      </c>
      <c r="E592" t="s">
        <v>2739</v>
      </c>
      <c r="F592" t="s">
        <v>2740</v>
      </c>
      <c r="H592">
        <v>54.190284499999997</v>
      </c>
      <c r="I592">
        <v>-65.640759700000004</v>
      </c>
      <c r="J592" s="1" t="str">
        <f t="shared" si="81"/>
        <v>Till</v>
      </c>
      <c r="K592" s="1" t="str">
        <f t="shared" si="82"/>
        <v>HMC separation (ODM; details not reported)</v>
      </c>
      <c r="L592" t="s">
        <v>34</v>
      </c>
      <c r="M592" t="s">
        <v>34</v>
      </c>
      <c r="N592" t="s">
        <v>25</v>
      </c>
      <c r="O592" t="s">
        <v>25</v>
      </c>
      <c r="P592" t="s">
        <v>2701</v>
      </c>
      <c r="Q592" t="s">
        <v>34</v>
      </c>
      <c r="R592" t="s">
        <v>34</v>
      </c>
      <c r="S592" t="s">
        <v>25</v>
      </c>
      <c r="T592" t="s">
        <v>25</v>
      </c>
    </row>
    <row r="593" spans="1:20" hidden="1" x14ac:dyDescent="0.3">
      <c r="A593" t="s">
        <v>2741</v>
      </c>
      <c r="B593" t="s">
        <v>2742</v>
      </c>
      <c r="C593" s="1" t="str">
        <f t="shared" si="79"/>
        <v>21:1146</v>
      </c>
      <c r="D593" s="1" t="str">
        <f t="shared" si="80"/>
        <v>21:0421</v>
      </c>
      <c r="E593" t="s">
        <v>2743</v>
      </c>
      <c r="F593" t="s">
        <v>2744</v>
      </c>
      <c r="H593">
        <v>54.0797466</v>
      </c>
      <c r="I593">
        <v>-65.008620300000004</v>
      </c>
      <c r="J593" s="1" t="str">
        <f t="shared" si="81"/>
        <v>Till</v>
      </c>
      <c r="K593" s="1" t="str">
        <f t="shared" si="82"/>
        <v>HMC separation (ODM; details not reported)</v>
      </c>
      <c r="L593" t="s">
        <v>34</v>
      </c>
      <c r="M593" t="s">
        <v>33</v>
      </c>
      <c r="N593" t="s">
        <v>33</v>
      </c>
      <c r="O593" t="s">
        <v>25</v>
      </c>
      <c r="P593" t="s">
        <v>1694</v>
      </c>
      <c r="Q593" t="s">
        <v>1596</v>
      </c>
      <c r="R593" t="s">
        <v>1596</v>
      </c>
      <c r="S593" t="s">
        <v>1596</v>
      </c>
      <c r="T593" t="s">
        <v>25</v>
      </c>
    </row>
    <row r="594" spans="1:20" hidden="1" x14ac:dyDescent="0.3">
      <c r="A594" t="s">
        <v>2745</v>
      </c>
      <c r="B594" t="s">
        <v>2746</v>
      </c>
      <c r="C594" s="1" t="str">
        <f t="shared" si="79"/>
        <v>21:1146</v>
      </c>
      <c r="D594" s="1" t="str">
        <f t="shared" si="80"/>
        <v>21:0421</v>
      </c>
      <c r="E594" t="s">
        <v>2747</v>
      </c>
      <c r="F594" t="s">
        <v>2748</v>
      </c>
      <c r="H594">
        <v>54.1963352</v>
      </c>
      <c r="I594">
        <v>-65.380784500000004</v>
      </c>
      <c r="J594" s="1" t="str">
        <f t="shared" si="81"/>
        <v>Till</v>
      </c>
      <c r="K594" s="1" t="str">
        <f t="shared" si="82"/>
        <v>HMC separation (ODM; details not reported)</v>
      </c>
      <c r="L594" t="s">
        <v>25</v>
      </c>
      <c r="M594" t="s">
        <v>25</v>
      </c>
      <c r="N594" t="s">
        <v>25</v>
      </c>
      <c r="O594" t="s">
        <v>25</v>
      </c>
      <c r="P594" t="s">
        <v>315</v>
      </c>
      <c r="Q594" t="s">
        <v>25</v>
      </c>
      <c r="R594" t="s">
        <v>25</v>
      </c>
      <c r="S594" t="s">
        <v>25</v>
      </c>
      <c r="T594" t="s">
        <v>25</v>
      </c>
    </row>
    <row r="595" spans="1:20" hidden="1" x14ac:dyDescent="0.3">
      <c r="A595" t="s">
        <v>2749</v>
      </c>
      <c r="B595" t="s">
        <v>2750</v>
      </c>
      <c r="C595" s="1" t="str">
        <f t="shared" si="79"/>
        <v>21:1146</v>
      </c>
      <c r="D595" s="1" t="str">
        <f t="shared" si="80"/>
        <v>21:0421</v>
      </c>
      <c r="E595" t="s">
        <v>2751</v>
      </c>
      <c r="F595" t="s">
        <v>2752</v>
      </c>
      <c r="H595">
        <v>54.411977100000001</v>
      </c>
      <c r="I595">
        <v>-65.049566499999997</v>
      </c>
      <c r="J595" s="1" t="str">
        <f t="shared" si="81"/>
        <v>Till</v>
      </c>
      <c r="K595" s="1" t="str">
        <f t="shared" si="82"/>
        <v>HMC separation (ODM; details not reported)</v>
      </c>
      <c r="L595" t="s">
        <v>32</v>
      </c>
      <c r="M595" t="s">
        <v>32</v>
      </c>
      <c r="N595" t="s">
        <v>25</v>
      </c>
      <c r="O595" t="s">
        <v>25</v>
      </c>
      <c r="P595" t="s">
        <v>1651</v>
      </c>
      <c r="Q595" t="s">
        <v>24</v>
      </c>
      <c r="R595" t="s">
        <v>24</v>
      </c>
      <c r="S595" t="s">
        <v>25</v>
      </c>
      <c r="T595" t="s">
        <v>25</v>
      </c>
    </row>
    <row r="596" spans="1:20" hidden="1" x14ac:dyDescent="0.3">
      <c r="A596" t="s">
        <v>2753</v>
      </c>
      <c r="B596" t="s">
        <v>2754</v>
      </c>
      <c r="C596" s="1" t="str">
        <f t="shared" si="79"/>
        <v>21:1146</v>
      </c>
      <c r="D596" s="1" t="str">
        <f t="shared" si="80"/>
        <v>21:0421</v>
      </c>
      <c r="E596" t="s">
        <v>2755</v>
      </c>
      <c r="F596" t="s">
        <v>2756</v>
      </c>
      <c r="H596">
        <v>54.511292099999999</v>
      </c>
      <c r="I596">
        <v>-65.089265900000001</v>
      </c>
      <c r="J596" s="1" t="str">
        <f t="shared" si="81"/>
        <v>Till</v>
      </c>
      <c r="K596" s="1" t="str">
        <f t="shared" si="82"/>
        <v>HMC separation (ODM; details not reported)</v>
      </c>
      <c r="L596" t="s">
        <v>200</v>
      </c>
      <c r="M596" t="s">
        <v>200</v>
      </c>
      <c r="N596" t="s">
        <v>25</v>
      </c>
      <c r="O596" t="s">
        <v>25</v>
      </c>
      <c r="P596" t="s">
        <v>337</v>
      </c>
      <c r="Q596" t="s">
        <v>34</v>
      </c>
      <c r="R596" t="s">
        <v>34</v>
      </c>
      <c r="S596" t="s">
        <v>25</v>
      </c>
      <c r="T596" t="s">
        <v>25</v>
      </c>
    </row>
    <row r="597" spans="1:20" hidden="1" x14ac:dyDescent="0.3">
      <c r="A597" t="s">
        <v>2757</v>
      </c>
      <c r="B597" t="s">
        <v>2758</v>
      </c>
      <c r="C597" s="1" t="str">
        <f t="shared" si="79"/>
        <v>21:1146</v>
      </c>
      <c r="D597" s="1" t="str">
        <f t="shared" si="80"/>
        <v>21:0421</v>
      </c>
      <c r="E597" t="s">
        <v>2759</v>
      </c>
      <c r="F597" t="s">
        <v>2760</v>
      </c>
      <c r="H597">
        <v>54.426676700000002</v>
      </c>
      <c r="I597">
        <v>-65.406551500000006</v>
      </c>
      <c r="J597" s="1" t="str">
        <f t="shared" si="81"/>
        <v>Till</v>
      </c>
      <c r="K597" s="1" t="str">
        <f t="shared" si="82"/>
        <v>HMC separation (ODM; details not reported)</v>
      </c>
      <c r="L597" t="s">
        <v>32</v>
      </c>
      <c r="M597" t="s">
        <v>34</v>
      </c>
      <c r="N597" t="s">
        <v>25</v>
      </c>
      <c r="O597" t="s">
        <v>33</v>
      </c>
      <c r="P597" t="s">
        <v>653</v>
      </c>
      <c r="Q597" t="s">
        <v>33</v>
      </c>
      <c r="R597" t="s">
        <v>33</v>
      </c>
      <c r="S597" t="s">
        <v>25</v>
      </c>
      <c r="T597" t="s">
        <v>1596</v>
      </c>
    </row>
    <row r="598" spans="1:20" hidden="1" x14ac:dyDescent="0.3">
      <c r="A598" t="s">
        <v>2761</v>
      </c>
      <c r="B598" t="s">
        <v>2762</v>
      </c>
      <c r="C598" s="1" t="str">
        <f t="shared" si="79"/>
        <v>21:1146</v>
      </c>
      <c r="D598" s="1" t="str">
        <f t="shared" si="80"/>
        <v>21:0421</v>
      </c>
      <c r="E598" t="s">
        <v>2763</v>
      </c>
      <c r="F598" t="s">
        <v>2764</v>
      </c>
      <c r="H598">
        <v>54.364382599999999</v>
      </c>
      <c r="I598">
        <v>-65.955999599999998</v>
      </c>
      <c r="J598" s="1" t="str">
        <f t="shared" si="81"/>
        <v>Till</v>
      </c>
      <c r="K598" s="1" t="str">
        <f t="shared" si="82"/>
        <v>HMC separation (ODM; details not reported)</v>
      </c>
      <c r="L598" t="s">
        <v>33</v>
      </c>
      <c r="M598" t="s">
        <v>33</v>
      </c>
      <c r="N598" t="s">
        <v>25</v>
      </c>
      <c r="O598" t="s">
        <v>25</v>
      </c>
      <c r="P598" t="s">
        <v>2765</v>
      </c>
      <c r="Q598" t="s">
        <v>273</v>
      </c>
      <c r="R598" t="s">
        <v>273</v>
      </c>
      <c r="S598" t="s">
        <v>25</v>
      </c>
      <c r="T598" t="s">
        <v>25</v>
      </c>
    </row>
    <row r="599" spans="1:20" hidden="1" x14ac:dyDescent="0.3">
      <c r="A599" t="s">
        <v>2766</v>
      </c>
      <c r="B599" t="s">
        <v>2767</v>
      </c>
      <c r="C599" s="1" t="str">
        <f t="shared" si="79"/>
        <v>21:1146</v>
      </c>
      <c r="D599" s="1" t="str">
        <f t="shared" si="80"/>
        <v>21:0421</v>
      </c>
      <c r="E599" t="s">
        <v>2768</v>
      </c>
      <c r="F599" t="s">
        <v>2769</v>
      </c>
      <c r="H599">
        <v>54.883377799999998</v>
      </c>
      <c r="I599">
        <v>-64.921547000000004</v>
      </c>
      <c r="J599" s="1" t="str">
        <f t="shared" si="81"/>
        <v>Till</v>
      </c>
      <c r="K599" s="1" t="str">
        <f t="shared" si="82"/>
        <v>HMC separation (ODM; details not reported)</v>
      </c>
      <c r="L599" t="s">
        <v>200</v>
      </c>
      <c r="M599" t="s">
        <v>32</v>
      </c>
      <c r="N599" t="s">
        <v>25</v>
      </c>
      <c r="O599" t="s">
        <v>33</v>
      </c>
      <c r="P599" t="s">
        <v>1963</v>
      </c>
      <c r="Q599" t="s">
        <v>274</v>
      </c>
      <c r="R599" t="s">
        <v>246</v>
      </c>
      <c r="S599" t="s">
        <v>25</v>
      </c>
      <c r="T599" t="s">
        <v>33</v>
      </c>
    </row>
    <row r="600" spans="1:20" hidden="1" x14ac:dyDescent="0.3">
      <c r="A600" t="s">
        <v>2770</v>
      </c>
      <c r="B600" t="s">
        <v>2771</v>
      </c>
      <c r="C600" s="1" t="str">
        <f t="shared" si="79"/>
        <v>21:1146</v>
      </c>
      <c r="D600" s="1" t="str">
        <f t="shared" si="80"/>
        <v>21:0421</v>
      </c>
      <c r="E600" t="s">
        <v>2772</v>
      </c>
      <c r="F600" t="s">
        <v>2773</v>
      </c>
      <c r="H600">
        <v>55.0965037</v>
      </c>
      <c r="I600">
        <v>-65.369992699999997</v>
      </c>
      <c r="J600" s="1" t="str">
        <f t="shared" si="81"/>
        <v>Till</v>
      </c>
      <c r="K600" s="1" t="str">
        <f t="shared" si="82"/>
        <v>HMC separation (ODM; details not reported)</v>
      </c>
      <c r="L600" t="s">
        <v>25</v>
      </c>
      <c r="M600" t="s">
        <v>25</v>
      </c>
      <c r="N600" t="s">
        <v>25</v>
      </c>
      <c r="O600" t="s">
        <v>25</v>
      </c>
      <c r="P600" t="s">
        <v>2663</v>
      </c>
      <c r="Q600" t="s">
        <v>25</v>
      </c>
      <c r="R600" t="s">
        <v>25</v>
      </c>
      <c r="S600" t="s">
        <v>25</v>
      </c>
      <c r="T600" t="s">
        <v>25</v>
      </c>
    </row>
    <row r="601" spans="1:20" hidden="1" x14ac:dyDescent="0.3">
      <c r="A601" t="s">
        <v>2774</v>
      </c>
      <c r="B601" t="s">
        <v>2775</v>
      </c>
      <c r="C601" s="1" t="str">
        <f t="shared" si="79"/>
        <v>21:1146</v>
      </c>
      <c r="D601" s="1" t="str">
        <f t="shared" si="80"/>
        <v>21:0421</v>
      </c>
      <c r="E601" t="s">
        <v>2776</v>
      </c>
      <c r="F601" t="s">
        <v>2777</v>
      </c>
      <c r="H601">
        <v>54.108804800000001</v>
      </c>
      <c r="I601">
        <v>-64.922533799999997</v>
      </c>
      <c r="J601" s="1" t="str">
        <f t="shared" si="81"/>
        <v>Till</v>
      </c>
      <c r="K601" s="1" t="str">
        <f t="shared" si="82"/>
        <v>HMC separation (ODM; details not reported)</v>
      </c>
      <c r="L601" t="s">
        <v>25</v>
      </c>
      <c r="M601" t="s">
        <v>25</v>
      </c>
      <c r="N601" t="s">
        <v>25</v>
      </c>
      <c r="O601" t="s">
        <v>25</v>
      </c>
      <c r="P601" t="s">
        <v>1963</v>
      </c>
      <c r="Q601" t="s">
        <v>25</v>
      </c>
      <c r="R601" t="s">
        <v>25</v>
      </c>
      <c r="S601" t="s">
        <v>25</v>
      </c>
      <c r="T601" t="s">
        <v>25</v>
      </c>
    </row>
    <row r="602" spans="1:20" hidden="1" x14ac:dyDescent="0.3">
      <c r="A602" t="s">
        <v>2778</v>
      </c>
      <c r="B602" t="s">
        <v>2779</v>
      </c>
      <c r="C602" s="1" t="str">
        <f t="shared" si="79"/>
        <v>21:1146</v>
      </c>
      <c r="D602" s="1" t="str">
        <f t="shared" si="80"/>
        <v>21:0421</v>
      </c>
      <c r="E602" t="s">
        <v>2780</v>
      </c>
      <c r="F602" t="s">
        <v>2781</v>
      </c>
      <c r="H602">
        <v>54.161056700000003</v>
      </c>
      <c r="I602">
        <v>-64.297628200000005</v>
      </c>
      <c r="J602" s="1" t="str">
        <f t="shared" si="81"/>
        <v>Till</v>
      </c>
      <c r="K602" s="1" t="str">
        <f t="shared" si="82"/>
        <v>HMC separation (ODM; details not reported)</v>
      </c>
      <c r="L602" t="s">
        <v>25</v>
      </c>
      <c r="M602" t="s">
        <v>25</v>
      </c>
      <c r="N602" t="s">
        <v>25</v>
      </c>
      <c r="O602" t="s">
        <v>25</v>
      </c>
      <c r="P602" t="s">
        <v>1180</v>
      </c>
      <c r="Q602" t="s">
        <v>25</v>
      </c>
      <c r="R602" t="s">
        <v>25</v>
      </c>
      <c r="S602" t="s">
        <v>25</v>
      </c>
      <c r="T602" t="s">
        <v>25</v>
      </c>
    </row>
    <row r="603" spans="1:20" hidden="1" x14ac:dyDescent="0.3">
      <c r="A603" t="s">
        <v>2782</v>
      </c>
      <c r="B603" t="s">
        <v>2783</v>
      </c>
      <c r="C603" s="1" t="str">
        <f t="shared" si="79"/>
        <v>21:1146</v>
      </c>
      <c r="D603" s="1" t="str">
        <f>HYPERLINK("http://geochem.nrcan.gc.ca/cdogs/content/svy/svy_e.htm", "")</f>
        <v/>
      </c>
      <c r="G603" s="1" t="str">
        <f>HYPERLINK("http://geochem.nrcan.gc.ca/cdogs/content/cr_/cr_00241_e.htm", "241")</f>
        <v>241</v>
      </c>
      <c r="J603" t="s">
        <v>1631</v>
      </c>
      <c r="K603" t="s">
        <v>1632</v>
      </c>
      <c r="L603" t="s">
        <v>25</v>
      </c>
      <c r="M603" t="s">
        <v>25</v>
      </c>
      <c r="N603" t="s">
        <v>25</v>
      </c>
      <c r="O603" t="s">
        <v>25</v>
      </c>
      <c r="P603" t="s">
        <v>2701</v>
      </c>
      <c r="Q603" t="s">
        <v>25</v>
      </c>
      <c r="R603" t="s">
        <v>25</v>
      </c>
      <c r="S603" t="s">
        <v>25</v>
      </c>
      <c r="T603" t="s">
        <v>25</v>
      </c>
    </row>
    <row r="604" spans="1:20" hidden="1" x14ac:dyDescent="0.3">
      <c r="A604" t="s">
        <v>2784</v>
      </c>
      <c r="B604" t="s">
        <v>2785</v>
      </c>
      <c r="C604" s="1" t="str">
        <f t="shared" si="79"/>
        <v>21:1146</v>
      </c>
      <c r="D604" s="1" t="str">
        <f>HYPERLINK("http://geochem.nrcan.gc.ca/cdogs/content/svy/svy_e.htm", "")</f>
        <v/>
      </c>
      <c r="G604" s="1" t="str">
        <f>HYPERLINK("http://geochem.nrcan.gc.ca/cdogs/content/cr_/cr_00241_e.htm", "241")</f>
        <v>241</v>
      </c>
      <c r="J604" t="s">
        <v>1631</v>
      </c>
      <c r="K604" t="s">
        <v>1632</v>
      </c>
      <c r="L604" t="s">
        <v>25</v>
      </c>
      <c r="M604" t="s">
        <v>25</v>
      </c>
      <c r="N604" t="s">
        <v>25</v>
      </c>
      <c r="O604" t="s">
        <v>25</v>
      </c>
      <c r="P604" t="s">
        <v>2786</v>
      </c>
      <c r="Q604" t="s">
        <v>25</v>
      </c>
      <c r="R604" t="s">
        <v>25</v>
      </c>
      <c r="S604" t="s">
        <v>25</v>
      </c>
      <c r="T604" t="s">
        <v>25</v>
      </c>
    </row>
    <row r="605" spans="1:20" hidden="1" x14ac:dyDescent="0.3">
      <c r="A605" t="s">
        <v>2787</v>
      </c>
      <c r="B605" t="s">
        <v>2788</v>
      </c>
      <c r="C605" s="1" t="str">
        <f t="shared" si="79"/>
        <v>21:1146</v>
      </c>
      <c r="D605" s="1" t="str">
        <f>HYPERLINK("http://geochem.nrcan.gc.ca/cdogs/content/svy/svy_e.htm", "")</f>
        <v/>
      </c>
      <c r="G605" s="1" t="str">
        <f>HYPERLINK("http://geochem.nrcan.gc.ca/cdogs/content/cr_/cr_00241_e.htm", "241")</f>
        <v>241</v>
      </c>
      <c r="J605" t="s">
        <v>1631</v>
      </c>
      <c r="K605" t="s">
        <v>1632</v>
      </c>
      <c r="L605" t="s">
        <v>33</v>
      </c>
      <c r="M605" t="s">
        <v>33</v>
      </c>
      <c r="N605" t="s">
        <v>25</v>
      </c>
      <c r="O605" t="s">
        <v>25</v>
      </c>
      <c r="P605" t="s">
        <v>2658</v>
      </c>
      <c r="Q605" t="s">
        <v>1596</v>
      </c>
      <c r="R605" t="s">
        <v>1596</v>
      </c>
      <c r="S605" t="s">
        <v>25</v>
      </c>
      <c r="T605" t="s">
        <v>25</v>
      </c>
    </row>
    <row r="606" spans="1:20" hidden="1" x14ac:dyDescent="0.3">
      <c r="A606" t="s">
        <v>2789</v>
      </c>
      <c r="B606" t="s">
        <v>2790</v>
      </c>
      <c r="C606" s="1" t="str">
        <f t="shared" ref="C606:C637" si="83">HYPERLINK("http://geochem.nrcan.gc.ca/cdogs/content/bdl/bdl270004_e.htm", "27:0004")</f>
        <v>27:0004</v>
      </c>
      <c r="D606" s="1" t="str">
        <f t="shared" ref="D606:D637" si="84">HYPERLINK("http://geochem.nrcan.gc.ca/cdogs/content/svy/svy270003_e.htm", "27:0003")</f>
        <v>27:0003</v>
      </c>
      <c r="E606" t="s">
        <v>2791</v>
      </c>
      <c r="F606" t="s">
        <v>2792</v>
      </c>
      <c r="J606" s="1" t="str">
        <f>HYPERLINK("http://geochem.nrcan.gc.ca/cdogs/content/kwd/kwd020044_e.htm", "Till")</f>
        <v>Till</v>
      </c>
      <c r="K606" s="1" t="str">
        <f t="shared" ref="K606:K669" si="85">HYPERLINK("http://geochem.nrcan.gc.ca/cdogs/content/kwd/kwd080035_e.htm", "HMC separation (ODM standard)")</f>
        <v>HMC separation (ODM standard)</v>
      </c>
      <c r="L606" t="s">
        <v>34</v>
      </c>
      <c r="M606" t="s">
        <v>33</v>
      </c>
      <c r="N606" t="s">
        <v>33</v>
      </c>
      <c r="O606" t="s">
        <v>25</v>
      </c>
      <c r="P606" t="s">
        <v>1134</v>
      </c>
      <c r="Q606" t="s">
        <v>701</v>
      </c>
      <c r="R606" t="s">
        <v>159</v>
      </c>
      <c r="S606" t="s">
        <v>200</v>
      </c>
      <c r="T606" t="s">
        <v>918</v>
      </c>
    </row>
    <row r="607" spans="1:20" hidden="1" x14ac:dyDescent="0.3">
      <c r="A607" t="s">
        <v>2793</v>
      </c>
      <c r="B607" t="s">
        <v>2794</v>
      </c>
      <c r="C607" s="1" t="str">
        <f t="shared" si="83"/>
        <v>27:0004</v>
      </c>
      <c r="D607" s="1" t="str">
        <f t="shared" si="84"/>
        <v>27:0003</v>
      </c>
      <c r="E607" t="s">
        <v>2795</v>
      </c>
      <c r="F607" t="s">
        <v>2796</v>
      </c>
      <c r="H607">
        <v>61.179858299999999</v>
      </c>
      <c r="I607">
        <v>-120.6975382</v>
      </c>
      <c r="J607" s="1" t="str">
        <f>HYPERLINK("http://geochem.nrcan.gc.ca/cdogs/content/kwd/kwd020045_e.htm", "Basal till")</f>
        <v>Basal till</v>
      </c>
      <c r="K607" s="1" t="str">
        <f t="shared" si="85"/>
        <v>HMC separation (ODM standard)</v>
      </c>
      <c r="L607" t="s">
        <v>33</v>
      </c>
      <c r="M607" t="s">
        <v>33</v>
      </c>
      <c r="N607" t="s">
        <v>25</v>
      </c>
      <c r="O607" t="s">
        <v>25</v>
      </c>
      <c r="P607" t="s">
        <v>2797</v>
      </c>
      <c r="Q607" t="s">
        <v>44</v>
      </c>
      <c r="R607" t="s">
        <v>44</v>
      </c>
      <c r="S607" t="s">
        <v>918</v>
      </c>
      <c r="T607" t="s">
        <v>918</v>
      </c>
    </row>
    <row r="608" spans="1:20" hidden="1" x14ac:dyDescent="0.3">
      <c r="A608" t="s">
        <v>2798</v>
      </c>
      <c r="B608" t="s">
        <v>2799</v>
      </c>
      <c r="C608" s="1" t="str">
        <f t="shared" si="83"/>
        <v>27:0004</v>
      </c>
      <c r="D608" s="1" t="str">
        <f t="shared" si="84"/>
        <v>27:0003</v>
      </c>
      <c r="E608" t="s">
        <v>2800</v>
      </c>
      <c r="F608" t="s">
        <v>2801</v>
      </c>
      <c r="H608">
        <v>61.117170799999997</v>
      </c>
      <c r="I608">
        <v>-120.65958620000001</v>
      </c>
      <c r="J608" s="1" t="str">
        <f>HYPERLINK("http://geochem.nrcan.gc.ca/cdogs/content/kwd/kwd020045_e.htm", "Basal till")</f>
        <v>Basal till</v>
      </c>
      <c r="K608" s="1" t="str">
        <f t="shared" si="85"/>
        <v>HMC separation (ODM standard)</v>
      </c>
      <c r="L608" t="s">
        <v>32</v>
      </c>
      <c r="M608" t="s">
        <v>32</v>
      </c>
      <c r="N608" t="s">
        <v>25</v>
      </c>
      <c r="O608" t="s">
        <v>25</v>
      </c>
      <c r="P608" t="s">
        <v>521</v>
      </c>
      <c r="Q608" t="s">
        <v>130</v>
      </c>
      <c r="R608" t="s">
        <v>130</v>
      </c>
      <c r="S608" t="s">
        <v>918</v>
      </c>
      <c r="T608" t="s">
        <v>918</v>
      </c>
    </row>
    <row r="609" spans="1:20" hidden="1" x14ac:dyDescent="0.3">
      <c r="A609" t="s">
        <v>2802</v>
      </c>
      <c r="B609" t="s">
        <v>2803</v>
      </c>
      <c r="C609" s="1" t="str">
        <f t="shared" si="83"/>
        <v>27:0004</v>
      </c>
      <c r="D609" s="1" t="str">
        <f t="shared" si="84"/>
        <v>27:0003</v>
      </c>
      <c r="E609" t="s">
        <v>2804</v>
      </c>
      <c r="F609" t="s">
        <v>2805</v>
      </c>
      <c r="H609">
        <v>61.047191599999998</v>
      </c>
      <c r="I609">
        <v>-120.6082299</v>
      </c>
      <c r="J609" s="1" t="str">
        <f>HYPERLINK("http://geochem.nrcan.gc.ca/cdogs/content/kwd/kwd020045_e.htm", "Basal till")</f>
        <v>Basal till</v>
      </c>
      <c r="K609" s="1" t="str">
        <f t="shared" si="85"/>
        <v>HMC separation (ODM standard)</v>
      </c>
      <c r="L609" t="s">
        <v>34</v>
      </c>
      <c r="M609" t="s">
        <v>34</v>
      </c>
      <c r="N609" t="s">
        <v>25</v>
      </c>
      <c r="O609" t="s">
        <v>25</v>
      </c>
      <c r="P609" t="s">
        <v>382</v>
      </c>
      <c r="Q609" t="s">
        <v>159</v>
      </c>
      <c r="R609" t="s">
        <v>159</v>
      </c>
      <c r="S609" t="s">
        <v>918</v>
      </c>
      <c r="T609" t="s">
        <v>918</v>
      </c>
    </row>
    <row r="610" spans="1:20" hidden="1" x14ac:dyDescent="0.3">
      <c r="A610" t="s">
        <v>2806</v>
      </c>
      <c r="B610" t="s">
        <v>2807</v>
      </c>
      <c r="C610" s="1" t="str">
        <f t="shared" si="83"/>
        <v>27:0004</v>
      </c>
      <c r="D610" s="1" t="str">
        <f t="shared" si="84"/>
        <v>27:0003</v>
      </c>
      <c r="E610" t="s">
        <v>2808</v>
      </c>
      <c r="F610" t="s">
        <v>2809</v>
      </c>
      <c r="H610">
        <v>60.975931000000003</v>
      </c>
      <c r="I610">
        <v>-120.56724869999999</v>
      </c>
      <c r="J610" s="1" t="str">
        <f>HYPERLINK("http://geochem.nrcan.gc.ca/cdogs/content/kwd/kwd020045_e.htm", "Basal till")</f>
        <v>Basal till</v>
      </c>
      <c r="K610" s="1" t="str">
        <f t="shared" si="85"/>
        <v>HMC separation (ODM standard)</v>
      </c>
      <c r="L610" t="s">
        <v>25</v>
      </c>
      <c r="M610" t="s">
        <v>25</v>
      </c>
      <c r="N610" t="s">
        <v>25</v>
      </c>
      <c r="O610" t="s">
        <v>25</v>
      </c>
      <c r="P610" t="s">
        <v>1306</v>
      </c>
      <c r="Q610" t="s">
        <v>918</v>
      </c>
      <c r="R610" t="s">
        <v>918</v>
      </c>
      <c r="S610" t="s">
        <v>918</v>
      </c>
      <c r="T610" t="s">
        <v>918</v>
      </c>
    </row>
    <row r="611" spans="1:20" hidden="1" x14ac:dyDescent="0.3">
      <c r="A611" t="s">
        <v>2810</v>
      </c>
      <c r="B611" t="s">
        <v>2811</v>
      </c>
      <c r="C611" s="1" t="str">
        <f t="shared" si="83"/>
        <v>27:0004</v>
      </c>
      <c r="D611" s="1" t="str">
        <f t="shared" si="84"/>
        <v>27:0003</v>
      </c>
      <c r="E611" t="s">
        <v>2812</v>
      </c>
      <c r="F611" t="s">
        <v>2813</v>
      </c>
      <c r="H611">
        <v>60.8112183</v>
      </c>
      <c r="I611">
        <v>-120.4702951</v>
      </c>
      <c r="J611" s="1" t="str">
        <f>HYPERLINK("http://geochem.nrcan.gc.ca/cdogs/content/kwd/kwd020044_e.htm", "Till")</f>
        <v>Till</v>
      </c>
      <c r="K611" s="1" t="str">
        <f t="shared" si="85"/>
        <v>HMC separation (ODM standard)</v>
      </c>
      <c r="L611" t="s">
        <v>32</v>
      </c>
      <c r="M611" t="s">
        <v>32</v>
      </c>
      <c r="N611" t="s">
        <v>25</v>
      </c>
      <c r="O611" t="s">
        <v>25</v>
      </c>
      <c r="P611" t="s">
        <v>628</v>
      </c>
      <c r="Q611" t="s">
        <v>2814</v>
      </c>
      <c r="R611" t="s">
        <v>2814</v>
      </c>
      <c r="S611" t="s">
        <v>918</v>
      </c>
      <c r="T611" t="s">
        <v>918</v>
      </c>
    </row>
    <row r="612" spans="1:20" hidden="1" x14ac:dyDescent="0.3">
      <c r="A612" t="s">
        <v>2815</v>
      </c>
      <c r="B612" t="s">
        <v>2816</v>
      </c>
      <c r="C612" s="1" t="str">
        <f t="shared" si="83"/>
        <v>27:0004</v>
      </c>
      <c r="D612" s="1" t="str">
        <f t="shared" si="84"/>
        <v>27:0003</v>
      </c>
      <c r="E612" t="s">
        <v>2817</v>
      </c>
      <c r="F612" t="s">
        <v>2818</v>
      </c>
      <c r="H612">
        <v>60.278212000000003</v>
      </c>
      <c r="I612">
        <v>-120.0117704</v>
      </c>
      <c r="J612" s="1" t="str">
        <f>HYPERLINK("http://geochem.nrcan.gc.ca/cdogs/content/kwd/kwd020045_e.htm", "Basal till")</f>
        <v>Basal till</v>
      </c>
      <c r="K612" s="1" t="str">
        <f t="shared" si="85"/>
        <v>HMC separation (ODM standard)</v>
      </c>
      <c r="L612" t="s">
        <v>33</v>
      </c>
      <c r="M612" t="s">
        <v>33</v>
      </c>
      <c r="N612" t="s">
        <v>25</v>
      </c>
      <c r="O612" t="s">
        <v>25</v>
      </c>
      <c r="P612" t="s">
        <v>2819</v>
      </c>
      <c r="Q612" t="s">
        <v>491</v>
      </c>
      <c r="R612" t="s">
        <v>491</v>
      </c>
      <c r="S612" t="s">
        <v>918</v>
      </c>
      <c r="T612" t="s">
        <v>918</v>
      </c>
    </row>
    <row r="613" spans="1:20" hidden="1" x14ac:dyDescent="0.3">
      <c r="A613" t="s">
        <v>2820</v>
      </c>
      <c r="B613" t="s">
        <v>2821</v>
      </c>
      <c r="C613" s="1" t="str">
        <f t="shared" si="83"/>
        <v>27:0004</v>
      </c>
      <c r="D613" s="1" t="str">
        <f t="shared" si="84"/>
        <v>27:0003</v>
      </c>
      <c r="E613" t="s">
        <v>2822</v>
      </c>
      <c r="F613" t="s">
        <v>2823</v>
      </c>
      <c r="H613">
        <v>60.334146400000002</v>
      </c>
      <c r="I613">
        <v>-120.0655015</v>
      </c>
      <c r="J613" s="1" t="str">
        <f>HYPERLINK("http://geochem.nrcan.gc.ca/cdogs/content/kwd/kwd020044_e.htm", "Till")</f>
        <v>Till</v>
      </c>
      <c r="K613" s="1" t="str">
        <f t="shared" si="85"/>
        <v>HMC separation (ODM standard)</v>
      </c>
      <c r="L613" t="s">
        <v>24</v>
      </c>
      <c r="M613" t="s">
        <v>32</v>
      </c>
      <c r="N613" t="s">
        <v>34</v>
      </c>
      <c r="O613" t="s">
        <v>25</v>
      </c>
      <c r="P613" t="s">
        <v>2824</v>
      </c>
      <c r="Q613" t="s">
        <v>130</v>
      </c>
      <c r="R613" t="s">
        <v>274</v>
      </c>
      <c r="S613" t="s">
        <v>200</v>
      </c>
      <c r="T613" t="s">
        <v>918</v>
      </c>
    </row>
    <row r="614" spans="1:20" hidden="1" x14ac:dyDescent="0.3">
      <c r="A614" t="s">
        <v>2825</v>
      </c>
      <c r="B614" t="s">
        <v>2826</v>
      </c>
      <c r="C614" s="1" t="str">
        <f t="shared" si="83"/>
        <v>27:0004</v>
      </c>
      <c r="D614" s="1" t="str">
        <f t="shared" si="84"/>
        <v>27:0003</v>
      </c>
      <c r="E614" t="s">
        <v>2827</v>
      </c>
      <c r="F614" t="s">
        <v>2828</v>
      </c>
      <c r="H614">
        <v>60.395273500000002</v>
      </c>
      <c r="I614">
        <v>-120.1257627</v>
      </c>
      <c r="J614" s="1" t="str">
        <f t="shared" ref="J614:J621" si="86">HYPERLINK("http://geochem.nrcan.gc.ca/cdogs/content/kwd/kwd020045_e.htm", "Basal till")</f>
        <v>Basal till</v>
      </c>
      <c r="K614" s="1" t="str">
        <f t="shared" si="85"/>
        <v>HMC separation (ODM standard)</v>
      </c>
      <c r="L614" t="s">
        <v>33</v>
      </c>
      <c r="M614" t="s">
        <v>33</v>
      </c>
      <c r="N614" t="s">
        <v>25</v>
      </c>
      <c r="O614" t="s">
        <v>25</v>
      </c>
      <c r="P614" t="s">
        <v>874</v>
      </c>
      <c r="Q614" t="s">
        <v>277</v>
      </c>
      <c r="R614" t="s">
        <v>277</v>
      </c>
      <c r="S614" t="s">
        <v>918</v>
      </c>
      <c r="T614" t="s">
        <v>918</v>
      </c>
    </row>
    <row r="615" spans="1:20" hidden="1" x14ac:dyDescent="0.3">
      <c r="A615" t="s">
        <v>2829</v>
      </c>
      <c r="B615" t="s">
        <v>2830</v>
      </c>
      <c r="C615" s="1" t="str">
        <f t="shared" si="83"/>
        <v>27:0004</v>
      </c>
      <c r="D615" s="1" t="str">
        <f t="shared" si="84"/>
        <v>27:0003</v>
      </c>
      <c r="E615" t="s">
        <v>2831</v>
      </c>
      <c r="F615" t="s">
        <v>2832</v>
      </c>
      <c r="H615">
        <v>60.444993799999999</v>
      </c>
      <c r="I615">
        <v>-120.1732126</v>
      </c>
      <c r="J615" s="1" t="str">
        <f t="shared" si="86"/>
        <v>Basal till</v>
      </c>
      <c r="K615" s="1" t="str">
        <f t="shared" si="85"/>
        <v>HMC separation (ODM standard)</v>
      </c>
      <c r="L615" t="s">
        <v>34</v>
      </c>
      <c r="M615" t="s">
        <v>34</v>
      </c>
      <c r="N615" t="s">
        <v>25</v>
      </c>
      <c r="O615" t="s">
        <v>25</v>
      </c>
      <c r="P615" t="s">
        <v>2833</v>
      </c>
      <c r="Q615" t="s">
        <v>2834</v>
      </c>
      <c r="R615" t="s">
        <v>2834</v>
      </c>
      <c r="S615" t="s">
        <v>918</v>
      </c>
      <c r="T615" t="s">
        <v>918</v>
      </c>
    </row>
    <row r="616" spans="1:20" hidden="1" x14ac:dyDescent="0.3">
      <c r="A616" t="s">
        <v>2835</v>
      </c>
      <c r="B616" t="s">
        <v>2836</v>
      </c>
      <c r="C616" s="1" t="str">
        <f t="shared" si="83"/>
        <v>27:0004</v>
      </c>
      <c r="D616" s="1" t="str">
        <f t="shared" si="84"/>
        <v>27:0003</v>
      </c>
      <c r="E616" t="s">
        <v>2837</v>
      </c>
      <c r="F616" t="s">
        <v>2838</v>
      </c>
      <c r="H616">
        <v>60.691728900000001</v>
      </c>
      <c r="I616">
        <v>-120.39531909999999</v>
      </c>
      <c r="J616" s="1" t="str">
        <f t="shared" si="86"/>
        <v>Basal till</v>
      </c>
      <c r="K616" s="1" t="str">
        <f t="shared" si="85"/>
        <v>HMC separation (ODM standard)</v>
      </c>
      <c r="L616" t="s">
        <v>33</v>
      </c>
      <c r="M616" t="s">
        <v>33</v>
      </c>
      <c r="N616" t="s">
        <v>25</v>
      </c>
      <c r="O616" t="s">
        <v>25</v>
      </c>
      <c r="P616" t="s">
        <v>637</v>
      </c>
      <c r="Q616" t="s">
        <v>32</v>
      </c>
      <c r="R616" t="s">
        <v>32</v>
      </c>
      <c r="S616" t="s">
        <v>918</v>
      </c>
      <c r="T616" t="s">
        <v>918</v>
      </c>
    </row>
    <row r="617" spans="1:20" hidden="1" x14ac:dyDescent="0.3">
      <c r="A617" t="s">
        <v>2839</v>
      </c>
      <c r="B617" t="s">
        <v>2840</v>
      </c>
      <c r="C617" s="1" t="str">
        <f t="shared" si="83"/>
        <v>27:0004</v>
      </c>
      <c r="D617" s="1" t="str">
        <f t="shared" si="84"/>
        <v>27:0003</v>
      </c>
      <c r="E617" t="s">
        <v>2841</v>
      </c>
      <c r="F617" t="s">
        <v>2842</v>
      </c>
      <c r="H617">
        <v>60.633748500000003</v>
      </c>
      <c r="I617">
        <v>-120.3431032</v>
      </c>
      <c r="J617" s="1" t="str">
        <f t="shared" si="86"/>
        <v>Basal till</v>
      </c>
      <c r="K617" s="1" t="str">
        <f t="shared" si="85"/>
        <v>HMC separation (ODM standard)</v>
      </c>
      <c r="L617" t="s">
        <v>33</v>
      </c>
      <c r="M617" t="s">
        <v>33</v>
      </c>
      <c r="N617" t="s">
        <v>25</v>
      </c>
      <c r="O617" t="s">
        <v>25</v>
      </c>
      <c r="P617" t="s">
        <v>1139</v>
      </c>
      <c r="Q617" t="s">
        <v>32</v>
      </c>
      <c r="R617" t="s">
        <v>32</v>
      </c>
      <c r="S617" t="s">
        <v>918</v>
      </c>
      <c r="T617" t="s">
        <v>918</v>
      </c>
    </row>
    <row r="618" spans="1:20" hidden="1" x14ac:dyDescent="0.3">
      <c r="A618" t="s">
        <v>2843</v>
      </c>
      <c r="B618" t="s">
        <v>2844</v>
      </c>
      <c r="C618" s="1" t="str">
        <f t="shared" si="83"/>
        <v>27:0004</v>
      </c>
      <c r="D618" s="1" t="str">
        <f t="shared" si="84"/>
        <v>27:0003</v>
      </c>
      <c r="E618" t="s">
        <v>2845</v>
      </c>
      <c r="F618" t="s">
        <v>2846</v>
      </c>
      <c r="H618">
        <v>60.573191799999996</v>
      </c>
      <c r="I618">
        <v>-120.2939152</v>
      </c>
      <c r="J618" s="1" t="str">
        <f t="shared" si="86"/>
        <v>Basal till</v>
      </c>
      <c r="K618" s="1" t="str">
        <f t="shared" si="85"/>
        <v>HMC separation (ODM standard)</v>
      </c>
      <c r="L618" t="s">
        <v>32</v>
      </c>
      <c r="M618" t="s">
        <v>32</v>
      </c>
      <c r="N618" t="s">
        <v>25</v>
      </c>
      <c r="O618" t="s">
        <v>25</v>
      </c>
      <c r="P618" t="s">
        <v>297</v>
      </c>
      <c r="Q618" t="s">
        <v>2847</v>
      </c>
      <c r="R618" t="s">
        <v>2847</v>
      </c>
      <c r="S618" t="s">
        <v>918</v>
      </c>
      <c r="T618" t="s">
        <v>918</v>
      </c>
    </row>
    <row r="619" spans="1:20" hidden="1" x14ac:dyDescent="0.3">
      <c r="A619" t="s">
        <v>2848</v>
      </c>
      <c r="B619" t="s">
        <v>2849</v>
      </c>
      <c r="C619" s="1" t="str">
        <f t="shared" si="83"/>
        <v>27:0004</v>
      </c>
      <c r="D619" s="1" t="str">
        <f t="shared" si="84"/>
        <v>27:0003</v>
      </c>
      <c r="E619" t="s">
        <v>2850</v>
      </c>
      <c r="F619" t="s">
        <v>2851</v>
      </c>
      <c r="H619">
        <v>60.508711300000002</v>
      </c>
      <c r="I619">
        <v>-120.2384627</v>
      </c>
      <c r="J619" s="1" t="str">
        <f t="shared" si="86"/>
        <v>Basal till</v>
      </c>
      <c r="K619" s="1" t="str">
        <f t="shared" si="85"/>
        <v>HMC separation (ODM standard)</v>
      </c>
      <c r="L619" t="s">
        <v>25</v>
      </c>
      <c r="M619" t="s">
        <v>25</v>
      </c>
      <c r="N619" t="s">
        <v>25</v>
      </c>
      <c r="O619" t="s">
        <v>25</v>
      </c>
      <c r="P619" t="s">
        <v>2852</v>
      </c>
      <c r="Q619" t="s">
        <v>918</v>
      </c>
      <c r="R619" t="s">
        <v>918</v>
      </c>
      <c r="S619" t="s">
        <v>918</v>
      </c>
      <c r="T619" t="s">
        <v>918</v>
      </c>
    </row>
    <row r="620" spans="1:20" hidden="1" x14ac:dyDescent="0.3">
      <c r="A620" t="s">
        <v>2853</v>
      </c>
      <c r="B620" t="s">
        <v>2854</v>
      </c>
      <c r="C620" s="1" t="str">
        <f t="shared" si="83"/>
        <v>27:0004</v>
      </c>
      <c r="D620" s="1" t="str">
        <f t="shared" si="84"/>
        <v>27:0003</v>
      </c>
      <c r="E620" t="s">
        <v>2855</v>
      </c>
      <c r="F620" t="s">
        <v>2856</v>
      </c>
      <c r="H620">
        <v>61.137083099999998</v>
      </c>
      <c r="I620">
        <v>-119.8011106</v>
      </c>
      <c r="J620" s="1" t="str">
        <f t="shared" si="86"/>
        <v>Basal till</v>
      </c>
      <c r="K620" s="1" t="str">
        <f t="shared" si="85"/>
        <v>HMC separation (ODM standard)</v>
      </c>
      <c r="L620" t="s">
        <v>25</v>
      </c>
      <c r="M620" t="s">
        <v>25</v>
      </c>
      <c r="N620" t="s">
        <v>25</v>
      </c>
      <c r="O620" t="s">
        <v>25</v>
      </c>
      <c r="P620" t="s">
        <v>177</v>
      </c>
      <c r="Q620" t="s">
        <v>918</v>
      </c>
      <c r="R620" t="s">
        <v>918</v>
      </c>
      <c r="S620" t="s">
        <v>918</v>
      </c>
      <c r="T620" t="s">
        <v>918</v>
      </c>
    </row>
    <row r="621" spans="1:20" hidden="1" x14ac:dyDescent="0.3">
      <c r="A621" t="s">
        <v>2857</v>
      </c>
      <c r="B621" t="s">
        <v>2858</v>
      </c>
      <c r="C621" s="1" t="str">
        <f t="shared" si="83"/>
        <v>27:0004</v>
      </c>
      <c r="D621" s="1" t="str">
        <f t="shared" si="84"/>
        <v>27:0003</v>
      </c>
      <c r="E621" t="s">
        <v>2859</v>
      </c>
      <c r="F621" t="s">
        <v>2860</v>
      </c>
      <c r="H621">
        <v>61.164731799999998</v>
      </c>
      <c r="I621">
        <v>-119.9276673</v>
      </c>
      <c r="J621" s="1" t="str">
        <f t="shared" si="86"/>
        <v>Basal till</v>
      </c>
      <c r="K621" s="1" t="str">
        <f t="shared" si="85"/>
        <v>HMC separation (ODM standard)</v>
      </c>
      <c r="L621" t="s">
        <v>25</v>
      </c>
      <c r="M621" t="s">
        <v>25</v>
      </c>
      <c r="N621" t="s">
        <v>25</v>
      </c>
      <c r="O621" t="s">
        <v>25</v>
      </c>
      <c r="P621" t="s">
        <v>716</v>
      </c>
      <c r="Q621" t="s">
        <v>918</v>
      </c>
      <c r="R621" t="s">
        <v>918</v>
      </c>
      <c r="S621" t="s">
        <v>918</v>
      </c>
      <c r="T621" t="s">
        <v>918</v>
      </c>
    </row>
    <row r="622" spans="1:20" hidden="1" x14ac:dyDescent="0.3">
      <c r="A622" t="s">
        <v>2861</v>
      </c>
      <c r="B622" t="s">
        <v>2862</v>
      </c>
      <c r="C622" s="1" t="str">
        <f t="shared" si="83"/>
        <v>27:0004</v>
      </c>
      <c r="D622" s="1" t="str">
        <f t="shared" si="84"/>
        <v>27:0003</v>
      </c>
      <c r="E622" t="s">
        <v>2863</v>
      </c>
      <c r="F622" t="s">
        <v>2864</v>
      </c>
      <c r="H622">
        <v>60.975494599999998</v>
      </c>
      <c r="I622">
        <v>-120.00745499999999</v>
      </c>
      <c r="J622" s="1" t="str">
        <f>HYPERLINK("http://geochem.nrcan.gc.ca/cdogs/content/kwd/kwd020044_e.htm", "Till")</f>
        <v>Till</v>
      </c>
      <c r="K622" s="1" t="str">
        <f t="shared" si="85"/>
        <v>HMC separation (ODM standard)</v>
      </c>
      <c r="L622" t="s">
        <v>33</v>
      </c>
      <c r="M622" t="s">
        <v>33</v>
      </c>
      <c r="N622" t="s">
        <v>25</v>
      </c>
      <c r="O622" t="s">
        <v>25</v>
      </c>
      <c r="P622" t="s">
        <v>2865</v>
      </c>
      <c r="Q622" t="s">
        <v>33</v>
      </c>
      <c r="R622" t="s">
        <v>33</v>
      </c>
      <c r="S622" t="s">
        <v>918</v>
      </c>
      <c r="T622" t="s">
        <v>918</v>
      </c>
    </row>
    <row r="623" spans="1:20" hidden="1" x14ac:dyDescent="0.3">
      <c r="A623" t="s">
        <v>2866</v>
      </c>
      <c r="B623" t="s">
        <v>2867</v>
      </c>
      <c r="C623" s="1" t="str">
        <f t="shared" si="83"/>
        <v>27:0004</v>
      </c>
      <c r="D623" s="1" t="str">
        <f t="shared" si="84"/>
        <v>27:0003</v>
      </c>
      <c r="E623" t="s">
        <v>2868</v>
      </c>
      <c r="F623" t="s">
        <v>2869</v>
      </c>
      <c r="H623">
        <v>60.949649899999997</v>
      </c>
      <c r="I623">
        <v>-120.20232900000001</v>
      </c>
      <c r="J623" s="1" t="str">
        <f>HYPERLINK("http://geochem.nrcan.gc.ca/cdogs/content/kwd/kwd020045_e.htm", "Basal till")</f>
        <v>Basal till</v>
      </c>
      <c r="K623" s="1" t="str">
        <f t="shared" si="85"/>
        <v>HMC separation (ODM standard)</v>
      </c>
      <c r="L623" t="s">
        <v>33</v>
      </c>
      <c r="M623" t="s">
        <v>33</v>
      </c>
      <c r="N623" t="s">
        <v>25</v>
      </c>
      <c r="O623" t="s">
        <v>25</v>
      </c>
      <c r="P623" t="s">
        <v>2130</v>
      </c>
      <c r="Q623" t="s">
        <v>33</v>
      </c>
      <c r="R623" t="s">
        <v>33</v>
      </c>
      <c r="S623" t="s">
        <v>918</v>
      </c>
      <c r="T623" t="s">
        <v>918</v>
      </c>
    </row>
    <row r="624" spans="1:20" hidden="1" x14ac:dyDescent="0.3">
      <c r="A624" t="s">
        <v>2870</v>
      </c>
      <c r="B624" t="s">
        <v>2871</v>
      </c>
      <c r="C624" s="1" t="str">
        <f t="shared" si="83"/>
        <v>27:0004</v>
      </c>
      <c r="D624" s="1" t="str">
        <f t="shared" si="84"/>
        <v>27:0003</v>
      </c>
      <c r="E624" t="s">
        <v>2872</v>
      </c>
      <c r="F624" t="s">
        <v>2873</v>
      </c>
      <c r="H624">
        <v>60.761055399999996</v>
      </c>
      <c r="I624">
        <v>-120.59915410000001</v>
      </c>
      <c r="J624" s="1" t="str">
        <f>HYPERLINK("http://geochem.nrcan.gc.ca/cdogs/content/kwd/kwd020044_e.htm", "Till")</f>
        <v>Till</v>
      </c>
      <c r="K624" s="1" t="str">
        <f t="shared" si="85"/>
        <v>HMC separation (ODM standard)</v>
      </c>
      <c r="L624" t="s">
        <v>32</v>
      </c>
      <c r="M624" t="s">
        <v>32</v>
      </c>
      <c r="N624" t="s">
        <v>25</v>
      </c>
      <c r="O624" t="s">
        <v>25</v>
      </c>
      <c r="P624" t="s">
        <v>2874</v>
      </c>
      <c r="Q624" t="s">
        <v>674</v>
      </c>
      <c r="R624" t="s">
        <v>674</v>
      </c>
      <c r="S624" t="s">
        <v>918</v>
      </c>
      <c r="T624" t="s">
        <v>918</v>
      </c>
    </row>
    <row r="625" spans="1:20" hidden="1" x14ac:dyDescent="0.3">
      <c r="A625" t="s">
        <v>2875</v>
      </c>
      <c r="B625" t="s">
        <v>2876</v>
      </c>
      <c r="C625" s="1" t="str">
        <f t="shared" si="83"/>
        <v>27:0004</v>
      </c>
      <c r="D625" s="1" t="str">
        <f t="shared" si="84"/>
        <v>27:0003</v>
      </c>
      <c r="E625" t="s">
        <v>2877</v>
      </c>
      <c r="F625" t="s">
        <v>2878</v>
      </c>
      <c r="H625">
        <v>60.8684577</v>
      </c>
      <c r="I625">
        <v>-120.4301182</v>
      </c>
      <c r="J625" s="1" t="str">
        <f>HYPERLINK("http://geochem.nrcan.gc.ca/cdogs/content/kwd/kwd020045_e.htm", "Basal till")</f>
        <v>Basal till</v>
      </c>
      <c r="K625" s="1" t="str">
        <f t="shared" si="85"/>
        <v>HMC separation (ODM standard)</v>
      </c>
      <c r="L625" t="s">
        <v>34</v>
      </c>
      <c r="M625" t="s">
        <v>34</v>
      </c>
      <c r="N625" t="s">
        <v>25</v>
      </c>
      <c r="O625" t="s">
        <v>25</v>
      </c>
      <c r="P625" t="s">
        <v>2113</v>
      </c>
      <c r="Q625" t="s">
        <v>34</v>
      </c>
      <c r="R625" t="s">
        <v>34</v>
      </c>
      <c r="S625" t="s">
        <v>918</v>
      </c>
      <c r="T625" t="s">
        <v>918</v>
      </c>
    </row>
    <row r="626" spans="1:20" hidden="1" x14ac:dyDescent="0.3">
      <c r="A626" t="s">
        <v>2879</v>
      </c>
      <c r="B626" t="s">
        <v>2880</v>
      </c>
      <c r="C626" s="1" t="str">
        <f t="shared" si="83"/>
        <v>27:0004</v>
      </c>
      <c r="D626" s="1" t="str">
        <f t="shared" si="84"/>
        <v>27:0003</v>
      </c>
      <c r="E626" t="s">
        <v>2881</v>
      </c>
      <c r="F626" t="s">
        <v>2882</v>
      </c>
      <c r="H626">
        <v>60.9271101</v>
      </c>
      <c r="I626">
        <v>-120.3415049</v>
      </c>
      <c r="J626" s="1" t="str">
        <f>HYPERLINK("http://geochem.nrcan.gc.ca/cdogs/content/kwd/kwd020044_e.htm", "Till")</f>
        <v>Till</v>
      </c>
      <c r="K626" s="1" t="str">
        <f t="shared" si="85"/>
        <v>HMC separation (ODM standard)</v>
      </c>
      <c r="L626" t="s">
        <v>25</v>
      </c>
      <c r="M626" t="s">
        <v>25</v>
      </c>
      <c r="N626" t="s">
        <v>25</v>
      </c>
      <c r="O626" t="s">
        <v>25</v>
      </c>
      <c r="P626" t="s">
        <v>2874</v>
      </c>
      <c r="Q626" t="s">
        <v>918</v>
      </c>
      <c r="R626" t="s">
        <v>918</v>
      </c>
      <c r="S626" t="s">
        <v>918</v>
      </c>
      <c r="T626" t="s">
        <v>918</v>
      </c>
    </row>
    <row r="627" spans="1:20" hidden="1" x14ac:dyDescent="0.3">
      <c r="A627" t="s">
        <v>2883</v>
      </c>
      <c r="B627" t="s">
        <v>2884</v>
      </c>
      <c r="C627" s="1" t="str">
        <f t="shared" si="83"/>
        <v>27:0004</v>
      </c>
      <c r="D627" s="1" t="str">
        <f t="shared" si="84"/>
        <v>27:0003</v>
      </c>
      <c r="E627" t="s">
        <v>2885</v>
      </c>
      <c r="F627" t="s">
        <v>2886</v>
      </c>
      <c r="H627">
        <v>60.854673699999999</v>
      </c>
      <c r="I627">
        <v>-120.2859653</v>
      </c>
      <c r="J627" s="1" t="str">
        <f>HYPERLINK("http://geochem.nrcan.gc.ca/cdogs/content/kwd/kwd020045_e.htm", "Basal till")</f>
        <v>Basal till</v>
      </c>
      <c r="K627" s="1" t="str">
        <f t="shared" si="85"/>
        <v>HMC separation (ODM standard)</v>
      </c>
      <c r="L627" t="s">
        <v>33</v>
      </c>
      <c r="M627" t="s">
        <v>33</v>
      </c>
      <c r="N627" t="s">
        <v>25</v>
      </c>
      <c r="O627" t="s">
        <v>25</v>
      </c>
      <c r="P627" t="s">
        <v>2833</v>
      </c>
      <c r="Q627" t="s">
        <v>33</v>
      </c>
      <c r="R627" t="s">
        <v>33</v>
      </c>
      <c r="S627" t="s">
        <v>918</v>
      </c>
      <c r="T627" t="s">
        <v>918</v>
      </c>
    </row>
    <row r="628" spans="1:20" hidden="1" x14ac:dyDescent="0.3">
      <c r="A628" t="s">
        <v>2887</v>
      </c>
      <c r="B628" t="s">
        <v>2888</v>
      </c>
      <c r="C628" s="1" t="str">
        <f t="shared" si="83"/>
        <v>27:0004</v>
      </c>
      <c r="D628" s="1" t="str">
        <f t="shared" si="84"/>
        <v>27:0003</v>
      </c>
      <c r="E628" t="s">
        <v>2889</v>
      </c>
      <c r="F628" t="s">
        <v>2890</v>
      </c>
      <c r="H628">
        <v>60.412039900000003</v>
      </c>
      <c r="I628">
        <v>-121.08409519999999</v>
      </c>
      <c r="J628" s="1" t="str">
        <f>HYPERLINK("http://geochem.nrcan.gc.ca/cdogs/content/kwd/kwd020044_e.htm", "Till")</f>
        <v>Till</v>
      </c>
      <c r="K628" s="1" t="str">
        <f t="shared" si="85"/>
        <v>HMC separation (ODM standard)</v>
      </c>
      <c r="L628" t="s">
        <v>34</v>
      </c>
      <c r="M628" t="s">
        <v>34</v>
      </c>
      <c r="N628" t="s">
        <v>25</v>
      </c>
      <c r="O628" t="s">
        <v>25</v>
      </c>
      <c r="P628" t="s">
        <v>2891</v>
      </c>
      <c r="Q628" t="s">
        <v>332</v>
      </c>
      <c r="R628" t="s">
        <v>332</v>
      </c>
      <c r="S628" t="s">
        <v>918</v>
      </c>
      <c r="T628" t="s">
        <v>918</v>
      </c>
    </row>
    <row r="629" spans="1:20" hidden="1" x14ac:dyDescent="0.3">
      <c r="A629" t="s">
        <v>2892</v>
      </c>
      <c r="B629" t="s">
        <v>2893</v>
      </c>
      <c r="C629" s="1" t="str">
        <f t="shared" si="83"/>
        <v>27:0004</v>
      </c>
      <c r="D629" s="1" t="str">
        <f t="shared" si="84"/>
        <v>27:0003</v>
      </c>
      <c r="E629" t="s">
        <v>2894</v>
      </c>
      <c r="F629" t="s">
        <v>2895</v>
      </c>
      <c r="H629">
        <v>60.347865900000002</v>
      </c>
      <c r="I629">
        <v>-121.010525</v>
      </c>
      <c r="J629" s="1" t="str">
        <f>HYPERLINK("http://geochem.nrcan.gc.ca/cdogs/content/kwd/kwd020044_e.htm", "Till")</f>
        <v>Till</v>
      </c>
      <c r="K629" s="1" t="str">
        <f t="shared" si="85"/>
        <v>HMC separation (ODM standard)</v>
      </c>
      <c r="L629" t="s">
        <v>33</v>
      </c>
      <c r="M629" t="s">
        <v>33</v>
      </c>
      <c r="N629" t="s">
        <v>25</v>
      </c>
      <c r="O629" t="s">
        <v>25</v>
      </c>
      <c r="P629" t="s">
        <v>668</v>
      </c>
      <c r="Q629" t="s">
        <v>24</v>
      </c>
      <c r="R629" t="s">
        <v>24</v>
      </c>
      <c r="S629" t="s">
        <v>918</v>
      </c>
      <c r="T629" t="s">
        <v>918</v>
      </c>
    </row>
    <row r="630" spans="1:20" hidden="1" x14ac:dyDescent="0.3">
      <c r="A630" t="s">
        <v>2896</v>
      </c>
      <c r="B630" t="s">
        <v>2897</v>
      </c>
      <c r="C630" s="1" t="str">
        <f t="shared" si="83"/>
        <v>27:0004</v>
      </c>
      <c r="D630" s="1" t="str">
        <f t="shared" si="84"/>
        <v>27:0003</v>
      </c>
      <c r="E630" t="s">
        <v>2898</v>
      </c>
      <c r="F630" t="s">
        <v>2899</v>
      </c>
      <c r="H630">
        <v>60.289731400000001</v>
      </c>
      <c r="I630">
        <v>-120.9464116</v>
      </c>
      <c r="J630" s="1" t="str">
        <f>HYPERLINK("http://geochem.nrcan.gc.ca/cdogs/content/kwd/kwd020045_e.htm", "Basal till")</f>
        <v>Basal till</v>
      </c>
      <c r="K630" s="1" t="str">
        <f t="shared" si="85"/>
        <v>HMC separation (ODM standard)</v>
      </c>
      <c r="L630" t="s">
        <v>32</v>
      </c>
      <c r="M630" t="s">
        <v>32</v>
      </c>
      <c r="N630" t="s">
        <v>25</v>
      </c>
      <c r="O630" t="s">
        <v>25</v>
      </c>
      <c r="P630" t="s">
        <v>1427</v>
      </c>
      <c r="Q630" t="s">
        <v>490</v>
      </c>
      <c r="R630" t="s">
        <v>490</v>
      </c>
      <c r="S630" t="s">
        <v>918</v>
      </c>
      <c r="T630" t="s">
        <v>918</v>
      </c>
    </row>
    <row r="631" spans="1:20" hidden="1" x14ac:dyDescent="0.3">
      <c r="A631" t="s">
        <v>2900</v>
      </c>
      <c r="B631" t="s">
        <v>2901</v>
      </c>
      <c r="C631" s="1" t="str">
        <f t="shared" si="83"/>
        <v>27:0004</v>
      </c>
      <c r="D631" s="1" t="str">
        <f t="shared" si="84"/>
        <v>27:0003</v>
      </c>
      <c r="E631" t="s">
        <v>2902</v>
      </c>
      <c r="F631" t="s">
        <v>2903</v>
      </c>
      <c r="H631">
        <v>61.061266799999999</v>
      </c>
      <c r="I631">
        <v>-120.28752040000001</v>
      </c>
      <c r="J631" s="1" t="str">
        <f>HYPERLINK("http://geochem.nrcan.gc.ca/cdogs/content/kwd/kwd020045_e.htm", "Basal till")</f>
        <v>Basal till</v>
      </c>
      <c r="K631" s="1" t="str">
        <f t="shared" si="85"/>
        <v>HMC separation (ODM standard)</v>
      </c>
      <c r="L631" t="s">
        <v>25</v>
      </c>
      <c r="M631" t="s">
        <v>25</v>
      </c>
      <c r="N631" t="s">
        <v>25</v>
      </c>
      <c r="O631" t="s">
        <v>25</v>
      </c>
      <c r="P631" t="s">
        <v>573</v>
      </c>
      <c r="Q631" t="s">
        <v>918</v>
      </c>
      <c r="R631" t="s">
        <v>918</v>
      </c>
      <c r="S631" t="s">
        <v>918</v>
      </c>
      <c r="T631" t="s">
        <v>918</v>
      </c>
    </row>
    <row r="632" spans="1:20" hidden="1" x14ac:dyDescent="0.3">
      <c r="A632" t="s">
        <v>2904</v>
      </c>
      <c r="B632" t="s">
        <v>2905</v>
      </c>
      <c r="C632" s="1" t="str">
        <f t="shared" si="83"/>
        <v>27:0004</v>
      </c>
      <c r="D632" s="1" t="str">
        <f t="shared" si="84"/>
        <v>27:0003</v>
      </c>
      <c r="E632" t="s">
        <v>2906</v>
      </c>
      <c r="F632" t="s">
        <v>2907</v>
      </c>
      <c r="H632">
        <v>61.0368256</v>
      </c>
      <c r="I632">
        <v>-120.08932679999999</v>
      </c>
      <c r="J632" s="1" t="str">
        <f>HYPERLINK("http://geochem.nrcan.gc.ca/cdogs/content/kwd/kwd020044_e.htm", "Till")</f>
        <v>Till</v>
      </c>
      <c r="K632" s="1" t="str">
        <f t="shared" si="85"/>
        <v>HMC separation (ODM standard)</v>
      </c>
      <c r="L632" t="s">
        <v>33</v>
      </c>
      <c r="M632" t="s">
        <v>33</v>
      </c>
      <c r="N632" t="s">
        <v>25</v>
      </c>
      <c r="O632" t="s">
        <v>25</v>
      </c>
      <c r="P632" t="s">
        <v>2908</v>
      </c>
      <c r="Q632" t="s">
        <v>34</v>
      </c>
      <c r="R632" t="s">
        <v>34</v>
      </c>
      <c r="S632" t="s">
        <v>918</v>
      </c>
      <c r="T632" t="s">
        <v>918</v>
      </c>
    </row>
    <row r="633" spans="1:20" hidden="1" x14ac:dyDescent="0.3">
      <c r="A633" t="s">
        <v>2909</v>
      </c>
      <c r="B633" t="s">
        <v>2910</v>
      </c>
      <c r="C633" s="1" t="str">
        <f t="shared" si="83"/>
        <v>27:0004</v>
      </c>
      <c r="D633" s="1" t="str">
        <f t="shared" si="84"/>
        <v>27:0003</v>
      </c>
      <c r="E633" t="s">
        <v>2911</v>
      </c>
      <c r="F633" t="s">
        <v>2912</v>
      </c>
      <c r="H633">
        <v>61.009314400000001</v>
      </c>
      <c r="I633">
        <v>-120.4594069</v>
      </c>
      <c r="J633" s="1" t="str">
        <f>HYPERLINK("http://geochem.nrcan.gc.ca/cdogs/content/kwd/kwd020045_e.htm", "Basal till")</f>
        <v>Basal till</v>
      </c>
      <c r="K633" s="1" t="str">
        <f t="shared" si="85"/>
        <v>HMC separation (ODM standard)</v>
      </c>
      <c r="L633" t="s">
        <v>34</v>
      </c>
      <c r="M633" t="s">
        <v>34</v>
      </c>
      <c r="N633" t="s">
        <v>25</v>
      </c>
      <c r="O633" t="s">
        <v>25</v>
      </c>
      <c r="P633" t="s">
        <v>2913</v>
      </c>
      <c r="Q633" t="s">
        <v>130</v>
      </c>
      <c r="R633" t="s">
        <v>130</v>
      </c>
      <c r="S633" t="s">
        <v>918</v>
      </c>
      <c r="T633" t="s">
        <v>918</v>
      </c>
    </row>
    <row r="634" spans="1:20" hidden="1" x14ac:dyDescent="0.3">
      <c r="A634" t="s">
        <v>2914</v>
      </c>
      <c r="B634" t="s">
        <v>2915</v>
      </c>
      <c r="C634" s="1" t="str">
        <f t="shared" si="83"/>
        <v>27:0004</v>
      </c>
      <c r="D634" s="1" t="str">
        <f t="shared" si="84"/>
        <v>27:0003</v>
      </c>
      <c r="E634" t="s">
        <v>2916</v>
      </c>
      <c r="F634" t="s">
        <v>2917</v>
      </c>
      <c r="H634">
        <v>61.088946200000002</v>
      </c>
      <c r="I634">
        <v>-120.3046853</v>
      </c>
      <c r="J634" s="1" t="str">
        <f>HYPERLINK("http://geochem.nrcan.gc.ca/cdogs/content/kwd/kwd020044_e.htm", "Till")</f>
        <v>Till</v>
      </c>
      <c r="K634" s="1" t="str">
        <f t="shared" si="85"/>
        <v>HMC separation (ODM standard)</v>
      </c>
      <c r="L634" t="s">
        <v>33</v>
      </c>
      <c r="M634" t="s">
        <v>33</v>
      </c>
      <c r="N634" t="s">
        <v>25</v>
      </c>
      <c r="O634" t="s">
        <v>25</v>
      </c>
      <c r="P634" t="s">
        <v>2918</v>
      </c>
      <c r="Q634" t="s">
        <v>2919</v>
      </c>
      <c r="R634" t="s">
        <v>2919</v>
      </c>
      <c r="S634" t="s">
        <v>918</v>
      </c>
      <c r="T634" t="s">
        <v>918</v>
      </c>
    </row>
    <row r="635" spans="1:20" hidden="1" x14ac:dyDescent="0.3">
      <c r="A635" t="s">
        <v>2920</v>
      </c>
      <c r="B635" t="s">
        <v>2921</v>
      </c>
      <c r="C635" s="1" t="str">
        <f t="shared" si="83"/>
        <v>27:0004</v>
      </c>
      <c r="D635" s="1" t="str">
        <f t="shared" si="84"/>
        <v>27:0003</v>
      </c>
      <c r="E635" t="s">
        <v>2922</v>
      </c>
      <c r="F635" t="s">
        <v>2923</v>
      </c>
      <c r="H635">
        <v>61.156335400000003</v>
      </c>
      <c r="I635">
        <v>-120.18076480000001</v>
      </c>
      <c r="J635" s="1" t="str">
        <f>HYPERLINK("http://geochem.nrcan.gc.ca/cdogs/content/kwd/kwd020044_e.htm", "Till")</f>
        <v>Till</v>
      </c>
      <c r="K635" s="1" t="str">
        <f t="shared" si="85"/>
        <v>HMC separation (ODM standard)</v>
      </c>
      <c r="L635" t="s">
        <v>34</v>
      </c>
      <c r="M635" t="s">
        <v>33</v>
      </c>
      <c r="N635" t="s">
        <v>33</v>
      </c>
      <c r="O635" t="s">
        <v>25</v>
      </c>
      <c r="P635" t="s">
        <v>2924</v>
      </c>
      <c r="Q635" t="s">
        <v>291</v>
      </c>
      <c r="R635" t="s">
        <v>118</v>
      </c>
      <c r="S635" t="s">
        <v>332</v>
      </c>
      <c r="T635" t="s">
        <v>918</v>
      </c>
    </row>
    <row r="636" spans="1:20" hidden="1" x14ac:dyDescent="0.3">
      <c r="A636" t="s">
        <v>2925</v>
      </c>
      <c r="B636" t="s">
        <v>2926</v>
      </c>
      <c r="C636" s="1" t="str">
        <f t="shared" si="83"/>
        <v>27:0004</v>
      </c>
      <c r="D636" s="1" t="str">
        <f t="shared" si="84"/>
        <v>27:0003</v>
      </c>
      <c r="E636" t="s">
        <v>2927</v>
      </c>
      <c r="F636" t="s">
        <v>2928</v>
      </c>
      <c r="H636">
        <v>61.1510648</v>
      </c>
      <c r="I636">
        <v>-120.4034609</v>
      </c>
      <c r="J636" s="1" t="str">
        <f>HYPERLINK("http://geochem.nrcan.gc.ca/cdogs/content/kwd/kwd020044_e.htm", "Till")</f>
        <v>Till</v>
      </c>
      <c r="K636" s="1" t="str">
        <f t="shared" si="85"/>
        <v>HMC separation (ODM standard)</v>
      </c>
      <c r="L636" t="s">
        <v>25</v>
      </c>
      <c r="M636" t="s">
        <v>25</v>
      </c>
      <c r="N636" t="s">
        <v>25</v>
      </c>
      <c r="O636" t="s">
        <v>25</v>
      </c>
      <c r="P636" t="s">
        <v>2929</v>
      </c>
      <c r="Q636" t="s">
        <v>918</v>
      </c>
      <c r="R636" t="s">
        <v>918</v>
      </c>
      <c r="S636" t="s">
        <v>918</v>
      </c>
      <c r="T636" t="s">
        <v>918</v>
      </c>
    </row>
    <row r="637" spans="1:20" hidden="1" x14ac:dyDescent="0.3">
      <c r="A637" t="s">
        <v>2930</v>
      </c>
      <c r="B637" t="s">
        <v>2931</v>
      </c>
      <c r="C637" s="1" t="str">
        <f t="shared" si="83"/>
        <v>27:0004</v>
      </c>
      <c r="D637" s="1" t="str">
        <f t="shared" si="84"/>
        <v>27:0003</v>
      </c>
      <c r="E637" t="s">
        <v>2932</v>
      </c>
      <c r="F637" t="s">
        <v>2933</v>
      </c>
      <c r="H637">
        <v>60.350400299999997</v>
      </c>
      <c r="I637">
        <v>-120.8613182</v>
      </c>
      <c r="J637" s="1" t="str">
        <f>HYPERLINK("http://geochem.nrcan.gc.ca/cdogs/content/kwd/kwd020045_e.htm", "Basal till")</f>
        <v>Basal till</v>
      </c>
      <c r="K637" s="1" t="str">
        <f t="shared" si="85"/>
        <v>HMC separation (ODM standard)</v>
      </c>
      <c r="L637" t="s">
        <v>34</v>
      </c>
      <c r="M637" t="s">
        <v>34</v>
      </c>
      <c r="N637" t="s">
        <v>25</v>
      </c>
      <c r="O637" t="s">
        <v>25</v>
      </c>
      <c r="P637" t="s">
        <v>1321</v>
      </c>
      <c r="Q637" t="s">
        <v>1187</v>
      </c>
      <c r="R637" t="s">
        <v>1187</v>
      </c>
      <c r="S637" t="s">
        <v>918</v>
      </c>
      <c r="T637" t="s">
        <v>918</v>
      </c>
    </row>
    <row r="638" spans="1:20" hidden="1" x14ac:dyDescent="0.3">
      <c r="A638" t="s">
        <v>2934</v>
      </c>
      <c r="B638" t="s">
        <v>2935</v>
      </c>
      <c r="C638" s="1" t="str">
        <f t="shared" ref="C638:C669" si="87">HYPERLINK("http://geochem.nrcan.gc.ca/cdogs/content/bdl/bdl270004_e.htm", "27:0004")</f>
        <v>27:0004</v>
      </c>
      <c r="D638" s="1" t="str">
        <f t="shared" ref="D638:D669" si="88">HYPERLINK("http://geochem.nrcan.gc.ca/cdogs/content/svy/svy270003_e.htm", "27:0003")</f>
        <v>27:0003</v>
      </c>
      <c r="E638" t="s">
        <v>2936</v>
      </c>
      <c r="F638" t="s">
        <v>2937</v>
      </c>
      <c r="H638">
        <v>60.428988500000003</v>
      </c>
      <c r="I638">
        <v>-120.6658322</v>
      </c>
      <c r="J638" s="1" t="str">
        <f>HYPERLINK("http://geochem.nrcan.gc.ca/cdogs/content/kwd/kwd020044_e.htm", "Till")</f>
        <v>Till</v>
      </c>
      <c r="K638" s="1" t="str">
        <f t="shared" si="85"/>
        <v>HMC separation (ODM standard)</v>
      </c>
      <c r="L638" t="s">
        <v>136</v>
      </c>
      <c r="M638" t="s">
        <v>24</v>
      </c>
      <c r="N638" t="s">
        <v>33</v>
      </c>
      <c r="O638" t="s">
        <v>25</v>
      </c>
      <c r="P638" t="s">
        <v>758</v>
      </c>
      <c r="Q638" t="s">
        <v>900</v>
      </c>
      <c r="R638" t="s">
        <v>332</v>
      </c>
      <c r="S638" t="s">
        <v>136</v>
      </c>
      <c r="T638" t="s">
        <v>918</v>
      </c>
    </row>
    <row r="639" spans="1:20" hidden="1" x14ac:dyDescent="0.3">
      <c r="A639" t="s">
        <v>2938</v>
      </c>
      <c r="B639" t="s">
        <v>2939</v>
      </c>
      <c r="C639" s="1" t="str">
        <f t="shared" si="87"/>
        <v>27:0004</v>
      </c>
      <c r="D639" s="1" t="str">
        <f t="shared" si="88"/>
        <v>27:0003</v>
      </c>
      <c r="E639" t="s">
        <v>2940</v>
      </c>
      <c r="F639" t="s">
        <v>2941</v>
      </c>
      <c r="H639">
        <v>60.530104799999997</v>
      </c>
      <c r="I639">
        <v>-119.8845668</v>
      </c>
      <c r="J639" s="1" t="str">
        <f>HYPERLINK("http://geochem.nrcan.gc.ca/cdogs/content/kwd/kwd020045_e.htm", "Basal till")</f>
        <v>Basal till</v>
      </c>
      <c r="K639" s="1" t="str">
        <f t="shared" si="85"/>
        <v>HMC separation (ODM standard)</v>
      </c>
      <c r="L639" t="s">
        <v>33</v>
      </c>
      <c r="M639" t="s">
        <v>33</v>
      </c>
      <c r="N639" t="s">
        <v>25</v>
      </c>
      <c r="O639" t="s">
        <v>25</v>
      </c>
      <c r="P639" t="s">
        <v>129</v>
      </c>
      <c r="Q639" t="s">
        <v>674</v>
      </c>
      <c r="R639" t="s">
        <v>674</v>
      </c>
      <c r="S639" t="s">
        <v>918</v>
      </c>
      <c r="T639" t="s">
        <v>918</v>
      </c>
    </row>
    <row r="640" spans="1:20" hidden="1" x14ac:dyDescent="0.3">
      <c r="A640" t="s">
        <v>2942</v>
      </c>
      <c r="B640" t="s">
        <v>2943</v>
      </c>
      <c r="C640" s="1" t="str">
        <f t="shared" si="87"/>
        <v>27:0004</v>
      </c>
      <c r="D640" s="1" t="str">
        <f t="shared" si="88"/>
        <v>27:0003</v>
      </c>
      <c r="E640" t="s">
        <v>2944</v>
      </c>
      <c r="F640" t="s">
        <v>2945</v>
      </c>
      <c r="H640">
        <v>60.558050000000001</v>
      </c>
      <c r="I640">
        <v>-119.7393421</v>
      </c>
      <c r="J640" s="1" t="str">
        <f>HYPERLINK("http://geochem.nrcan.gc.ca/cdogs/content/kwd/kwd020044_e.htm", "Till")</f>
        <v>Till</v>
      </c>
      <c r="K640" s="1" t="str">
        <f t="shared" si="85"/>
        <v>HMC separation (ODM standard)</v>
      </c>
      <c r="L640" t="s">
        <v>32</v>
      </c>
      <c r="M640" t="s">
        <v>32</v>
      </c>
      <c r="N640" t="s">
        <v>25</v>
      </c>
      <c r="O640" t="s">
        <v>25</v>
      </c>
      <c r="P640" t="s">
        <v>2946</v>
      </c>
      <c r="Q640" t="s">
        <v>32</v>
      </c>
      <c r="R640" t="s">
        <v>32</v>
      </c>
      <c r="S640" t="s">
        <v>918</v>
      </c>
      <c r="T640" t="s">
        <v>918</v>
      </c>
    </row>
    <row r="641" spans="1:20" hidden="1" x14ac:dyDescent="0.3">
      <c r="A641" t="s">
        <v>2947</v>
      </c>
      <c r="B641" t="s">
        <v>2948</v>
      </c>
      <c r="C641" s="1" t="str">
        <f t="shared" si="87"/>
        <v>27:0004</v>
      </c>
      <c r="D641" s="1" t="str">
        <f t="shared" si="88"/>
        <v>27:0003</v>
      </c>
      <c r="E641" t="s">
        <v>2949</v>
      </c>
      <c r="F641" t="s">
        <v>2950</v>
      </c>
      <c r="H641">
        <v>60.615483900000001</v>
      </c>
      <c r="I641">
        <v>-119.92997769999999</v>
      </c>
      <c r="J641" s="1" t="str">
        <f>HYPERLINK("http://geochem.nrcan.gc.ca/cdogs/content/kwd/kwd020045_e.htm", "Basal till")</f>
        <v>Basal till</v>
      </c>
      <c r="K641" s="1" t="str">
        <f t="shared" si="85"/>
        <v>HMC separation (ODM standard)</v>
      </c>
      <c r="L641" t="s">
        <v>33</v>
      </c>
      <c r="M641" t="s">
        <v>33</v>
      </c>
      <c r="N641" t="s">
        <v>25</v>
      </c>
      <c r="O641" t="s">
        <v>25</v>
      </c>
      <c r="P641" t="s">
        <v>2951</v>
      </c>
      <c r="Q641" t="s">
        <v>34</v>
      </c>
      <c r="R641" t="s">
        <v>34</v>
      </c>
      <c r="S641" t="s">
        <v>918</v>
      </c>
      <c r="T641" t="s">
        <v>918</v>
      </c>
    </row>
    <row r="642" spans="1:20" hidden="1" x14ac:dyDescent="0.3">
      <c r="A642" t="s">
        <v>2952</v>
      </c>
      <c r="B642" t="s">
        <v>2953</v>
      </c>
      <c r="C642" s="1" t="str">
        <f t="shared" si="87"/>
        <v>27:0004</v>
      </c>
      <c r="D642" s="1" t="str">
        <f t="shared" si="88"/>
        <v>27:0003</v>
      </c>
      <c r="E642" t="s">
        <v>2954</v>
      </c>
      <c r="F642" t="s">
        <v>2955</v>
      </c>
      <c r="H642">
        <v>60.870907699999997</v>
      </c>
      <c r="I642">
        <v>-120.0245163</v>
      </c>
      <c r="J642" s="1" t="str">
        <f>HYPERLINK("http://geochem.nrcan.gc.ca/cdogs/content/kwd/kwd020044_e.htm", "Till")</f>
        <v>Till</v>
      </c>
      <c r="K642" s="1" t="str">
        <f t="shared" si="85"/>
        <v>HMC separation (ODM standard)</v>
      </c>
      <c r="L642" t="s">
        <v>37</v>
      </c>
      <c r="M642" t="s">
        <v>37</v>
      </c>
      <c r="N642" t="s">
        <v>25</v>
      </c>
      <c r="O642" t="s">
        <v>25</v>
      </c>
      <c r="P642" t="s">
        <v>2035</v>
      </c>
      <c r="Q642" t="s">
        <v>44</v>
      </c>
      <c r="R642" t="s">
        <v>44</v>
      </c>
      <c r="S642" t="s">
        <v>918</v>
      </c>
      <c r="T642" t="s">
        <v>918</v>
      </c>
    </row>
    <row r="643" spans="1:20" hidden="1" x14ac:dyDescent="0.3">
      <c r="A643" t="s">
        <v>2956</v>
      </c>
      <c r="B643" t="s">
        <v>2957</v>
      </c>
      <c r="C643" s="1" t="str">
        <f t="shared" si="87"/>
        <v>27:0004</v>
      </c>
      <c r="D643" s="1" t="str">
        <f t="shared" si="88"/>
        <v>27:0003</v>
      </c>
      <c r="E643" t="s">
        <v>2958</v>
      </c>
      <c r="F643" t="s">
        <v>2959</v>
      </c>
      <c r="H643">
        <v>60.781579899999997</v>
      </c>
      <c r="I643">
        <v>-119.9853657</v>
      </c>
      <c r="J643" s="1" t="str">
        <f>HYPERLINK("http://geochem.nrcan.gc.ca/cdogs/content/kwd/kwd020044_e.htm", "Till")</f>
        <v>Till</v>
      </c>
      <c r="K643" s="1" t="str">
        <f t="shared" si="85"/>
        <v>HMC separation (ODM standard)</v>
      </c>
      <c r="L643" t="s">
        <v>34</v>
      </c>
      <c r="M643" t="s">
        <v>34</v>
      </c>
      <c r="N643" t="s">
        <v>25</v>
      </c>
      <c r="O643" t="s">
        <v>25</v>
      </c>
      <c r="P643" t="s">
        <v>446</v>
      </c>
      <c r="Q643" t="s">
        <v>136</v>
      </c>
      <c r="R643" t="s">
        <v>136</v>
      </c>
      <c r="S643" t="s">
        <v>918</v>
      </c>
      <c r="T643" t="s">
        <v>918</v>
      </c>
    </row>
    <row r="644" spans="1:20" hidden="1" x14ac:dyDescent="0.3">
      <c r="A644" t="s">
        <v>2960</v>
      </c>
      <c r="B644" t="s">
        <v>2961</v>
      </c>
      <c r="C644" s="1" t="str">
        <f t="shared" si="87"/>
        <v>27:0004</v>
      </c>
      <c r="D644" s="1" t="str">
        <f t="shared" si="88"/>
        <v>27:0003</v>
      </c>
      <c r="E644" t="s">
        <v>2962</v>
      </c>
      <c r="F644" t="s">
        <v>2963</v>
      </c>
      <c r="H644">
        <v>60.719627199999998</v>
      </c>
      <c r="I644">
        <v>-119.98028979999999</v>
      </c>
      <c r="J644" s="1" t="str">
        <f>HYPERLINK("http://geochem.nrcan.gc.ca/cdogs/content/kwd/kwd020045_e.htm", "Basal till")</f>
        <v>Basal till</v>
      </c>
      <c r="K644" s="1" t="str">
        <f t="shared" si="85"/>
        <v>HMC separation (ODM standard)</v>
      </c>
      <c r="L644" t="s">
        <v>25</v>
      </c>
      <c r="M644" t="s">
        <v>25</v>
      </c>
      <c r="N644" t="s">
        <v>25</v>
      </c>
      <c r="O644" t="s">
        <v>25</v>
      </c>
      <c r="P644" t="s">
        <v>2964</v>
      </c>
      <c r="Q644" t="s">
        <v>918</v>
      </c>
      <c r="R644" t="s">
        <v>918</v>
      </c>
      <c r="S644" t="s">
        <v>918</v>
      </c>
      <c r="T644" t="s">
        <v>918</v>
      </c>
    </row>
    <row r="645" spans="1:20" hidden="1" x14ac:dyDescent="0.3">
      <c r="A645" t="s">
        <v>2965</v>
      </c>
      <c r="B645" t="s">
        <v>2966</v>
      </c>
      <c r="C645" s="1" t="str">
        <f t="shared" si="87"/>
        <v>27:0004</v>
      </c>
      <c r="D645" s="1" t="str">
        <f t="shared" si="88"/>
        <v>27:0003</v>
      </c>
      <c r="E645" t="s">
        <v>2967</v>
      </c>
      <c r="F645" t="s">
        <v>2968</v>
      </c>
      <c r="H645">
        <v>60.688866400000002</v>
      </c>
      <c r="I645">
        <v>-120.1812133</v>
      </c>
      <c r="J645" s="1" t="str">
        <f>HYPERLINK("http://geochem.nrcan.gc.ca/cdogs/content/kwd/kwd020045_e.htm", "Basal till")</f>
        <v>Basal till</v>
      </c>
      <c r="K645" s="1" t="str">
        <f t="shared" si="85"/>
        <v>HMC separation (ODM standard)</v>
      </c>
      <c r="L645" t="s">
        <v>25</v>
      </c>
      <c r="M645" t="s">
        <v>25</v>
      </c>
      <c r="N645" t="s">
        <v>25</v>
      </c>
      <c r="O645" t="s">
        <v>25</v>
      </c>
      <c r="P645" t="s">
        <v>137</v>
      </c>
      <c r="Q645" t="s">
        <v>918</v>
      </c>
      <c r="R645" t="s">
        <v>918</v>
      </c>
      <c r="S645" t="s">
        <v>918</v>
      </c>
      <c r="T645" t="s">
        <v>918</v>
      </c>
    </row>
    <row r="646" spans="1:20" hidden="1" x14ac:dyDescent="0.3">
      <c r="A646" t="s">
        <v>2969</v>
      </c>
      <c r="B646" t="s">
        <v>2970</v>
      </c>
      <c r="C646" s="1" t="str">
        <f t="shared" si="87"/>
        <v>27:0004</v>
      </c>
      <c r="D646" s="1" t="str">
        <f t="shared" si="88"/>
        <v>27:0003</v>
      </c>
      <c r="E646" t="s">
        <v>2971</v>
      </c>
      <c r="F646" t="s">
        <v>2972</v>
      </c>
      <c r="H646">
        <v>60.795614800000003</v>
      </c>
      <c r="I646">
        <v>-120.1123977</v>
      </c>
      <c r="J646" s="1" t="str">
        <f>HYPERLINK("http://geochem.nrcan.gc.ca/cdogs/content/kwd/kwd020044_e.htm", "Till")</f>
        <v>Till</v>
      </c>
      <c r="K646" s="1" t="str">
        <f t="shared" si="85"/>
        <v>HMC separation (ODM standard)</v>
      </c>
      <c r="L646" t="s">
        <v>34</v>
      </c>
      <c r="M646" t="s">
        <v>33</v>
      </c>
      <c r="N646" t="s">
        <v>33</v>
      </c>
      <c r="O646" t="s">
        <v>25</v>
      </c>
      <c r="P646" t="s">
        <v>2973</v>
      </c>
      <c r="Q646" t="s">
        <v>221</v>
      </c>
      <c r="R646" t="s">
        <v>274</v>
      </c>
      <c r="S646" t="s">
        <v>463</v>
      </c>
      <c r="T646" t="s">
        <v>918</v>
      </c>
    </row>
    <row r="647" spans="1:20" hidden="1" x14ac:dyDescent="0.3">
      <c r="A647" t="s">
        <v>2974</v>
      </c>
      <c r="B647" t="s">
        <v>2975</v>
      </c>
      <c r="C647" s="1" t="str">
        <f t="shared" si="87"/>
        <v>27:0004</v>
      </c>
      <c r="D647" s="1" t="str">
        <f t="shared" si="88"/>
        <v>27:0003</v>
      </c>
      <c r="E647" t="s">
        <v>2976</v>
      </c>
      <c r="F647" t="s">
        <v>2977</v>
      </c>
      <c r="J647" s="1" t="str">
        <f>HYPERLINK("http://geochem.nrcan.gc.ca/cdogs/content/kwd/kwd020044_e.htm", "Till")</f>
        <v>Till</v>
      </c>
      <c r="K647" s="1" t="str">
        <f t="shared" si="85"/>
        <v>HMC separation (ODM standard)</v>
      </c>
      <c r="L647" t="s">
        <v>33</v>
      </c>
      <c r="M647" t="s">
        <v>33</v>
      </c>
      <c r="N647" t="s">
        <v>25</v>
      </c>
      <c r="O647" t="s">
        <v>25</v>
      </c>
      <c r="P647" t="s">
        <v>1306</v>
      </c>
      <c r="Q647" t="s">
        <v>2978</v>
      </c>
      <c r="R647" t="s">
        <v>2978</v>
      </c>
      <c r="S647" t="s">
        <v>918</v>
      </c>
      <c r="T647" t="s">
        <v>918</v>
      </c>
    </row>
    <row r="648" spans="1:20" hidden="1" x14ac:dyDescent="0.3">
      <c r="A648" t="s">
        <v>2979</v>
      </c>
      <c r="B648" t="s">
        <v>2980</v>
      </c>
      <c r="C648" s="1" t="str">
        <f t="shared" si="87"/>
        <v>27:0004</v>
      </c>
      <c r="D648" s="1" t="str">
        <f t="shared" si="88"/>
        <v>27:0003</v>
      </c>
      <c r="E648" t="s">
        <v>2981</v>
      </c>
      <c r="F648" t="s">
        <v>2982</v>
      </c>
      <c r="J648" s="1" t="str">
        <f>HYPERLINK("http://geochem.nrcan.gc.ca/cdogs/content/kwd/kwd020044_e.htm", "Till")</f>
        <v>Till</v>
      </c>
      <c r="K648" s="1" t="str">
        <f t="shared" si="85"/>
        <v>HMC separation (ODM standard)</v>
      </c>
      <c r="L648" t="s">
        <v>32</v>
      </c>
      <c r="M648" t="s">
        <v>32</v>
      </c>
      <c r="N648" t="s">
        <v>25</v>
      </c>
      <c r="O648" t="s">
        <v>25</v>
      </c>
      <c r="P648" t="s">
        <v>54</v>
      </c>
      <c r="Q648" t="s">
        <v>2983</v>
      </c>
      <c r="R648" t="s">
        <v>2983</v>
      </c>
      <c r="S648" t="s">
        <v>918</v>
      </c>
      <c r="T648" t="s">
        <v>918</v>
      </c>
    </row>
    <row r="649" spans="1:20" hidden="1" x14ac:dyDescent="0.3">
      <c r="A649" t="s">
        <v>2984</v>
      </c>
      <c r="B649" t="s">
        <v>2985</v>
      </c>
      <c r="C649" s="1" t="str">
        <f t="shared" si="87"/>
        <v>27:0004</v>
      </c>
      <c r="D649" s="1" t="str">
        <f t="shared" si="88"/>
        <v>27:0003</v>
      </c>
      <c r="E649" t="s">
        <v>2986</v>
      </c>
      <c r="F649" t="s">
        <v>2987</v>
      </c>
      <c r="H649">
        <v>60.956479799999997</v>
      </c>
      <c r="I649">
        <v>-120.717343</v>
      </c>
      <c r="J649" s="1" t="str">
        <f>HYPERLINK("http://geochem.nrcan.gc.ca/cdogs/content/kwd/kwd020045_e.htm", "Basal till")</f>
        <v>Basal till</v>
      </c>
      <c r="K649" s="1" t="str">
        <f t="shared" si="85"/>
        <v>HMC separation (ODM standard)</v>
      </c>
      <c r="L649" t="s">
        <v>33</v>
      </c>
      <c r="M649" t="s">
        <v>25</v>
      </c>
      <c r="N649" t="s">
        <v>33</v>
      </c>
      <c r="O649" t="s">
        <v>25</v>
      </c>
      <c r="P649" t="s">
        <v>382</v>
      </c>
      <c r="Q649" t="s">
        <v>1596</v>
      </c>
      <c r="R649" t="s">
        <v>918</v>
      </c>
      <c r="S649" t="s">
        <v>1596</v>
      </c>
      <c r="T649" t="s">
        <v>918</v>
      </c>
    </row>
    <row r="650" spans="1:20" hidden="1" x14ac:dyDescent="0.3">
      <c r="A650" t="s">
        <v>2988</v>
      </c>
      <c r="B650" t="s">
        <v>2989</v>
      </c>
      <c r="C650" s="1" t="str">
        <f t="shared" si="87"/>
        <v>27:0004</v>
      </c>
      <c r="D650" s="1" t="str">
        <f t="shared" si="88"/>
        <v>27:0003</v>
      </c>
      <c r="E650" t="s">
        <v>2990</v>
      </c>
      <c r="F650" t="s">
        <v>2991</v>
      </c>
      <c r="H650">
        <v>60.911652099999998</v>
      </c>
      <c r="I650">
        <v>-120.8611581</v>
      </c>
      <c r="J650" s="1" t="str">
        <f>HYPERLINK("http://geochem.nrcan.gc.ca/cdogs/content/kwd/kwd020044_e.htm", "Till")</f>
        <v>Till</v>
      </c>
      <c r="K650" s="1" t="str">
        <f t="shared" si="85"/>
        <v>HMC separation (ODM standard)</v>
      </c>
      <c r="L650" t="s">
        <v>24</v>
      </c>
      <c r="M650" t="s">
        <v>24</v>
      </c>
      <c r="N650" t="s">
        <v>25</v>
      </c>
      <c r="O650" t="s">
        <v>25</v>
      </c>
      <c r="P650" t="s">
        <v>607</v>
      </c>
      <c r="Q650" t="s">
        <v>118</v>
      </c>
      <c r="R650" t="s">
        <v>118</v>
      </c>
      <c r="S650" t="s">
        <v>918</v>
      </c>
      <c r="T650" t="s">
        <v>918</v>
      </c>
    </row>
    <row r="651" spans="1:20" hidden="1" x14ac:dyDescent="0.3">
      <c r="A651" t="s">
        <v>2992</v>
      </c>
      <c r="B651" t="s">
        <v>2993</v>
      </c>
      <c r="C651" s="1" t="str">
        <f t="shared" si="87"/>
        <v>27:0004</v>
      </c>
      <c r="D651" s="1" t="str">
        <f t="shared" si="88"/>
        <v>27:0003</v>
      </c>
      <c r="E651" t="s">
        <v>2994</v>
      </c>
      <c r="F651" t="s">
        <v>2995</v>
      </c>
      <c r="H651">
        <v>60.836063799999998</v>
      </c>
      <c r="I651">
        <v>-120.96340360000001</v>
      </c>
      <c r="J651" s="1" t="str">
        <f>HYPERLINK("http://geochem.nrcan.gc.ca/cdogs/content/kwd/kwd020081_e.htm", "Colluviated till")</f>
        <v>Colluviated till</v>
      </c>
      <c r="K651" s="1" t="str">
        <f t="shared" si="85"/>
        <v>HMC separation (ODM standard)</v>
      </c>
      <c r="L651" t="s">
        <v>33</v>
      </c>
      <c r="M651" t="s">
        <v>33</v>
      </c>
      <c r="N651" t="s">
        <v>25</v>
      </c>
      <c r="O651" t="s">
        <v>25</v>
      </c>
      <c r="P651" t="s">
        <v>2996</v>
      </c>
      <c r="Q651" t="s">
        <v>2997</v>
      </c>
      <c r="R651" t="s">
        <v>2997</v>
      </c>
      <c r="S651" t="s">
        <v>918</v>
      </c>
      <c r="T651" t="s">
        <v>918</v>
      </c>
    </row>
    <row r="652" spans="1:20" hidden="1" x14ac:dyDescent="0.3">
      <c r="A652" t="s">
        <v>2998</v>
      </c>
      <c r="B652" t="s">
        <v>2999</v>
      </c>
      <c r="C652" s="1" t="str">
        <f t="shared" si="87"/>
        <v>27:0004</v>
      </c>
      <c r="D652" s="1" t="str">
        <f t="shared" si="88"/>
        <v>27:0003</v>
      </c>
      <c r="E652" t="s">
        <v>3000</v>
      </c>
      <c r="F652" t="s">
        <v>3001</v>
      </c>
      <c r="H652">
        <v>60.775056200000002</v>
      </c>
      <c r="I652">
        <v>-121.1000377</v>
      </c>
      <c r="J652" s="1" t="str">
        <f>HYPERLINK("http://geochem.nrcan.gc.ca/cdogs/content/kwd/kwd020045_e.htm", "Basal till")</f>
        <v>Basal till</v>
      </c>
      <c r="K652" s="1" t="str">
        <f t="shared" si="85"/>
        <v>HMC separation (ODM standard)</v>
      </c>
      <c r="L652" t="s">
        <v>200</v>
      </c>
      <c r="M652" t="s">
        <v>200</v>
      </c>
      <c r="N652" t="s">
        <v>25</v>
      </c>
      <c r="O652" t="s">
        <v>25</v>
      </c>
      <c r="P652" t="s">
        <v>415</v>
      </c>
      <c r="Q652" t="s">
        <v>118</v>
      </c>
      <c r="R652" t="s">
        <v>118</v>
      </c>
      <c r="S652" t="s">
        <v>918</v>
      </c>
      <c r="T652" t="s">
        <v>918</v>
      </c>
    </row>
    <row r="653" spans="1:20" hidden="1" x14ac:dyDescent="0.3">
      <c r="A653" t="s">
        <v>3002</v>
      </c>
      <c r="B653" t="s">
        <v>3003</v>
      </c>
      <c r="C653" s="1" t="str">
        <f t="shared" si="87"/>
        <v>27:0004</v>
      </c>
      <c r="D653" s="1" t="str">
        <f t="shared" si="88"/>
        <v>27:0003</v>
      </c>
      <c r="E653" t="s">
        <v>3004</v>
      </c>
      <c r="F653" t="s">
        <v>3005</v>
      </c>
      <c r="H653">
        <v>60.2596858</v>
      </c>
      <c r="I653">
        <v>-121.05423620000001</v>
      </c>
      <c r="J653" s="1" t="str">
        <f>HYPERLINK("http://geochem.nrcan.gc.ca/cdogs/content/kwd/kwd020044_e.htm", "Till")</f>
        <v>Till</v>
      </c>
      <c r="K653" s="1" t="str">
        <f t="shared" si="85"/>
        <v>HMC separation (ODM standard)</v>
      </c>
      <c r="L653" t="s">
        <v>34</v>
      </c>
      <c r="M653" t="s">
        <v>34</v>
      </c>
      <c r="N653" t="s">
        <v>25</v>
      </c>
      <c r="O653" t="s">
        <v>25</v>
      </c>
      <c r="P653" t="s">
        <v>3006</v>
      </c>
      <c r="Q653" t="s">
        <v>37</v>
      </c>
      <c r="R653" t="s">
        <v>37</v>
      </c>
      <c r="S653" t="s">
        <v>918</v>
      </c>
      <c r="T653" t="s">
        <v>918</v>
      </c>
    </row>
    <row r="654" spans="1:20" hidden="1" x14ac:dyDescent="0.3">
      <c r="A654" t="s">
        <v>3007</v>
      </c>
      <c r="B654" t="s">
        <v>3008</v>
      </c>
      <c r="C654" s="1" t="str">
        <f t="shared" si="87"/>
        <v>27:0004</v>
      </c>
      <c r="D654" s="1" t="str">
        <f t="shared" si="88"/>
        <v>27:0003</v>
      </c>
      <c r="E654" t="s">
        <v>3009</v>
      </c>
      <c r="F654" t="s">
        <v>3010</v>
      </c>
      <c r="H654">
        <v>60.192634300000002</v>
      </c>
      <c r="I654">
        <v>-121.1377561</v>
      </c>
      <c r="J654" s="1" t="str">
        <f>HYPERLINK("http://geochem.nrcan.gc.ca/cdogs/content/kwd/kwd020045_e.htm", "Basal till")</f>
        <v>Basal till</v>
      </c>
      <c r="K654" s="1" t="str">
        <f t="shared" si="85"/>
        <v>HMC separation (ODM standard)</v>
      </c>
      <c r="L654" t="s">
        <v>34</v>
      </c>
      <c r="M654" t="s">
        <v>34</v>
      </c>
      <c r="N654" t="s">
        <v>25</v>
      </c>
      <c r="O654" t="s">
        <v>25</v>
      </c>
      <c r="P654" t="s">
        <v>3011</v>
      </c>
      <c r="Q654" t="s">
        <v>37</v>
      </c>
      <c r="R654" t="s">
        <v>37</v>
      </c>
      <c r="S654" t="s">
        <v>918</v>
      </c>
      <c r="T654" t="s">
        <v>918</v>
      </c>
    </row>
    <row r="655" spans="1:20" hidden="1" x14ac:dyDescent="0.3">
      <c r="A655" t="s">
        <v>3012</v>
      </c>
      <c r="B655" t="s">
        <v>3013</v>
      </c>
      <c r="C655" s="1" t="str">
        <f t="shared" si="87"/>
        <v>27:0004</v>
      </c>
      <c r="D655" s="1" t="str">
        <f t="shared" si="88"/>
        <v>27:0003</v>
      </c>
      <c r="E655" t="s">
        <v>3014</v>
      </c>
      <c r="F655" t="s">
        <v>3015</v>
      </c>
      <c r="H655">
        <v>60.110251699999999</v>
      </c>
      <c r="I655">
        <v>-121.1355011</v>
      </c>
      <c r="J655" s="1" t="str">
        <f>HYPERLINK("http://geochem.nrcan.gc.ca/cdogs/content/kwd/kwd020045_e.htm", "Basal till")</f>
        <v>Basal till</v>
      </c>
      <c r="K655" s="1" t="str">
        <f t="shared" si="85"/>
        <v>HMC separation (ODM standard)</v>
      </c>
      <c r="L655" t="s">
        <v>34</v>
      </c>
      <c r="M655" t="s">
        <v>34</v>
      </c>
      <c r="N655" t="s">
        <v>25</v>
      </c>
      <c r="O655" t="s">
        <v>25</v>
      </c>
      <c r="P655" t="s">
        <v>3016</v>
      </c>
      <c r="Q655" t="s">
        <v>3017</v>
      </c>
      <c r="R655" t="s">
        <v>3017</v>
      </c>
      <c r="S655" t="s">
        <v>918</v>
      </c>
      <c r="T655" t="s">
        <v>918</v>
      </c>
    </row>
    <row r="656" spans="1:20" hidden="1" x14ac:dyDescent="0.3">
      <c r="A656" t="s">
        <v>3018</v>
      </c>
      <c r="B656" t="s">
        <v>3019</v>
      </c>
      <c r="C656" s="1" t="str">
        <f t="shared" si="87"/>
        <v>27:0004</v>
      </c>
      <c r="D656" s="1" t="str">
        <f t="shared" si="88"/>
        <v>27:0003</v>
      </c>
      <c r="E656" t="s">
        <v>3020</v>
      </c>
      <c r="F656" t="s">
        <v>3021</v>
      </c>
      <c r="H656">
        <v>60.039373099999999</v>
      </c>
      <c r="I656">
        <v>-121.13386079999999</v>
      </c>
      <c r="J656" s="1" t="str">
        <f>HYPERLINK("http://geochem.nrcan.gc.ca/cdogs/content/kwd/kwd020044_e.htm", "Till")</f>
        <v>Till</v>
      </c>
      <c r="K656" s="1" t="str">
        <f t="shared" si="85"/>
        <v>HMC separation (ODM standard)</v>
      </c>
      <c r="L656" t="s">
        <v>200</v>
      </c>
      <c r="M656" t="s">
        <v>32</v>
      </c>
      <c r="N656" t="s">
        <v>33</v>
      </c>
      <c r="O656" t="s">
        <v>25</v>
      </c>
      <c r="P656" t="s">
        <v>3022</v>
      </c>
      <c r="Q656" t="s">
        <v>32</v>
      </c>
      <c r="R656" t="s">
        <v>34</v>
      </c>
      <c r="S656" t="s">
        <v>33</v>
      </c>
      <c r="T656" t="s">
        <v>918</v>
      </c>
    </row>
    <row r="657" spans="1:20" hidden="1" x14ac:dyDescent="0.3">
      <c r="A657" t="s">
        <v>3023</v>
      </c>
      <c r="B657" t="s">
        <v>3024</v>
      </c>
      <c r="C657" s="1" t="str">
        <f t="shared" si="87"/>
        <v>27:0004</v>
      </c>
      <c r="D657" s="1" t="str">
        <f t="shared" si="88"/>
        <v>27:0003</v>
      </c>
      <c r="E657" t="s">
        <v>3025</v>
      </c>
      <c r="F657" t="s">
        <v>3026</v>
      </c>
      <c r="H657">
        <v>60.035076500000002</v>
      </c>
      <c r="I657">
        <v>-120.9650802</v>
      </c>
      <c r="J657" s="1" t="str">
        <f>HYPERLINK("http://geochem.nrcan.gc.ca/cdogs/content/kwd/kwd020044_e.htm", "Till")</f>
        <v>Till</v>
      </c>
      <c r="K657" s="1" t="str">
        <f t="shared" si="85"/>
        <v>HMC separation (ODM standard)</v>
      </c>
      <c r="L657" t="s">
        <v>33</v>
      </c>
      <c r="M657" t="s">
        <v>33</v>
      </c>
      <c r="N657" t="s">
        <v>25</v>
      </c>
      <c r="O657" t="s">
        <v>25</v>
      </c>
      <c r="P657" t="s">
        <v>261</v>
      </c>
      <c r="Q657" t="s">
        <v>33</v>
      </c>
      <c r="R657" t="s">
        <v>33</v>
      </c>
      <c r="S657" t="s">
        <v>918</v>
      </c>
      <c r="T657" t="s">
        <v>918</v>
      </c>
    </row>
    <row r="658" spans="1:20" hidden="1" x14ac:dyDescent="0.3">
      <c r="A658" t="s">
        <v>3027</v>
      </c>
      <c r="B658" t="s">
        <v>3028</v>
      </c>
      <c r="C658" s="1" t="str">
        <f t="shared" si="87"/>
        <v>27:0004</v>
      </c>
      <c r="D658" s="1" t="str">
        <f t="shared" si="88"/>
        <v>27:0003</v>
      </c>
      <c r="E658" t="s">
        <v>3029</v>
      </c>
      <c r="F658" t="s">
        <v>3030</v>
      </c>
      <c r="H658">
        <v>60.156275200000003</v>
      </c>
      <c r="I658">
        <v>-120.8372753</v>
      </c>
      <c r="J658" s="1" t="str">
        <f>HYPERLINK("http://geochem.nrcan.gc.ca/cdogs/content/kwd/kwd020044_e.htm", "Till")</f>
        <v>Till</v>
      </c>
      <c r="K658" s="1" t="str">
        <f t="shared" si="85"/>
        <v>HMC separation (ODM standard)</v>
      </c>
      <c r="L658" t="s">
        <v>34</v>
      </c>
      <c r="M658" t="s">
        <v>34</v>
      </c>
      <c r="N658" t="s">
        <v>25</v>
      </c>
      <c r="O658" t="s">
        <v>25</v>
      </c>
      <c r="P658" t="s">
        <v>431</v>
      </c>
      <c r="Q658" t="s">
        <v>246</v>
      </c>
      <c r="R658" t="s">
        <v>246</v>
      </c>
      <c r="S658" t="s">
        <v>918</v>
      </c>
      <c r="T658" t="s">
        <v>918</v>
      </c>
    </row>
    <row r="659" spans="1:20" hidden="1" x14ac:dyDescent="0.3">
      <c r="A659" t="s">
        <v>3031</v>
      </c>
      <c r="B659" t="s">
        <v>3032</v>
      </c>
      <c r="C659" s="1" t="str">
        <f t="shared" si="87"/>
        <v>27:0004</v>
      </c>
      <c r="D659" s="1" t="str">
        <f t="shared" si="88"/>
        <v>27:0003</v>
      </c>
      <c r="E659" t="s">
        <v>3033</v>
      </c>
      <c r="F659" t="s">
        <v>3034</v>
      </c>
      <c r="H659">
        <v>60.339092299999997</v>
      </c>
      <c r="I659">
        <v>-121.1740047</v>
      </c>
      <c r="J659" s="1" t="str">
        <f>HYPERLINK("http://geochem.nrcan.gc.ca/cdogs/content/kwd/kwd020045_e.htm", "Basal till")</f>
        <v>Basal till</v>
      </c>
      <c r="K659" s="1" t="str">
        <f t="shared" si="85"/>
        <v>HMC separation (ODM standard)</v>
      </c>
      <c r="L659" t="s">
        <v>34</v>
      </c>
      <c r="M659" t="s">
        <v>25</v>
      </c>
      <c r="N659" t="s">
        <v>34</v>
      </c>
      <c r="O659" t="s">
        <v>25</v>
      </c>
      <c r="P659" t="s">
        <v>2819</v>
      </c>
      <c r="Q659" t="s">
        <v>118</v>
      </c>
      <c r="R659" t="s">
        <v>918</v>
      </c>
      <c r="S659" t="s">
        <v>118</v>
      </c>
      <c r="T659" t="s">
        <v>918</v>
      </c>
    </row>
    <row r="660" spans="1:20" hidden="1" x14ac:dyDescent="0.3">
      <c r="A660" t="s">
        <v>3035</v>
      </c>
      <c r="B660" t="s">
        <v>3036</v>
      </c>
      <c r="C660" s="1" t="str">
        <f t="shared" si="87"/>
        <v>27:0004</v>
      </c>
      <c r="D660" s="1" t="str">
        <f t="shared" si="88"/>
        <v>27:0003</v>
      </c>
      <c r="E660" t="s">
        <v>3037</v>
      </c>
      <c r="F660" t="s">
        <v>3038</v>
      </c>
      <c r="H660">
        <v>60.2425742</v>
      </c>
      <c r="I660">
        <v>-121.5043436</v>
      </c>
      <c r="J660" s="1" t="str">
        <f>HYPERLINK("http://geochem.nrcan.gc.ca/cdogs/content/kwd/kwd020044_e.htm", "Till")</f>
        <v>Till</v>
      </c>
      <c r="K660" s="1" t="str">
        <f t="shared" si="85"/>
        <v>HMC separation (ODM standard)</v>
      </c>
      <c r="L660" t="s">
        <v>33</v>
      </c>
      <c r="M660" t="s">
        <v>33</v>
      </c>
      <c r="N660" t="s">
        <v>25</v>
      </c>
      <c r="O660" t="s">
        <v>25</v>
      </c>
      <c r="P660" t="s">
        <v>446</v>
      </c>
      <c r="Q660" t="s">
        <v>33</v>
      </c>
      <c r="R660" t="s">
        <v>33</v>
      </c>
      <c r="S660" t="s">
        <v>918</v>
      </c>
      <c r="T660" t="s">
        <v>918</v>
      </c>
    </row>
    <row r="661" spans="1:20" hidden="1" x14ac:dyDescent="0.3">
      <c r="A661" t="s">
        <v>3039</v>
      </c>
      <c r="B661" t="s">
        <v>3040</v>
      </c>
      <c r="C661" s="1" t="str">
        <f t="shared" si="87"/>
        <v>27:0004</v>
      </c>
      <c r="D661" s="1" t="str">
        <f t="shared" si="88"/>
        <v>27:0003</v>
      </c>
      <c r="E661" t="s">
        <v>3041</v>
      </c>
      <c r="F661" t="s">
        <v>3042</v>
      </c>
      <c r="H661">
        <v>60.164763499999999</v>
      </c>
      <c r="I661">
        <v>-121.3375068</v>
      </c>
      <c r="J661" s="1" t="str">
        <f>HYPERLINK("http://geochem.nrcan.gc.ca/cdogs/content/kwd/kwd020045_e.htm", "Basal till")</f>
        <v>Basal till</v>
      </c>
      <c r="K661" s="1" t="str">
        <f t="shared" si="85"/>
        <v>HMC separation (ODM standard)</v>
      </c>
      <c r="L661" t="s">
        <v>34</v>
      </c>
      <c r="M661" t="s">
        <v>34</v>
      </c>
      <c r="N661" t="s">
        <v>25</v>
      </c>
      <c r="O661" t="s">
        <v>25</v>
      </c>
      <c r="P661" t="s">
        <v>652</v>
      </c>
      <c r="Q661" t="s">
        <v>275</v>
      </c>
      <c r="R661" t="s">
        <v>275</v>
      </c>
      <c r="S661" t="s">
        <v>918</v>
      </c>
      <c r="T661" t="s">
        <v>918</v>
      </c>
    </row>
    <row r="662" spans="1:20" hidden="1" x14ac:dyDescent="0.3">
      <c r="A662" t="s">
        <v>3043</v>
      </c>
      <c r="B662" t="s">
        <v>3044</v>
      </c>
      <c r="C662" s="1" t="str">
        <f t="shared" si="87"/>
        <v>27:0004</v>
      </c>
      <c r="D662" s="1" t="str">
        <f t="shared" si="88"/>
        <v>27:0003</v>
      </c>
      <c r="E662" t="s">
        <v>3045</v>
      </c>
      <c r="F662" t="s">
        <v>3046</v>
      </c>
      <c r="H662">
        <v>60.016814199999999</v>
      </c>
      <c r="I662">
        <v>-121.31727720000001</v>
      </c>
      <c r="J662" s="1" t="str">
        <f>HYPERLINK("http://geochem.nrcan.gc.ca/cdogs/content/kwd/kwd020045_e.htm", "Basal till")</f>
        <v>Basal till</v>
      </c>
      <c r="K662" s="1" t="str">
        <f t="shared" si="85"/>
        <v>HMC separation (ODM standard)</v>
      </c>
      <c r="L662" t="s">
        <v>33</v>
      </c>
      <c r="M662" t="s">
        <v>33</v>
      </c>
      <c r="N662" t="s">
        <v>25</v>
      </c>
      <c r="O662" t="s">
        <v>25</v>
      </c>
      <c r="P662" t="s">
        <v>3047</v>
      </c>
      <c r="Q662" t="s">
        <v>274</v>
      </c>
      <c r="R662" t="s">
        <v>274</v>
      </c>
      <c r="S662" t="s">
        <v>918</v>
      </c>
      <c r="T662" t="s">
        <v>918</v>
      </c>
    </row>
    <row r="663" spans="1:20" hidden="1" x14ac:dyDescent="0.3">
      <c r="A663" t="s">
        <v>3048</v>
      </c>
      <c r="B663" t="s">
        <v>3049</v>
      </c>
      <c r="C663" s="1" t="str">
        <f t="shared" si="87"/>
        <v>27:0004</v>
      </c>
      <c r="D663" s="1" t="str">
        <f t="shared" si="88"/>
        <v>27:0003</v>
      </c>
      <c r="E663" t="s">
        <v>3050</v>
      </c>
      <c r="F663" t="s">
        <v>3051</v>
      </c>
      <c r="H663">
        <v>60.074162100000002</v>
      </c>
      <c r="I663">
        <v>-121.37573159999999</v>
      </c>
      <c r="J663" s="1" t="str">
        <f>HYPERLINK("http://geochem.nrcan.gc.ca/cdogs/content/kwd/kwd020045_e.htm", "Basal till")</f>
        <v>Basal till</v>
      </c>
      <c r="K663" s="1" t="str">
        <f t="shared" si="85"/>
        <v>HMC separation (ODM standard)</v>
      </c>
      <c r="L663" t="s">
        <v>34</v>
      </c>
      <c r="M663" t="s">
        <v>25</v>
      </c>
      <c r="N663" t="s">
        <v>34</v>
      </c>
      <c r="O663" t="s">
        <v>25</v>
      </c>
      <c r="P663" t="s">
        <v>446</v>
      </c>
      <c r="Q663" t="s">
        <v>276</v>
      </c>
      <c r="R663" t="s">
        <v>918</v>
      </c>
      <c r="S663" t="s">
        <v>276</v>
      </c>
      <c r="T663" t="s">
        <v>918</v>
      </c>
    </row>
    <row r="664" spans="1:20" hidden="1" x14ac:dyDescent="0.3">
      <c r="A664" t="s">
        <v>3052</v>
      </c>
      <c r="B664" t="s">
        <v>3053</v>
      </c>
      <c r="C664" s="1" t="str">
        <f t="shared" si="87"/>
        <v>27:0004</v>
      </c>
      <c r="D664" s="1" t="str">
        <f t="shared" si="88"/>
        <v>27:0003</v>
      </c>
      <c r="E664" t="s">
        <v>3054</v>
      </c>
      <c r="F664" t="s">
        <v>3055</v>
      </c>
      <c r="H664">
        <v>60.081234299999998</v>
      </c>
      <c r="I664">
        <v>-121.5873337</v>
      </c>
      <c r="J664" s="1" t="str">
        <f>HYPERLINK("http://geochem.nrcan.gc.ca/cdogs/content/kwd/kwd020044_e.htm", "Till")</f>
        <v>Till</v>
      </c>
      <c r="K664" s="1" t="str">
        <f t="shared" si="85"/>
        <v>HMC separation (ODM standard)</v>
      </c>
      <c r="L664" t="s">
        <v>33</v>
      </c>
      <c r="M664" t="s">
        <v>33</v>
      </c>
      <c r="N664" t="s">
        <v>25</v>
      </c>
      <c r="O664" t="s">
        <v>25</v>
      </c>
      <c r="P664" t="s">
        <v>1256</v>
      </c>
      <c r="Q664" t="s">
        <v>33</v>
      </c>
      <c r="R664" t="s">
        <v>33</v>
      </c>
      <c r="S664" t="s">
        <v>918</v>
      </c>
      <c r="T664" t="s">
        <v>918</v>
      </c>
    </row>
    <row r="665" spans="1:20" hidden="1" x14ac:dyDescent="0.3">
      <c r="A665" t="s">
        <v>3056</v>
      </c>
      <c r="B665" t="s">
        <v>3057</v>
      </c>
      <c r="C665" s="1" t="str">
        <f t="shared" si="87"/>
        <v>27:0004</v>
      </c>
      <c r="D665" s="1" t="str">
        <f t="shared" si="88"/>
        <v>27:0003</v>
      </c>
      <c r="E665" t="s">
        <v>3058</v>
      </c>
      <c r="F665" t="s">
        <v>3059</v>
      </c>
      <c r="H665">
        <v>60.1331104</v>
      </c>
      <c r="I665">
        <v>-121.46279319999999</v>
      </c>
      <c r="J665" s="1" t="str">
        <f t="shared" ref="J665:J670" si="89">HYPERLINK("http://geochem.nrcan.gc.ca/cdogs/content/kwd/kwd020045_e.htm", "Basal till")</f>
        <v>Basal till</v>
      </c>
      <c r="K665" s="1" t="str">
        <f t="shared" si="85"/>
        <v>HMC separation (ODM standard)</v>
      </c>
      <c r="L665" t="s">
        <v>25</v>
      </c>
      <c r="M665" t="s">
        <v>25</v>
      </c>
      <c r="N665" t="s">
        <v>25</v>
      </c>
      <c r="O665" t="s">
        <v>25</v>
      </c>
      <c r="P665" t="s">
        <v>261</v>
      </c>
      <c r="Q665" t="s">
        <v>918</v>
      </c>
      <c r="R665" t="s">
        <v>918</v>
      </c>
      <c r="S665" t="s">
        <v>918</v>
      </c>
      <c r="T665" t="s">
        <v>918</v>
      </c>
    </row>
    <row r="666" spans="1:20" hidden="1" x14ac:dyDescent="0.3">
      <c r="A666" t="s">
        <v>3060</v>
      </c>
      <c r="B666" t="s">
        <v>3061</v>
      </c>
      <c r="C666" s="1" t="str">
        <f t="shared" si="87"/>
        <v>27:0004</v>
      </c>
      <c r="D666" s="1" t="str">
        <f t="shared" si="88"/>
        <v>27:0003</v>
      </c>
      <c r="E666" t="s">
        <v>3062</v>
      </c>
      <c r="F666" t="s">
        <v>3063</v>
      </c>
      <c r="H666">
        <v>60.615351799999999</v>
      </c>
      <c r="I666">
        <v>-120.9759451</v>
      </c>
      <c r="J666" s="1" t="str">
        <f t="shared" si="89"/>
        <v>Basal till</v>
      </c>
      <c r="K666" s="1" t="str">
        <f t="shared" si="85"/>
        <v>HMC separation (ODM standard)</v>
      </c>
      <c r="L666" t="s">
        <v>25</v>
      </c>
      <c r="M666" t="s">
        <v>25</v>
      </c>
      <c r="N666" t="s">
        <v>25</v>
      </c>
      <c r="O666" t="s">
        <v>25</v>
      </c>
      <c r="P666" t="s">
        <v>928</v>
      </c>
      <c r="Q666" t="s">
        <v>918</v>
      </c>
      <c r="R666" t="s">
        <v>918</v>
      </c>
      <c r="S666" t="s">
        <v>918</v>
      </c>
      <c r="T666" t="s">
        <v>918</v>
      </c>
    </row>
    <row r="667" spans="1:20" hidden="1" x14ac:dyDescent="0.3">
      <c r="A667" t="s">
        <v>3064</v>
      </c>
      <c r="B667" t="s">
        <v>3065</v>
      </c>
      <c r="C667" s="1" t="str">
        <f t="shared" si="87"/>
        <v>27:0004</v>
      </c>
      <c r="D667" s="1" t="str">
        <f t="shared" si="88"/>
        <v>27:0003</v>
      </c>
      <c r="E667" t="s">
        <v>3066</v>
      </c>
      <c r="F667" t="s">
        <v>3067</v>
      </c>
      <c r="H667">
        <v>60.691789200000002</v>
      </c>
      <c r="I667">
        <v>-120.9028158</v>
      </c>
      <c r="J667" s="1" t="str">
        <f t="shared" si="89"/>
        <v>Basal till</v>
      </c>
      <c r="K667" s="1" t="str">
        <f t="shared" si="85"/>
        <v>HMC separation (ODM standard)</v>
      </c>
      <c r="L667" t="s">
        <v>34</v>
      </c>
      <c r="M667" t="s">
        <v>33</v>
      </c>
      <c r="N667" t="s">
        <v>33</v>
      </c>
      <c r="O667" t="s">
        <v>25</v>
      </c>
      <c r="P667" t="s">
        <v>1316</v>
      </c>
      <c r="Q667" t="s">
        <v>273</v>
      </c>
      <c r="R667" t="s">
        <v>32</v>
      </c>
      <c r="S667" t="s">
        <v>332</v>
      </c>
      <c r="T667" t="s">
        <v>918</v>
      </c>
    </row>
    <row r="668" spans="1:20" hidden="1" x14ac:dyDescent="0.3">
      <c r="A668" t="s">
        <v>3068</v>
      </c>
      <c r="B668" t="s">
        <v>3069</v>
      </c>
      <c r="C668" s="1" t="str">
        <f t="shared" si="87"/>
        <v>27:0004</v>
      </c>
      <c r="D668" s="1" t="str">
        <f t="shared" si="88"/>
        <v>27:0003</v>
      </c>
      <c r="E668" t="s">
        <v>3070</v>
      </c>
      <c r="F668" t="s">
        <v>3071</v>
      </c>
      <c r="H668">
        <v>60.807909100000003</v>
      </c>
      <c r="I668">
        <v>-120.73363329999999</v>
      </c>
      <c r="J668" s="1" t="str">
        <f t="shared" si="89"/>
        <v>Basal till</v>
      </c>
      <c r="K668" s="1" t="str">
        <f t="shared" si="85"/>
        <v>HMC separation (ODM standard)</v>
      </c>
      <c r="L668" t="s">
        <v>32</v>
      </c>
      <c r="M668" t="s">
        <v>34</v>
      </c>
      <c r="N668" t="s">
        <v>33</v>
      </c>
      <c r="O668" t="s">
        <v>25</v>
      </c>
      <c r="P668" t="s">
        <v>829</v>
      </c>
      <c r="Q668" t="s">
        <v>674</v>
      </c>
      <c r="R668" t="s">
        <v>246</v>
      </c>
      <c r="S668" t="s">
        <v>37</v>
      </c>
      <c r="T668" t="s">
        <v>918</v>
      </c>
    </row>
    <row r="669" spans="1:20" hidden="1" x14ac:dyDescent="0.3">
      <c r="A669" t="s">
        <v>3072</v>
      </c>
      <c r="B669" t="s">
        <v>3073</v>
      </c>
      <c r="C669" s="1" t="str">
        <f t="shared" si="87"/>
        <v>27:0004</v>
      </c>
      <c r="D669" s="1" t="str">
        <f t="shared" si="88"/>
        <v>27:0003</v>
      </c>
      <c r="E669" t="s">
        <v>3074</v>
      </c>
      <c r="F669" t="s">
        <v>3075</v>
      </c>
      <c r="H669">
        <v>60.772299099999998</v>
      </c>
      <c r="I669">
        <v>-120.98072809999999</v>
      </c>
      <c r="J669" s="1" t="str">
        <f t="shared" si="89"/>
        <v>Basal till</v>
      </c>
      <c r="K669" s="1" t="str">
        <f t="shared" si="85"/>
        <v>HMC separation (ODM standard)</v>
      </c>
      <c r="L669" t="s">
        <v>25</v>
      </c>
      <c r="M669" t="s">
        <v>25</v>
      </c>
      <c r="N669" t="s">
        <v>25</v>
      </c>
      <c r="O669" t="s">
        <v>25</v>
      </c>
      <c r="P669" t="s">
        <v>74</v>
      </c>
      <c r="Q669" t="s">
        <v>918</v>
      </c>
      <c r="R669" t="s">
        <v>918</v>
      </c>
      <c r="S669" t="s">
        <v>918</v>
      </c>
      <c r="T669" t="s">
        <v>918</v>
      </c>
    </row>
    <row r="670" spans="1:20" hidden="1" x14ac:dyDescent="0.3">
      <c r="A670" t="s">
        <v>3076</v>
      </c>
      <c r="B670" t="s">
        <v>3077</v>
      </c>
      <c r="C670" s="1" t="str">
        <f t="shared" ref="C670:C701" si="90">HYPERLINK("http://geochem.nrcan.gc.ca/cdogs/content/bdl/bdl270004_e.htm", "27:0004")</f>
        <v>27:0004</v>
      </c>
      <c r="D670" s="1" t="str">
        <f t="shared" ref="D670:D701" si="91">HYPERLINK("http://geochem.nrcan.gc.ca/cdogs/content/svy/svy270003_e.htm", "27:0003")</f>
        <v>27:0003</v>
      </c>
      <c r="E670" t="s">
        <v>3078</v>
      </c>
      <c r="F670" t="s">
        <v>3079</v>
      </c>
      <c r="H670">
        <v>60.222765000000003</v>
      </c>
      <c r="I670">
        <v>-120.9552791</v>
      </c>
      <c r="J670" s="1" t="str">
        <f t="shared" si="89"/>
        <v>Basal till</v>
      </c>
      <c r="K670" s="1" t="str">
        <f t="shared" ref="K670:K733" si="92">HYPERLINK("http://geochem.nrcan.gc.ca/cdogs/content/kwd/kwd080035_e.htm", "HMC separation (ODM standard)")</f>
        <v>HMC separation (ODM standard)</v>
      </c>
      <c r="L670" t="s">
        <v>32</v>
      </c>
      <c r="M670" t="s">
        <v>32</v>
      </c>
      <c r="N670" t="s">
        <v>25</v>
      </c>
      <c r="O670" t="s">
        <v>25</v>
      </c>
      <c r="P670" t="s">
        <v>267</v>
      </c>
      <c r="Q670" t="s">
        <v>131</v>
      </c>
      <c r="R670" t="s">
        <v>131</v>
      </c>
      <c r="S670" t="s">
        <v>918</v>
      </c>
      <c r="T670" t="s">
        <v>918</v>
      </c>
    </row>
    <row r="671" spans="1:20" hidden="1" x14ac:dyDescent="0.3">
      <c r="A671" t="s">
        <v>3080</v>
      </c>
      <c r="B671" t="s">
        <v>3081</v>
      </c>
      <c r="C671" s="1" t="str">
        <f t="shared" si="90"/>
        <v>27:0004</v>
      </c>
      <c r="D671" s="1" t="str">
        <f t="shared" si="91"/>
        <v>27:0003</v>
      </c>
      <c r="E671" t="s">
        <v>3082</v>
      </c>
      <c r="F671" t="s">
        <v>3083</v>
      </c>
      <c r="H671">
        <v>60.194826399999997</v>
      </c>
      <c r="I671">
        <v>-120.7261298</v>
      </c>
      <c r="J671" s="1" t="str">
        <f>HYPERLINK("http://geochem.nrcan.gc.ca/cdogs/content/kwd/kwd020044_e.htm", "Till")</f>
        <v>Till</v>
      </c>
      <c r="K671" s="1" t="str">
        <f t="shared" si="92"/>
        <v>HMC separation (ODM standard)</v>
      </c>
      <c r="L671" t="s">
        <v>34</v>
      </c>
      <c r="M671" t="s">
        <v>34</v>
      </c>
      <c r="N671" t="s">
        <v>25</v>
      </c>
      <c r="O671" t="s">
        <v>25</v>
      </c>
      <c r="P671" t="s">
        <v>1000</v>
      </c>
      <c r="Q671" t="s">
        <v>37</v>
      </c>
      <c r="R671" t="s">
        <v>37</v>
      </c>
      <c r="S671" t="s">
        <v>918</v>
      </c>
      <c r="T671" t="s">
        <v>918</v>
      </c>
    </row>
    <row r="672" spans="1:20" hidden="1" x14ac:dyDescent="0.3">
      <c r="A672" t="s">
        <v>3084</v>
      </c>
      <c r="B672" t="s">
        <v>3085</v>
      </c>
      <c r="C672" s="1" t="str">
        <f t="shared" si="90"/>
        <v>27:0004</v>
      </c>
      <c r="D672" s="1" t="str">
        <f t="shared" si="91"/>
        <v>27:0003</v>
      </c>
      <c r="E672" t="s">
        <v>3086</v>
      </c>
      <c r="F672" t="s">
        <v>3087</v>
      </c>
      <c r="H672">
        <v>60.176380100000003</v>
      </c>
      <c r="I672">
        <v>-120.56802039999999</v>
      </c>
      <c r="J672" s="1" t="str">
        <f>HYPERLINK("http://geochem.nrcan.gc.ca/cdogs/content/kwd/kwd020045_e.htm", "Basal till")</f>
        <v>Basal till</v>
      </c>
      <c r="K672" s="1" t="str">
        <f t="shared" si="92"/>
        <v>HMC separation (ODM standard)</v>
      </c>
      <c r="L672" t="s">
        <v>200</v>
      </c>
      <c r="M672" t="s">
        <v>200</v>
      </c>
      <c r="N672" t="s">
        <v>25</v>
      </c>
      <c r="O672" t="s">
        <v>25</v>
      </c>
      <c r="P672" t="s">
        <v>2173</v>
      </c>
      <c r="Q672" t="s">
        <v>462</v>
      </c>
      <c r="R672" t="s">
        <v>462</v>
      </c>
      <c r="S672" t="s">
        <v>918</v>
      </c>
      <c r="T672" t="s">
        <v>918</v>
      </c>
    </row>
    <row r="673" spans="1:20" hidden="1" x14ac:dyDescent="0.3">
      <c r="A673" t="s">
        <v>3088</v>
      </c>
      <c r="B673" t="s">
        <v>3089</v>
      </c>
      <c r="C673" s="1" t="str">
        <f t="shared" si="90"/>
        <v>27:0004</v>
      </c>
      <c r="D673" s="1" t="str">
        <f t="shared" si="91"/>
        <v>27:0003</v>
      </c>
      <c r="E673" t="s">
        <v>3090</v>
      </c>
      <c r="F673" t="s">
        <v>3091</v>
      </c>
      <c r="H673">
        <v>60.300314800000002</v>
      </c>
      <c r="I673">
        <v>-120.73072999999999</v>
      </c>
      <c r="J673" s="1" t="str">
        <f>HYPERLINK("http://geochem.nrcan.gc.ca/cdogs/content/kwd/kwd020044_e.htm", "Till")</f>
        <v>Till</v>
      </c>
      <c r="K673" s="1" t="str">
        <f t="shared" si="92"/>
        <v>HMC separation (ODM standard)</v>
      </c>
      <c r="L673" t="s">
        <v>25</v>
      </c>
      <c r="M673" t="s">
        <v>25</v>
      </c>
      <c r="N673" t="s">
        <v>25</v>
      </c>
      <c r="O673" t="s">
        <v>25</v>
      </c>
      <c r="P673" t="s">
        <v>1157</v>
      </c>
      <c r="Q673" t="s">
        <v>918</v>
      </c>
      <c r="R673" t="s">
        <v>918</v>
      </c>
      <c r="S673" t="s">
        <v>918</v>
      </c>
      <c r="T673" t="s">
        <v>918</v>
      </c>
    </row>
    <row r="674" spans="1:20" hidden="1" x14ac:dyDescent="0.3">
      <c r="A674" t="s">
        <v>3092</v>
      </c>
      <c r="B674" t="s">
        <v>3093</v>
      </c>
      <c r="C674" s="1" t="str">
        <f t="shared" si="90"/>
        <v>27:0004</v>
      </c>
      <c r="D674" s="1" t="str">
        <f t="shared" si="91"/>
        <v>27:0003</v>
      </c>
      <c r="E674" t="s">
        <v>3094</v>
      </c>
      <c r="F674" t="s">
        <v>3095</v>
      </c>
      <c r="H674">
        <v>60.1521252</v>
      </c>
      <c r="I674">
        <v>-121.01629490000001</v>
      </c>
      <c r="J674" s="1" t="str">
        <f>HYPERLINK("http://geochem.nrcan.gc.ca/cdogs/content/kwd/kwd020045_e.htm", "Basal till")</f>
        <v>Basal till</v>
      </c>
      <c r="K674" s="1" t="str">
        <f t="shared" si="92"/>
        <v>HMC separation (ODM standard)</v>
      </c>
      <c r="L674" t="s">
        <v>34</v>
      </c>
      <c r="M674" t="s">
        <v>33</v>
      </c>
      <c r="N674" t="s">
        <v>33</v>
      </c>
      <c r="O674" t="s">
        <v>25</v>
      </c>
      <c r="P674" t="s">
        <v>297</v>
      </c>
      <c r="Q674" t="s">
        <v>32</v>
      </c>
      <c r="R674" t="s">
        <v>1596</v>
      </c>
      <c r="S674" t="s">
        <v>32</v>
      </c>
      <c r="T674" t="s">
        <v>918</v>
      </c>
    </row>
    <row r="675" spans="1:20" hidden="1" x14ac:dyDescent="0.3">
      <c r="A675" t="s">
        <v>3096</v>
      </c>
      <c r="B675" t="s">
        <v>3097</v>
      </c>
      <c r="C675" s="1" t="str">
        <f t="shared" si="90"/>
        <v>27:0004</v>
      </c>
      <c r="D675" s="1" t="str">
        <f t="shared" si="91"/>
        <v>27:0003</v>
      </c>
      <c r="E675" t="s">
        <v>3098</v>
      </c>
      <c r="F675" t="s">
        <v>3099</v>
      </c>
      <c r="H675">
        <v>60.128578300000001</v>
      </c>
      <c r="I675">
        <v>-120.66516350000001</v>
      </c>
      <c r="J675" s="1" t="str">
        <f>HYPERLINK("http://geochem.nrcan.gc.ca/cdogs/content/kwd/kwd020044_e.htm", "Till")</f>
        <v>Till</v>
      </c>
      <c r="K675" s="1" t="str">
        <f t="shared" si="92"/>
        <v>HMC separation (ODM standard)</v>
      </c>
      <c r="L675" t="s">
        <v>34</v>
      </c>
      <c r="M675" t="s">
        <v>33</v>
      </c>
      <c r="N675" t="s">
        <v>33</v>
      </c>
      <c r="O675" t="s">
        <v>25</v>
      </c>
      <c r="P675" t="s">
        <v>1365</v>
      </c>
      <c r="Q675" t="s">
        <v>653</v>
      </c>
      <c r="R675" t="s">
        <v>221</v>
      </c>
      <c r="S675" t="s">
        <v>33</v>
      </c>
      <c r="T675" t="s">
        <v>918</v>
      </c>
    </row>
    <row r="676" spans="1:20" hidden="1" x14ac:dyDescent="0.3">
      <c r="A676" t="s">
        <v>3100</v>
      </c>
      <c r="B676" t="s">
        <v>3101</v>
      </c>
      <c r="C676" s="1" t="str">
        <f t="shared" si="90"/>
        <v>27:0004</v>
      </c>
      <c r="D676" s="1" t="str">
        <f t="shared" si="91"/>
        <v>27:0003</v>
      </c>
      <c r="E676" t="s">
        <v>3102</v>
      </c>
      <c r="F676" t="s">
        <v>3103</v>
      </c>
      <c r="H676">
        <v>60.080449899999998</v>
      </c>
      <c r="I676">
        <v>-120.5225896</v>
      </c>
      <c r="J676" s="1" t="str">
        <f t="shared" ref="J676:J682" si="93">HYPERLINK("http://geochem.nrcan.gc.ca/cdogs/content/kwd/kwd020045_e.htm", "Basal till")</f>
        <v>Basal till</v>
      </c>
      <c r="K676" s="1" t="str">
        <f t="shared" si="92"/>
        <v>HMC separation (ODM standard)</v>
      </c>
      <c r="L676" t="s">
        <v>32</v>
      </c>
      <c r="M676" t="s">
        <v>34</v>
      </c>
      <c r="N676" t="s">
        <v>33</v>
      </c>
      <c r="O676" t="s">
        <v>25</v>
      </c>
      <c r="P676" t="s">
        <v>3104</v>
      </c>
      <c r="Q676" t="s">
        <v>462</v>
      </c>
      <c r="R676" t="s">
        <v>421</v>
      </c>
      <c r="S676" t="s">
        <v>701</v>
      </c>
      <c r="T676" t="s">
        <v>918</v>
      </c>
    </row>
    <row r="677" spans="1:20" hidden="1" x14ac:dyDescent="0.3">
      <c r="A677" t="s">
        <v>3105</v>
      </c>
      <c r="B677" t="s">
        <v>3106</v>
      </c>
      <c r="C677" s="1" t="str">
        <f t="shared" si="90"/>
        <v>27:0004</v>
      </c>
      <c r="D677" s="1" t="str">
        <f t="shared" si="91"/>
        <v>27:0003</v>
      </c>
      <c r="E677" t="s">
        <v>3107</v>
      </c>
      <c r="F677" t="s">
        <v>3108</v>
      </c>
      <c r="H677">
        <v>60.033329500000001</v>
      </c>
      <c r="I677">
        <v>-120.3999852</v>
      </c>
      <c r="J677" s="1" t="str">
        <f t="shared" si="93"/>
        <v>Basal till</v>
      </c>
      <c r="K677" s="1" t="str">
        <f t="shared" si="92"/>
        <v>HMC separation (ODM standard)</v>
      </c>
      <c r="L677" t="s">
        <v>200</v>
      </c>
      <c r="M677" t="s">
        <v>32</v>
      </c>
      <c r="N677" t="s">
        <v>33</v>
      </c>
      <c r="O677" t="s">
        <v>25</v>
      </c>
      <c r="P677" t="s">
        <v>3109</v>
      </c>
      <c r="Q677" t="s">
        <v>277</v>
      </c>
      <c r="R677" t="s">
        <v>200</v>
      </c>
      <c r="S677" t="s">
        <v>129</v>
      </c>
      <c r="T677" t="s">
        <v>918</v>
      </c>
    </row>
    <row r="678" spans="1:20" hidden="1" x14ac:dyDescent="0.3">
      <c r="A678" t="s">
        <v>3110</v>
      </c>
      <c r="B678" t="s">
        <v>3111</v>
      </c>
      <c r="C678" s="1" t="str">
        <f t="shared" si="90"/>
        <v>27:0004</v>
      </c>
      <c r="D678" s="1" t="str">
        <f t="shared" si="91"/>
        <v>27:0003</v>
      </c>
      <c r="E678" t="s">
        <v>3112</v>
      </c>
      <c r="F678" t="s">
        <v>3113</v>
      </c>
      <c r="H678">
        <v>60.051644199999998</v>
      </c>
      <c r="I678">
        <v>-120.6669364</v>
      </c>
      <c r="J678" s="1" t="str">
        <f t="shared" si="93"/>
        <v>Basal till</v>
      </c>
      <c r="K678" s="1" t="str">
        <f t="shared" si="92"/>
        <v>HMC separation (ODM standard)</v>
      </c>
      <c r="L678" t="s">
        <v>33</v>
      </c>
      <c r="M678" t="s">
        <v>33</v>
      </c>
      <c r="N678" t="s">
        <v>25</v>
      </c>
      <c r="O678" t="s">
        <v>25</v>
      </c>
      <c r="P678" t="s">
        <v>612</v>
      </c>
      <c r="Q678" t="s">
        <v>388</v>
      </c>
      <c r="R678" t="s">
        <v>388</v>
      </c>
      <c r="S678" t="s">
        <v>918</v>
      </c>
      <c r="T678" t="s">
        <v>918</v>
      </c>
    </row>
    <row r="679" spans="1:20" hidden="1" x14ac:dyDescent="0.3">
      <c r="A679" t="s">
        <v>3114</v>
      </c>
      <c r="B679" t="s">
        <v>3115</v>
      </c>
      <c r="C679" s="1" t="str">
        <f t="shared" si="90"/>
        <v>27:0004</v>
      </c>
      <c r="D679" s="1" t="str">
        <f t="shared" si="91"/>
        <v>27:0003</v>
      </c>
      <c r="E679" t="s">
        <v>3116</v>
      </c>
      <c r="F679" t="s">
        <v>3117</v>
      </c>
      <c r="H679">
        <v>60.539772399999997</v>
      </c>
      <c r="I679">
        <v>-120.9447145</v>
      </c>
      <c r="J679" s="1" t="str">
        <f t="shared" si="93"/>
        <v>Basal till</v>
      </c>
      <c r="K679" s="1" t="str">
        <f t="shared" si="92"/>
        <v>HMC separation (ODM standard)</v>
      </c>
      <c r="L679" t="s">
        <v>24</v>
      </c>
      <c r="M679" t="s">
        <v>32</v>
      </c>
      <c r="N679" t="s">
        <v>33</v>
      </c>
      <c r="O679" t="s">
        <v>33</v>
      </c>
      <c r="P679" t="s">
        <v>1609</v>
      </c>
      <c r="Q679" t="s">
        <v>332</v>
      </c>
      <c r="R679" t="s">
        <v>32</v>
      </c>
      <c r="S679" t="s">
        <v>136</v>
      </c>
      <c r="T679" t="s">
        <v>32</v>
      </c>
    </row>
    <row r="680" spans="1:20" hidden="1" x14ac:dyDescent="0.3">
      <c r="A680" t="s">
        <v>3118</v>
      </c>
      <c r="B680" t="s">
        <v>3119</v>
      </c>
      <c r="C680" s="1" t="str">
        <f t="shared" si="90"/>
        <v>27:0004</v>
      </c>
      <c r="D680" s="1" t="str">
        <f t="shared" si="91"/>
        <v>27:0003</v>
      </c>
      <c r="E680" t="s">
        <v>3120</v>
      </c>
      <c r="F680" t="s">
        <v>3121</v>
      </c>
      <c r="H680">
        <v>60.595818999999999</v>
      </c>
      <c r="I680">
        <v>-120.85845310000001</v>
      </c>
      <c r="J680" s="1" t="str">
        <f t="shared" si="93"/>
        <v>Basal till</v>
      </c>
      <c r="K680" s="1" t="str">
        <f t="shared" si="92"/>
        <v>HMC separation (ODM standard)</v>
      </c>
      <c r="L680" t="s">
        <v>200</v>
      </c>
      <c r="M680" t="s">
        <v>34</v>
      </c>
      <c r="N680" t="s">
        <v>34</v>
      </c>
      <c r="O680" t="s">
        <v>25</v>
      </c>
      <c r="P680" t="s">
        <v>310</v>
      </c>
      <c r="Q680" t="s">
        <v>3122</v>
      </c>
      <c r="R680" t="s">
        <v>32</v>
      </c>
      <c r="S680" t="s">
        <v>3123</v>
      </c>
      <c r="T680" t="s">
        <v>918</v>
      </c>
    </row>
    <row r="681" spans="1:20" hidden="1" x14ac:dyDescent="0.3">
      <c r="A681" t="s">
        <v>3124</v>
      </c>
      <c r="B681" t="s">
        <v>3125</v>
      </c>
      <c r="C681" s="1" t="str">
        <f t="shared" si="90"/>
        <v>27:0004</v>
      </c>
      <c r="D681" s="1" t="str">
        <f t="shared" si="91"/>
        <v>27:0003</v>
      </c>
      <c r="E681" t="s">
        <v>3126</v>
      </c>
      <c r="F681" t="s">
        <v>3127</v>
      </c>
      <c r="H681">
        <v>60.707013400000001</v>
      </c>
      <c r="I681">
        <v>-120.68102949999999</v>
      </c>
      <c r="J681" s="1" t="str">
        <f t="shared" si="93"/>
        <v>Basal till</v>
      </c>
      <c r="K681" s="1" t="str">
        <f t="shared" si="92"/>
        <v>HMC separation (ODM standard)</v>
      </c>
      <c r="L681" t="s">
        <v>200</v>
      </c>
      <c r="M681" t="s">
        <v>32</v>
      </c>
      <c r="N681" t="s">
        <v>33</v>
      </c>
      <c r="O681" t="s">
        <v>25</v>
      </c>
      <c r="P681" t="s">
        <v>3128</v>
      </c>
      <c r="Q681" t="s">
        <v>1229</v>
      </c>
      <c r="R681" t="s">
        <v>24</v>
      </c>
      <c r="S681" t="s">
        <v>462</v>
      </c>
      <c r="T681" t="s">
        <v>918</v>
      </c>
    </row>
    <row r="682" spans="1:20" hidden="1" x14ac:dyDescent="0.3">
      <c r="A682" t="s">
        <v>3129</v>
      </c>
      <c r="B682" t="s">
        <v>3130</v>
      </c>
      <c r="C682" s="1" t="str">
        <f t="shared" si="90"/>
        <v>27:0004</v>
      </c>
      <c r="D682" s="1" t="str">
        <f t="shared" si="91"/>
        <v>27:0003</v>
      </c>
      <c r="E682" t="s">
        <v>3131</v>
      </c>
      <c r="F682" t="s">
        <v>3132</v>
      </c>
      <c r="H682">
        <v>60.917853999999998</v>
      </c>
      <c r="I682">
        <v>-121.0236364</v>
      </c>
      <c r="J682" s="1" t="str">
        <f t="shared" si="93"/>
        <v>Basal till</v>
      </c>
      <c r="K682" s="1" t="str">
        <f t="shared" si="92"/>
        <v>HMC separation (ODM standard)</v>
      </c>
      <c r="L682" t="s">
        <v>32</v>
      </c>
      <c r="M682" t="s">
        <v>34</v>
      </c>
      <c r="N682" t="s">
        <v>33</v>
      </c>
      <c r="O682" t="s">
        <v>25</v>
      </c>
      <c r="P682" t="s">
        <v>3133</v>
      </c>
      <c r="Q682" t="s">
        <v>273</v>
      </c>
      <c r="R682" t="s">
        <v>34</v>
      </c>
      <c r="S682" t="s">
        <v>130</v>
      </c>
      <c r="T682" t="s">
        <v>918</v>
      </c>
    </row>
    <row r="683" spans="1:20" hidden="1" x14ac:dyDescent="0.3">
      <c r="A683" t="s">
        <v>3134</v>
      </c>
      <c r="B683" t="s">
        <v>3135</v>
      </c>
      <c r="C683" s="1" t="str">
        <f t="shared" si="90"/>
        <v>27:0004</v>
      </c>
      <c r="D683" s="1" t="str">
        <f t="shared" si="91"/>
        <v>27:0003</v>
      </c>
      <c r="E683" t="s">
        <v>3136</v>
      </c>
      <c r="F683" t="s">
        <v>3137</v>
      </c>
      <c r="H683">
        <v>60.999675199999999</v>
      </c>
      <c r="I683">
        <v>-120.9033281</v>
      </c>
      <c r="J683" s="1" t="str">
        <f>HYPERLINK("http://geochem.nrcan.gc.ca/cdogs/content/kwd/kwd020044_e.htm", "Till")</f>
        <v>Till</v>
      </c>
      <c r="K683" s="1" t="str">
        <f t="shared" si="92"/>
        <v>HMC separation (ODM standard)</v>
      </c>
      <c r="L683" t="s">
        <v>33</v>
      </c>
      <c r="M683" t="s">
        <v>33</v>
      </c>
      <c r="N683" t="s">
        <v>25</v>
      </c>
      <c r="O683" t="s">
        <v>25</v>
      </c>
      <c r="P683" t="s">
        <v>505</v>
      </c>
      <c r="Q683" t="s">
        <v>33</v>
      </c>
      <c r="R683" t="s">
        <v>33</v>
      </c>
      <c r="S683" t="s">
        <v>918</v>
      </c>
      <c r="T683" t="s">
        <v>918</v>
      </c>
    </row>
    <row r="684" spans="1:20" hidden="1" x14ac:dyDescent="0.3">
      <c r="A684" t="s">
        <v>3138</v>
      </c>
      <c r="B684" t="s">
        <v>3139</v>
      </c>
      <c r="C684" s="1" t="str">
        <f t="shared" si="90"/>
        <v>27:0004</v>
      </c>
      <c r="D684" s="1" t="str">
        <f t="shared" si="91"/>
        <v>27:0003</v>
      </c>
      <c r="E684" t="s">
        <v>3140</v>
      </c>
      <c r="F684" t="s">
        <v>3141</v>
      </c>
      <c r="H684">
        <v>60.783596299999999</v>
      </c>
      <c r="I684">
        <v>-121.3528397</v>
      </c>
      <c r="J684" s="1" t="str">
        <f>HYPERLINK("http://geochem.nrcan.gc.ca/cdogs/content/kwd/kwd020045_e.htm", "Basal till")</f>
        <v>Basal till</v>
      </c>
      <c r="K684" s="1" t="str">
        <f t="shared" si="92"/>
        <v>HMC separation (ODM standard)</v>
      </c>
      <c r="L684" t="s">
        <v>34</v>
      </c>
      <c r="M684" t="s">
        <v>33</v>
      </c>
      <c r="N684" t="s">
        <v>33</v>
      </c>
      <c r="O684" t="s">
        <v>25</v>
      </c>
      <c r="P684" t="s">
        <v>1609</v>
      </c>
      <c r="Q684" t="s">
        <v>37</v>
      </c>
      <c r="R684" t="s">
        <v>136</v>
      </c>
      <c r="S684" t="s">
        <v>33</v>
      </c>
      <c r="T684" t="s">
        <v>918</v>
      </c>
    </row>
    <row r="685" spans="1:20" hidden="1" x14ac:dyDescent="0.3">
      <c r="A685" t="s">
        <v>3142</v>
      </c>
      <c r="B685" t="s">
        <v>3143</v>
      </c>
      <c r="C685" s="1" t="str">
        <f t="shared" si="90"/>
        <v>27:0004</v>
      </c>
      <c r="D685" s="1" t="str">
        <f t="shared" si="91"/>
        <v>27:0003</v>
      </c>
      <c r="E685" t="s">
        <v>3144</v>
      </c>
      <c r="F685" t="s">
        <v>3145</v>
      </c>
      <c r="H685">
        <v>60.838562600000003</v>
      </c>
      <c r="I685">
        <v>-121.44705190000001</v>
      </c>
      <c r="J685" s="1" t="str">
        <f>HYPERLINK("http://geochem.nrcan.gc.ca/cdogs/content/kwd/kwd020045_e.htm", "Basal till")</f>
        <v>Basal till</v>
      </c>
      <c r="K685" s="1" t="str">
        <f t="shared" si="92"/>
        <v>HMC separation (ODM standard)</v>
      </c>
      <c r="L685" t="s">
        <v>33</v>
      </c>
      <c r="M685" t="s">
        <v>33</v>
      </c>
      <c r="N685" t="s">
        <v>25</v>
      </c>
      <c r="O685" t="s">
        <v>25</v>
      </c>
      <c r="P685" t="s">
        <v>3146</v>
      </c>
      <c r="Q685" t="s">
        <v>136</v>
      </c>
      <c r="R685" t="s">
        <v>136</v>
      </c>
      <c r="S685" t="s">
        <v>918</v>
      </c>
      <c r="T685" t="s">
        <v>918</v>
      </c>
    </row>
    <row r="686" spans="1:20" hidden="1" x14ac:dyDescent="0.3">
      <c r="A686" t="s">
        <v>3147</v>
      </c>
      <c r="B686" t="s">
        <v>3148</v>
      </c>
      <c r="C686" s="1" t="str">
        <f t="shared" si="90"/>
        <v>27:0004</v>
      </c>
      <c r="D686" s="1" t="str">
        <f t="shared" si="91"/>
        <v>27:0003</v>
      </c>
      <c r="E686" t="s">
        <v>3149</v>
      </c>
      <c r="F686" t="s">
        <v>3150</v>
      </c>
      <c r="J686" s="1" t="str">
        <f>HYPERLINK("http://geochem.nrcan.gc.ca/cdogs/content/kwd/kwd020045_e.htm", "Basal till")</f>
        <v>Basal till</v>
      </c>
      <c r="K686" s="1" t="str">
        <f t="shared" si="92"/>
        <v>HMC separation (ODM standard)</v>
      </c>
      <c r="L686" t="s">
        <v>32</v>
      </c>
      <c r="M686" t="s">
        <v>32</v>
      </c>
      <c r="N686" t="s">
        <v>25</v>
      </c>
      <c r="O686" t="s">
        <v>25</v>
      </c>
      <c r="P686" t="s">
        <v>2130</v>
      </c>
      <c r="Q686" t="s">
        <v>3151</v>
      </c>
      <c r="R686" t="s">
        <v>3151</v>
      </c>
      <c r="S686" t="s">
        <v>918</v>
      </c>
      <c r="T686" t="s">
        <v>918</v>
      </c>
    </row>
    <row r="687" spans="1:20" hidden="1" x14ac:dyDescent="0.3">
      <c r="A687" t="s">
        <v>3152</v>
      </c>
      <c r="B687" t="s">
        <v>3153</v>
      </c>
      <c r="C687" s="1" t="str">
        <f t="shared" si="90"/>
        <v>27:0004</v>
      </c>
      <c r="D687" s="1" t="str">
        <f t="shared" si="91"/>
        <v>27:0003</v>
      </c>
      <c r="E687" t="s">
        <v>3154</v>
      </c>
      <c r="F687" t="s">
        <v>3155</v>
      </c>
      <c r="H687">
        <v>60.516859699999998</v>
      </c>
      <c r="I687">
        <v>-122.1050594</v>
      </c>
      <c r="J687" s="1" t="str">
        <f>HYPERLINK("http://geochem.nrcan.gc.ca/cdogs/content/kwd/kwd020045_e.htm", "Basal till")</f>
        <v>Basal till</v>
      </c>
      <c r="K687" s="1" t="str">
        <f t="shared" si="92"/>
        <v>HMC separation (ODM standard)</v>
      </c>
      <c r="L687" t="s">
        <v>33</v>
      </c>
      <c r="M687" t="s">
        <v>33</v>
      </c>
      <c r="N687" t="s">
        <v>25</v>
      </c>
      <c r="O687" t="s">
        <v>25</v>
      </c>
      <c r="P687" t="s">
        <v>27</v>
      </c>
      <c r="Q687" t="s">
        <v>32</v>
      </c>
      <c r="R687" t="s">
        <v>32</v>
      </c>
      <c r="S687" t="s">
        <v>918</v>
      </c>
      <c r="T687" t="s">
        <v>918</v>
      </c>
    </row>
    <row r="688" spans="1:20" hidden="1" x14ac:dyDescent="0.3">
      <c r="A688" t="s">
        <v>3156</v>
      </c>
      <c r="B688" t="s">
        <v>3157</v>
      </c>
      <c r="C688" s="1" t="str">
        <f t="shared" si="90"/>
        <v>27:0004</v>
      </c>
      <c r="D688" s="1" t="str">
        <f t="shared" si="91"/>
        <v>27:0003</v>
      </c>
      <c r="E688" t="s">
        <v>3158</v>
      </c>
      <c r="F688" t="s">
        <v>3159</v>
      </c>
      <c r="H688">
        <v>60.483809700000002</v>
      </c>
      <c r="I688">
        <v>-122.26570890000001</v>
      </c>
      <c r="J688" s="1" t="str">
        <f>HYPERLINK("http://geochem.nrcan.gc.ca/cdogs/content/kwd/kwd020045_e.htm", "Basal till")</f>
        <v>Basal till</v>
      </c>
      <c r="K688" s="1" t="str">
        <f t="shared" si="92"/>
        <v>HMC separation (ODM standard)</v>
      </c>
      <c r="L688" t="s">
        <v>34</v>
      </c>
      <c r="M688" t="s">
        <v>34</v>
      </c>
      <c r="N688" t="s">
        <v>25</v>
      </c>
      <c r="O688" t="s">
        <v>25</v>
      </c>
      <c r="P688" t="s">
        <v>3160</v>
      </c>
      <c r="Q688" t="s">
        <v>491</v>
      </c>
      <c r="R688" t="s">
        <v>491</v>
      </c>
      <c r="S688" t="s">
        <v>918</v>
      </c>
      <c r="T688" t="s">
        <v>918</v>
      </c>
    </row>
    <row r="689" spans="1:20" hidden="1" x14ac:dyDescent="0.3">
      <c r="A689" t="s">
        <v>3161</v>
      </c>
      <c r="B689" t="s">
        <v>3162</v>
      </c>
      <c r="C689" s="1" t="str">
        <f t="shared" si="90"/>
        <v>27:0004</v>
      </c>
      <c r="D689" s="1" t="str">
        <f t="shared" si="91"/>
        <v>27:0003</v>
      </c>
      <c r="E689" t="s">
        <v>3163</v>
      </c>
      <c r="F689" t="s">
        <v>3164</v>
      </c>
      <c r="J689" s="1" t="str">
        <f>HYPERLINK("http://geochem.nrcan.gc.ca/cdogs/content/kwd/kwd020044_e.htm", "Till")</f>
        <v>Till</v>
      </c>
      <c r="K689" s="1" t="str">
        <f t="shared" si="92"/>
        <v>HMC separation (ODM standard)</v>
      </c>
      <c r="L689" t="s">
        <v>25</v>
      </c>
      <c r="M689" t="s">
        <v>25</v>
      </c>
      <c r="N689" t="s">
        <v>25</v>
      </c>
      <c r="O689" t="s">
        <v>25</v>
      </c>
      <c r="P689" t="s">
        <v>27</v>
      </c>
      <c r="Q689" t="s">
        <v>918</v>
      </c>
      <c r="R689" t="s">
        <v>918</v>
      </c>
      <c r="S689" t="s">
        <v>918</v>
      </c>
      <c r="T689" t="s">
        <v>918</v>
      </c>
    </row>
    <row r="690" spans="1:20" hidden="1" x14ac:dyDescent="0.3">
      <c r="A690" t="s">
        <v>3165</v>
      </c>
      <c r="B690" t="s">
        <v>3166</v>
      </c>
      <c r="C690" s="1" t="str">
        <f t="shared" si="90"/>
        <v>27:0004</v>
      </c>
      <c r="D690" s="1" t="str">
        <f t="shared" si="91"/>
        <v>27:0003</v>
      </c>
      <c r="E690" t="s">
        <v>3167</v>
      </c>
      <c r="F690" t="s">
        <v>3168</v>
      </c>
      <c r="J690" s="1" t="str">
        <f>HYPERLINK("http://geochem.nrcan.gc.ca/cdogs/content/kwd/kwd020044_e.htm", "Till")</f>
        <v>Till</v>
      </c>
      <c r="K690" s="1" t="str">
        <f t="shared" si="92"/>
        <v>HMC separation (ODM standard)</v>
      </c>
      <c r="L690" t="s">
        <v>34</v>
      </c>
      <c r="M690" t="s">
        <v>34</v>
      </c>
      <c r="N690" t="s">
        <v>25</v>
      </c>
      <c r="O690" t="s">
        <v>25</v>
      </c>
      <c r="P690" t="s">
        <v>1432</v>
      </c>
      <c r="Q690" t="s">
        <v>274</v>
      </c>
      <c r="R690" t="s">
        <v>274</v>
      </c>
      <c r="S690" t="s">
        <v>918</v>
      </c>
      <c r="T690" t="s">
        <v>918</v>
      </c>
    </row>
    <row r="691" spans="1:20" hidden="1" x14ac:dyDescent="0.3">
      <c r="A691" t="s">
        <v>3169</v>
      </c>
      <c r="B691" t="s">
        <v>3170</v>
      </c>
      <c r="C691" s="1" t="str">
        <f t="shared" si="90"/>
        <v>27:0004</v>
      </c>
      <c r="D691" s="1" t="str">
        <f t="shared" si="91"/>
        <v>27:0003</v>
      </c>
      <c r="E691" t="s">
        <v>3171</v>
      </c>
      <c r="F691" t="s">
        <v>3172</v>
      </c>
      <c r="H691">
        <v>60.439794599999999</v>
      </c>
      <c r="I691">
        <v>-121.8596653</v>
      </c>
      <c r="J691" s="1" t="str">
        <f>HYPERLINK("http://geochem.nrcan.gc.ca/cdogs/content/kwd/kwd020044_e.htm", "Till")</f>
        <v>Till</v>
      </c>
      <c r="K691" s="1" t="str">
        <f t="shared" si="92"/>
        <v>HMC separation (ODM standard)</v>
      </c>
      <c r="L691" t="s">
        <v>34</v>
      </c>
      <c r="M691" t="s">
        <v>33</v>
      </c>
      <c r="N691" t="s">
        <v>33</v>
      </c>
      <c r="O691" t="s">
        <v>25</v>
      </c>
      <c r="P691" t="s">
        <v>3173</v>
      </c>
      <c r="Q691" t="s">
        <v>32</v>
      </c>
      <c r="R691" t="s">
        <v>1596</v>
      </c>
      <c r="S691" t="s">
        <v>32</v>
      </c>
      <c r="T691" t="s">
        <v>918</v>
      </c>
    </row>
    <row r="692" spans="1:20" hidden="1" x14ac:dyDescent="0.3">
      <c r="A692" t="s">
        <v>3174</v>
      </c>
      <c r="B692" t="s">
        <v>3175</v>
      </c>
      <c r="C692" s="1" t="str">
        <f t="shared" si="90"/>
        <v>27:0004</v>
      </c>
      <c r="D692" s="1" t="str">
        <f t="shared" si="91"/>
        <v>27:0003</v>
      </c>
      <c r="E692" t="s">
        <v>3176</v>
      </c>
      <c r="F692" t="s">
        <v>3177</v>
      </c>
      <c r="H692">
        <v>60.274948700000003</v>
      </c>
      <c r="I692">
        <v>-122.5146244</v>
      </c>
      <c r="J692" s="1" t="str">
        <f>HYPERLINK("http://geochem.nrcan.gc.ca/cdogs/content/kwd/kwd020081_e.htm", "Colluviated till")</f>
        <v>Colluviated till</v>
      </c>
      <c r="K692" s="1" t="str">
        <f t="shared" si="92"/>
        <v>HMC separation (ODM standard)</v>
      </c>
      <c r="L692" t="s">
        <v>33</v>
      </c>
      <c r="M692" t="s">
        <v>25</v>
      </c>
      <c r="N692" t="s">
        <v>33</v>
      </c>
      <c r="O692" t="s">
        <v>25</v>
      </c>
      <c r="P692" t="s">
        <v>3178</v>
      </c>
      <c r="Q692" t="s">
        <v>332</v>
      </c>
      <c r="R692" t="s">
        <v>918</v>
      </c>
      <c r="S692" t="s">
        <v>332</v>
      </c>
      <c r="T692" t="s">
        <v>918</v>
      </c>
    </row>
    <row r="693" spans="1:20" hidden="1" x14ac:dyDescent="0.3">
      <c r="A693" t="s">
        <v>3179</v>
      </c>
      <c r="B693" t="s">
        <v>3180</v>
      </c>
      <c r="C693" s="1" t="str">
        <f t="shared" si="90"/>
        <v>27:0004</v>
      </c>
      <c r="D693" s="1" t="str">
        <f t="shared" si="91"/>
        <v>27:0003</v>
      </c>
      <c r="E693" t="s">
        <v>3181</v>
      </c>
      <c r="F693" t="s">
        <v>3182</v>
      </c>
      <c r="H693">
        <v>60.333030200000003</v>
      </c>
      <c r="I693">
        <v>-122.47808360000001</v>
      </c>
      <c r="J693" s="1" t="str">
        <f>HYPERLINK("http://geochem.nrcan.gc.ca/cdogs/content/kwd/kwd020081_e.htm", "Colluviated till")</f>
        <v>Colluviated till</v>
      </c>
      <c r="K693" s="1" t="str">
        <f t="shared" si="92"/>
        <v>HMC separation (ODM standard)</v>
      </c>
      <c r="L693" t="s">
        <v>25</v>
      </c>
      <c r="M693" t="s">
        <v>25</v>
      </c>
      <c r="N693" t="s">
        <v>25</v>
      </c>
      <c r="O693" t="s">
        <v>25</v>
      </c>
      <c r="P693" t="s">
        <v>3183</v>
      </c>
      <c r="Q693" t="s">
        <v>918</v>
      </c>
      <c r="R693" t="s">
        <v>918</v>
      </c>
      <c r="S693" t="s">
        <v>918</v>
      </c>
      <c r="T693" t="s">
        <v>918</v>
      </c>
    </row>
    <row r="694" spans="1:20" hidden="1" x14ac:dyDescent="0.3">
      <c r="A694" t="s">
        <v>3184</v>
      </c>
      <c r="B694" t="s">
        <v>3185</v>
      </c>
      <c r="C694" s="1" t="str">
        <f t="shared" si="90"/>
        <v>27:0004</v>
      </c>
      <c r="D694" s="1" t="str">
        <f t="shared" si="91"/>
        <v>27:0003</v>
      </c>
      <c r="E694" t="s">
        <v>3186</v>
      </c>
      <c r="F694" t="s">
        <v>3187</v>
      </c>
      <c r="H694">
        <v>60.276570599999999</v>
      </c>
      <c r="I694">
        <v>-122.3444867</v>
      </c>
      <c r="J694" s="1" t="str">
        <f>HYPERLINK("http://geochem.nrcan.gc.ca/cdogs/content/kwd/kwd020081_e.htm", "Colluviated till")</f>
        <v>Colluviated till</v>
      </c>
      <c r="K694" s="1" t="str">
        <f t="shared" si="92"/>
        <v>HMC separation (ODM standard)</v>
      </c>
      <c r="L694" t="s">
        <v>25</v>
      </c>
      <c r="M694" t="s">
        <v>25</v>
      </c>
      <c r="N694" t="s">
        <v>25</v>
      </c>
      <c r="O694" t="s">
        <v>25</v>
      </c>
      <c r="P694" t="s">
        <v>74</v>
      </c>
      <c r="Q694" t="s">
        <v>918</v>
      </c>
      <c r="R694" t="s">
        <v>918</v>
      </c>
      <c r="S694" t="s">
        <v>918</v>
      </c>
      <c r="T694" t="s">
        <v>918</v>
      </c>
    </row>
    <row r="695" spans="1:20" hidden="1" x14ac:dyDescent="0.3">
      <c r="A695" t="s">
        <v>3188</v>
      </c>
      <c r="B695" t="s">
        <v>3189</v>
      </c>
      <c r="C695" s="1" t="str">
        <f t="shared" si="90"/>
        <v>27:0004</v>
      </c>
      <c r="D695" s="1" t="str">
        <f t="shared" si="91"/>
        <v>27:0003</v>
      </c>
      <c r="E695" t="s">
        <v>3190</v>
      </c>
      <c r="F695" t="s">
        <v>3191</v>
      </c>
      <c r="H695">
        <v>60.204384900000001</v>
      </c>
      <c r="I695">
        <v>-122.10194679999999</v>
      </c>
      <c r="J695" s="1" t="str">
        <f t="shared" ref="J695:J704" si="94">HYPERLINK("http://geochem.nrcan.gc.ca/cdogs/content/kwd/kwd020045_e.htm", "Basal till")</f>
        <v>Basal till</v>
      </c>
      <c r="K695" s="1" t="str">
        <f t="shared" si="92"/>
        <v>HMC separation (ODM standard)</v>
      </c>
      <c r="L695" t="s">
        <v>25</v>
      </c>
      <c r="M695" t="s">
        <v>25</v>
      </c>
      <c r="N695" t="s">
        <v>25</v>
      </c>
      <c r="O695" t="s">
        <v>25</v>
      </c>
      <c r="P695" t="s">
        <v>2701</v>
      </c>
      <c r="Q695" t="s">
        <v>918</v>
      </c>
      <c r="R695" t="s">
        <v>918</v>
      </c>
      <c r="S695" t="s">
        <v>918</v>
      </c>
      <c r="T695" t="s">
        <v>918</v>
      </c>
    </row>
    <row r="696" spans="1:20" hidden="1" x14ac:dyDescent="0.3">
      <c r="A696" t="s">
        <v>3192</v>
      </c>
      <c r="B696" t="s">
        <v>3193</v>
      </c>
      <c r="C696" s="1" t="str">
        <f t="shared" si="90"/>
        <v>27:0004</v>
      </c>
      <c r="D696" s="1" t="str">
        <f t="shared" si="91"/>
        <v>27:0003</v>
      </c>
      <c r="E696" t="s">
        <v>3194</v>
      </c>
      <c r="F696" t="s">
        <v>3195</v>
      </c>
      <c r="H696">
        <v>60.186670499999998</v>
      </c>
      <c r="I696">
        <v>-121.91274079999999</v>
      </c>
      <c r="J696" s="1" t="str">
        <f t="shared" si="94"/>
        <v>Basal till</v>
      </c>
      <c r="K696" s="1" t="str">
        <f t="shared" si="92"/>
        <v>HMC separation (ODM standard)</v>
      </c>
      <c r="L696" t="s">
        <v>32</v>
      </c>
      <c r="M696" t="s">
        <v>32</v>
      </c>
      <c r="N696" t="s">
        <v>25</v>
      </c>
      <c r="O696" t="s">
        <v>25</v>
      </c>
      <c r="P696" t="s">
        <v>1669</v>
      </c>
      <c r="Q696" t="s">
        <v>784</v>
      </c>
      <c r="R696" t="s">
        <v>784</v>
      </c>
      <c r="S696" t="s">
        <v>918</v>
      </c>
      <c r="T696" t="s">
        <v>918</v>
      </c>
    </row>
    <row r="697" spans="1:20" hidden="1" x14ac:dyDescent="0.3">
      <c r="A697" t="s">
        <v>3196</v>
      </c>
      <c r="B697" t="s">
        <v>3197</v>
      </c>
      <c r="C697" s="1" t="str">
        <f t="shared" si="90"/>
        <v>27:0004</v>
      </c>
      <c r="D697" s="1" t="str">
        <f t="shared" si="91"/>
        <v>27:0003</v>
      </c>
      <c r="E697" t="s">
        <v>3198</v>
      </c>
      <c r="F697" t="s">
        <v>3199</v>
      </c>
      <c r="J697" s="1" t="str">
        <f t="shared" si="94"/>
        <v>Basal till</v>
      </c>
      <c r="K697" s="1" t="str">
        <f t="shared" si="92"/>
        <v>HMC separation (ODM standard)</v>
      </c>
      <c r="L697" t="s">
        <v>25</v>
      </c>
      <c r="M697" t="s">
        <v>25</v>
      </c>
      <c r="N697" t="s">
        <v>25</v>
      </c>
      <c r="O697" t="s">
        <v>25</v>
      </c>
      <c r="P697" t="s">
        <v>74</v>
      </c>
      <c r="Q697" t="s">
        <v>918</v>
      </c>
      <c r="R697" t="s">
        <v>918</v>
      </c>
      <c r="S697" t="s">
        <v>918</v>
      </c>
      <c r="T697" t="s">
        <v>918</v>
      </c>
    </row>
    <row r="698" spans="1:20" hidden="1" x14ac:dyDescent="0.3">
      <c r="A698" t="s">
        <v>3200</v>
      </c>
      <c r="B698" t="s">
        <v>3201</v>
      </c>
      <c r="C698" s="1" t="str">
        <f t="shared" si="90"/>
        <v>27:0004</v>
      </c>
      <c r="D698" s="1" t="str">
        <f t="shared" si="91"/>
        <v>27:0003</v>
      </c>
      <c r="E698" t="s">
        <v>3202</v>
      </c>
      <c r="F698" t="s">
        <v>3203</v>
      </c>
      <c r="H698">
        <v>60.255009899999997</v>
      </c>
      <c r="I698">
        <v>-120.0995119</v>
      </c>
      <c r="J698" s="1" t="str">
        <f t="shared" si="94"/>
        <v>Basal till</v>
      </c>
      <c r="K698" s="1" t="str">
        <f t="shared" si="92"/>
        <v>HMC separation (ODM standard)</v>
      </c>
      <c r="L698" t="s">
        <v>32</v>
      </c>
      <c r="M698" t="s">
        <v>34</v>
      </c>
      <c r="N698" t="s">
        <v>33</v>
      </c>
      <c r="O698" t="s">
        <v>25</v>
      </c>
      <c r="P698" t="s">
        <v>463</v>
      </c>
      <c r="Q698" t="s">
        <v>200</v>
      </c>
      <c r="R698" t="s">
        <v>33</v>
      </c>
      <c r="S698" t="s">
        <v>32</v>
      </c>
      <c r="T698" t="s">
        <v>918</v>
      </c>
    </row>
    <row r="699" spans="1:20" hidden="1" x14ac:dyDescent="0.3">
      <c r="A699" t="s">
        <v>3204</v>
      </c>
      <c r="B699" t="s">
        <v>3205</v>
      </c>
      <c r="C699" s="1" t="str">
        <f t="shared" si="90"/>
        <v>27:0004</v>
      </c>
      <c r="D699" s="1" t="str">
        <f t="shared" si="91"/>
        <v>27:0003</v>
      </c>
      <c r="E699" t="s">
        <v>3206</v>
      </c>
      <c r="F699" t="s">
        <v>3207</v>
      </c>
      <c r="H699">
        <v>60.182202500000002</v>
      </c>
      <c r="I699">
        <v>-120.17080799999999</v>
      </c>
      <c r="J699" s="1" t="str">
        <f t="shared" si="94"/>
        <v>Basal till</v>
      </c>
      <c r="K699" s="1" t="str">
        <f t="shared" si="92"/>
        <v>HMC separation (ODM standard)</v>
      </c>
      <c r="L699" t="s">
        <v>25</v>
      </c>
      <c r="M699" t="s">
        <v>25</v>
      </c>
      <c r="N699" t="s">
        <v>25</v>
      </c>
      <c r="O699" t="s">
        <v>25</v>
      </c>
      <c r="P699" t="s">
        <v>305</v>
      </c>
      <c r="Q699" t="s">
        <v>918</v>
      </c>
      <c r="R699" t="s">
        <v>918</v>
      </c>
      <c r="S699" t="s">
        <v>918</v>
      </c>
      <c r="T699" t="s">
        <v>918</v>
      </c>
    </row>
    <row r="700" spans="1:20" hidden="1" x14ac:dyDescent="0.3">
      <c r="A700" t="s">
        <v>3208</v>
      </c>
      <c r="B700" t="s">
        <v>3209</v>
      </c>
      <c r="C700" s="1" t="str">
        <f t="shared" si="90"/>
        <v>27:0004</v>
      </c>
      <c r="D700" s="1" t="str">
        <f t="shared" si="91"/>
        <v>27:0003</v>
      </c>
      <c r="E700" t="s">
        <v>3210</v>
      </c>
      <c r="F700" t="s">
        <v>3211</v>
      </c>
      <c r="H700">
        <v>60.106114699999999</v>
      </c>
      <c r="I700">
        <v>-120.3078326</v>
      </c>
      <c r="J700" s="1" t="str">
        <f t="shared" si="94"/>
        <v>Basal till</v>
      </c>
      <c r="K700" s="1" t="str">
        <f t="shared" si="92"/>
        <v>HMC separation (ODM standard)</v>
      </c>
      <c r="L700" t="s">
        <v>25</v>
      </c>
      <c r="M700" t="s">
        <v>25</v>
      </c>
      <c r="N700" t="s">
        <v>25</v>
      </c>
      <c r="O700" t="s">
        <v>25</v>
      </c>
      <c r="P700" t="s">
        <v>1171</v>
      </c>
      <c r="Q700" t="s">
        <v>918</v>
      </c>
      <c r="R700" t="s">
        <v>918</v>
      </c>
      <c r="S700" t="s">
        <v>918</v>
      </c>
      <c r="T700" t="s">
        <v>918</v>
      </c>
    </row>
    <row r="701" spans="1:20" hidden="1" x14ac:dyDescent="0.3">
      <c r="A701" t="s">
        <v>3212</v>
      </c>
      <c r="B701" t="s">
        <v>3213</v>
      </c>
      <c r="C701" s="1" t="str">
        <f t="shared" si="90"/>
        <v>27:0004</v>
      </c>
      <c r="D701" s="1" t="str">
        <f t="shared" si="91"/>
        <v>27:0003</v>
      </c>
      <c r="E701" t="s">
        <v>3214</v>
      </c>
      <c r="F701" t="s">
        <v>3215</v>
      </c>
      <c r="H701">
        <v>60.059995200000003</v>
      </c>
      <c r="I701">
        <v>-120.1587281</v>
      </c>
      <c r="J701" s="1" t="str">
        <f t="shared" si="94"/>
        <v>Basal till</v>
      </c>
      <c r="K701" s="1" t="str">
        <f t="shared" si="92"/>
        <v>HMC separation (ODM standard)</v>
      </c>
      <c r="L701" t="s">
        <v>34</v>
      </c>
      <c r="M701" t="s">
        <v>33</v>
      </c>
      <c r="N701" t="s">
        <v>33</v>
      </c>
      <c r="O701" t="s">
        <v>25</v>
      </c>
      <c r="P701" t="s">
        <v>27</v>
      </c>
      <c r="Q701" t="s">
        <v>32</v>
      </c>
      <c r="R701" t="s">
        <v>32</v>
      </c>
      <c r="S701" t="s">
        <v>1596</v>
      </c>
      <c r="T701" t="s">
        <v>918</v>
      </c>
    </row>
    <row r="702" spans="1:20" hidden="1" x14ac:dyDescent="0.3">
      <c r="A702" t="s">
        <v>3216</v>
      </c>
      <c r="B702" t="s">
        <v>3217</v>
      </c>
      <c r="C702" s="1" t="str">
        <f t="shared" ref="C702:C733" si="95">HYPERLINK("http://geochem.nrcan.gc.ca/cdogs/content/bdl/bdl270004_e.htm", "27:0004")</f>
        <v>27:0004</v>
      </c>
      <c r="D702" s="1" t="str">
        <f t="shared" ref="D702:D733" si="96">HYPERLINK("http://geochem.nrcan.gc.ca/cdogs/content/svy/svy270003_e.htm", "27:0003")</f>
        <v>27:0003</v>
      </c>
      <c r="E702" t="s">
        <v>3218</v>
      </c>
      <c r="F702" t="s">
        <v>3219</v>
      </c>
      <c r="H702">
        <v>60.168887400000003</v>
      </c>
      <c r="I702">
        <v>-120.1158215</v>
      </c>
      <c r="J702" s="1" t="str">
        <f t="shared" si="94"/>
        <v>Basal till</v>
      </c>
      <c r="K702" s="1" t="str">
        <f t="shared" si="92"/>
        <v>HMC separation (ODM standard)</v>
      </c>
      <c r="L702" t="s">
        <v>33</v>
      </c>
      <c r="M702" t="s">
        <v>33</v>
      </c>
      <c r="N702" t="s">
        <v>25</v>
      </c>
      <c r="O702" t="s">
        <v>25</v>
      </c>
      <c r="P702" t="s">
        <v>1000</v>
      </c>
      <c r="Q702" t="s">
        <v>34</v>
      </c>
      <c r="R702" t="s">
        <v>34</v>
      </c>
      <c r="S702" t="s">
        <v>918</v>
      </c>
      <c r="T702" t="s">
        <v>918</v>
      </c>
    </row>
    <row r="703" spans="1:20" hidden="1" x14ac:dyDescent="0.3">
      <c r="A703" t="s">
        <v>3220</v>
      </c>
      <c r="B703" t="s">
        <v>3221</v>
      </c>
      <c r="C703" s="1" t="str">
        <f t="shared" si="95"/>
        <v>27:0004</v>
      </c>
      <c r="D703" s="1" t="str">
        <f t="shared" si="96"/>
        <v>27:0003</v>
      </c>
      <c r="E703" t="s">
        <v>3222</v>
      </c>
      <c r="F703" t="s">
        <v>3223</v>
      </c>
      <c r="H703">
        <v>60.215012199999997</v>
      </c>
      <c r="I703">
        <v>-120.3346018</v>
      </c>
      <c r="J703" s="1" t="str">
        <f t="shared" si="94"/>
        <v>Basal till</v>
      </c>
      <c r="K703" s="1" t="str">
        <f t="shared" si="92"/>
        <v>HMC separation (ODM standard)</v>
      </c>
      <c r="L703" t="s">
        <v>34</v>
      </c>
      <c r="M703" t="s">
        <v>34</v>
      </c>
      <c r="N703" t="s">
        <v>25</v>
      </c>
      <c r="O703" t="s">
        <v>25</v>
      </c>
      <c r="P703" t="s">
        <v>1256</v>
      </c>
      <c r="Q703" t="s">
        <v>124</v>
      </c>
      <c r="R703" t="s">
        <v>124</v>
      </c>
      <c r="S703" t="s">
        <v>918</v>
      </c>
      <c r="T703" t="s">
        <v>918</v>
      </c>
    </row>
    <row r="704" spans="1:20" hidden="1" x14ac:dyDescent="0.3">
      <c r="A704" t="s">
        <v>3224</v>
      </c>
      <c r="B704" t="s">
        <v>3225</v>
      </c>
      <c r="C704" s="1" t="str">
        <f t="shared" si="95"/>
        <v>27:0004</v>
      </c>
      <c r="D704" s="1" t="str">
        <f t="shared" si="96"/>
        <v>27:0003</v>
      </c>
      <c r="E704" t="s">
        <v>3226</v>
      </c>
      <c r="F704" t="s">
        <v>3227</v>
      </c>
      <c r="H704">
        <v>60.291058300000003</v>
      </c>
      <c r="I704">
        <v>-120.22872719999999</v>
      </c>
      <c r="J704" s="1" t="str">
        <f t="shared" si="94"/>
        <v>Basal till</v>
      </c>
      <c r="K704" s="1" t="str">
        <f t="shared" si="92"/>
        <v>HMC separation (ODM standard)</v>
      </c>
      <c r="L704" t="s">
        <v>34</v>
      </c>
      <c r="M704" t="s">
        <v>33</v>
      </c>
      <c r="N704" t="s">
        <v>33</v>
      </c>
      <c r="O704" t="s">
        <v>25</v>
      </c>
      <c r="P704" t="s">
        <v>118</v>
      </c>
      <c r="Q704" t="s">
        <v>274</v>
      </c>
      <c r="R704" t="s">
        <v>246</v>
      </c>
      <c r="S704" t="s">
        <v>33</v>
      </c>
      <c r="T704" t="s">
        <v>918</v>
      </c>
    </row>
    <row r="705" spans="1:20" hidden="1" x14ac:dyDescent="0.3">
      <c r="A705" t="s">
        <v>3228</v>
      </c>
      <c r="B705" t="s">
        <v>3229</v>
      </c>
      <c r="C705" s="1" t="str">
        <f t="shared" si="95"/>
        <v>27:0004</v>
      </c>
      <c r="D705" s="1" t="str">
        <f t="shared" si="96"/>
        <v>27:0003</v>
      </c>
      <c r="E705" t="s">
        <v>3230</v>
      </c>
      <c r="F705" t="s">
        <v>3231</v>
      </c>
      <c r="H705">
        <v>60.308066199999999</v>
      </c>
      <c r="I705">
        <v>-120.38930740000001</v>
      </c>
      <c r="J705" s="1" t="str">
        <f>HYPERLINK("http://geochem.nrcan.gc.ca/cdogs/content/kwd/kwd020044_e.htm", "Till")</f>
        <v>Till</v>
      </c>
      <c r="K705" s="1" t="str">
        <f t="shared" si="92"/>
        <v>HMC separation (ODM standard)</v>
      </c>
      <c r="L705" t="s">
        <v>24</v>
      </c>
      <c r="M705" t="s">
        <v>32</v>
      </c>
      <c r="N705" t="s">
        <v>34</v>
      </c>
      <c r="O705" t="s">
        <v>25</v>
      </c>
      <c r="P705" t="s">
        <v>496</v>
      </c>
      <c r="Q705" t="s">
        <v>3232</v>
      </c>
      <c r="R705" t="s">
        <v>262</v>
      </c>
      <c r="S705" t="s">
        <v>200</v>
      </c>
      <c r="T705" t="s">
        <v>918</v>
      </c>
    </row>
    <row r="706" spans="1:20" hidden="1" x14ac:dyDescent="0.3">
      <c r="A706" t="s">
        <v>3233</v>
      </c>
      <c r="B706" t="s">
        <v>3234</v>
      </c>
      <c r="C706" s="1" t="str">
        <f t="shared" si="95"/>
        <v>27:0004</v>
      </c>
      <c r="D706" s="1" t="str">
        <f t="shared" si="96"/>
        <v>27:0003</v>
      </c>
      <c r="E706" t="s">
        <v>3235</v>
      </c>
      <c r="F706" t="s">
        <v>3236</v>
      </c>
      <c r="H706">
        <v>60.347112799999998</v>
      </c>
      <c r="I706">
        <v>-120.4855257</v>
      </c>
      <c r="J706" s="1" t="str">
        <f>HYPERLINK("http://geochem.nrcan.gc.ca/cdogs/content/kwd/kwd020045_e.htm", "Basal till")</f>
        <v>Basal till</v>
      </c>
      <c r="K706" s="1" t="str">
        <f t="shared" si="92"/>
        <v>HMC separation (ODM standard)</v>
      </c>
      <c r="L706" t="s">
        <v>25</v>
      </c>
      <c r="M706" t="s">
        <v>25</v>
      </c>
      <c r="N706" t="s">
        <v>25</v>
      </c>
      <c r="O706" t="s">
        <v>25</v>
      </c>
      <c r="P706" t="s">
        <v>3237</v>
      </c>
      <c r="Q706" t="s">
        <v>918</v>
      </c>
      <c r="R706" t="s">
        <v>918</v>
      </c>
      <c r="S706" t="s">
        <v>918</v>
      </c>
      <c r="T706" t="s">
        <v>918</v>
      </c>
    </row>
    <row r="707" spans="1:20" hidden="1" x14ac:dyDescent="0.3">
      <c r="A707" t="s">
        <v>3238</v>
      </c>
      <c r="B707" t="s">
        <v>3239</v>
      </c>
      <c r="C707" s="1" t="str">
        <f t="shared" si="95"/>
        <v>27:0004</v>
      </c>
      <c r="D707" s="1" t="str">
        <f t="shared" si="96"/>
        <v>27:0003</v>
      </c>
      <c r="E707" t="s">
        <v>3240</v>
      </c>
      <c r="F707" t="s">
        <v>3241</v>
      </c>
      <c r="H707">
        <v>60.428654899999998</v>
      </c>
      <c r="I707">
        <v>-120.4718678</v>
      </c>
      <c r="J707" s="1" t="str">
        <f>HYPERLINK("http://geochem.nrcan.gc.ca/cdogs/content/kwd/kwd020044_e.htm", "Till")</f>
        <v>Till</v>
      </c>
      <c r="K707" s="1" t="str">
        <f t="shared" si="92"/>
        <v>HMC separation (ODM standard)</v>
      </c>
      <c r="L707" t="s">
        <v>25</v>
      </c>
      <c r="M707" t="s">
        <v>25</v>
      </c>
      <c r="N707" t="s">
        <v>25</v>
      </c>
      <c r="O707" t="s">
        <v>25</v>
      </c>
      <c r="P707" t="s">
        <v>1000</v>
      </c>
      <c r="Q707" t="s">
        <v>918</v>
      </c>
      <c r="R707" t="s">
        <v>918</v>
      </c>
      <c r="S707" t="s">
        <v>918</v>
      </c>
      <c r="T707" t="s">
        <v>918</v>
      </c>
    </row>
    <row r="708" spans="1:20" hidden="1" x14ac:dyDescent="0.3">
      <c r="A708" t="s">
        <v>3242</v>
      </c>
      <c r="B708" t="s">
        <v>3243</v>
      </c>
      <c r="C708" s="1" t="str">
        <f t="shared" si="95"/>
        <v>27:0004</v>
      </c>
      <c r="D708" s="1" t="str">
        <f t="shared" si="96"/>
        <v>27:0003</v>
      </c>
      <c r="E708" t="s">
        <v>3244</v>
      </c>
      <c r="F708" t="s">
        <v>3245</v>
      </c>
      <c r="H708">
        <v>60.505468700000002</v>
      </c>
      <c r="I708">
        <v>-120.35190420000001</v>
      </c>
      <c r="J708" s="1" t="str">
        <f>HYPERLINK("http://geochem.nrcan.gc.ca/cdogs/content/kwd/kwd020045_e.htm", "Basal till")</f>
        <v>Basal till</v>
      </c>
      <c r="K708" s="1" t="str">
        <f t="shared" si="92"/>
        <v>HMC separation (ODM standard)</v>
      </c>
      <c r="L708" t="s">
        <v>32</v>
      </c>
      <c r="M708" t="s">
        <v>34</v>
      </c>
      <c r="N708" t="s">
        <v>25</v>
      </c>
      <c r="O708" t="s">
        <v>33</v>
      </c>
      <c r="P708" t="s">
        <v>426</v>
      </c>
      <c r="Q708" t="s">
        <v>273</v>
      </c>
      <c r="R708" t="s">
        <v>130</v>
      </c>
      <c r="S708" t="s">
        <v>918</v>
      </c>
      <c r="T708" t="s">
        <v>33</v>
      </c>
    </row>
    <row r="709" spans="1:20" hidden="1" x14ac:dyDescent="0.3">
      <c r="A709" t="s">
        <v>3246</v>
      </c>
      <c r="B709" t="s">
        <v>3247</v>
      </c>
      <c r="C709" s="1" t="str">
        <f t="shared" si="95"/>
        <v>27:0004</v>
      </c>
      <c r="D709" s="1" t="str">
        <f t="shared" si="96"/>
        <v>27:0003</v>
      </c>
      <c r="E709" t="s">
        <v>3248</v>
      </c>
      <c r="F709" t="s">
        <v>3249</v>
      </c>
      <c r="H709">
        <v>60.386131900000002</v>
      </c>
      <c r="I709">
        <v>-120.6031145</v>
      </c>
      <c r="J709" s="1" t="str">
        <f>HYPERLINK("http://geochem.nrcan.gc.ca/cdogs/content/kwd/kwd020045_e.htm", "Basal till")</f>
        <v>Basal till</v>
      </c>
      <c r="K709" s="1" t="str">
        <f t="shared" si="92"/>
        <v>HMC separation (ODM standard)</v>
      </c>
      <c r="L709" t="s">
        <v>34</v>
      </c>
      <c r="M709" t="s">
        <v>34</v>
      </c>
      <c r="N709" t="s">
        <v>25</v>
      </c>
      <c r="O709" t="s">
        <v>25</v>
      </c>
      <c r="P709" t="s">
        <v>3250</v>
      </c>
      <c r="Q709" t="s">
        <v>421</v>
      </c>
      <c r="R709" t="s">
        <v>421</v>
      </c>
      <c r="S709" t="s">
        <v>918</v>
      </c>
      <c r="T709" t="s">
        <v>918</v>
      </c>
    </row>
    <row r="710" spans="1:20" hidden="1" x14ac:dyDescent="0.3">
      <c r="A710" t="s">
        <v>3251</v>
      </c>
      <c r="B710" t="s">
        <v>3252</v>
      </c>
      <c r="C710" s="1" t="str">
        <f t="shared" si="95"/>
        <v>27:0004</v>
      </c>
      <c r="D710" s="1" t="str">
        <f t="shared" si="96"/>
        <v>27:0003</v>
      </c>
      <c r="E710" t="s">
        <v>3253</v>
      </c>
      <c r="F710" t="s">
        <v>3254</v>
      </c>
      <c r="H710">
        <v>60.433072799999998</v>
      </c>
      <c r="I710">
        <v>-120.9617602</v>
      </c>
      <c r="J710" s="1" t="str">
        <f>HYPERLINK("http://geochem.nrcan.gc.ca/cdogs/content/kwd/kwd020044_e.htm", "Till")</f>
        <v>Till</v>
      </c>
      <c r="K710" s="1" t="str">
        <f t="shared" si="92"/>
        <v>HMC separation (ODM standard)</v>
      </c>
      <c r="L710" t="s">
        <v>25</v>
      </c>
      <c r="M710" t="s">
        <v>25</v>
      </c>
      <c r="N710" t="s">
        <v>25</v>
      </c>
      <c r="O710" t="s">
        <v>25</v>
      </c>
      <c r="P710" t="s">
        <v>784</v>
      </c>
      <c r="Q710" t="s">
        <v>918</v>
      </c>
      <c r="R710" t="s">
        <v>918</v>
      </c>
      <c r="S710" t="s">
        <v>918</v>
      </c>
      <c r="T710" t="s">
        <v>918</v>
      </c>
    </row>
    <row r="711" spans="1:20" hidden="1" x14ac:dyDescent="0.3">
      <c r="A711" t="s">
        <v>3255</v>
      </c>
      <c r="B711" t="s">
        <v>3256</v>
      </c>
      <c r="C711" s="1" t="str">
        <f t="shared" si="95"/>
        <v>27:0004</v>
      </c>
      <c r="D711" s="1" t="str">
        <f t="shared" si="96"/>
        <v>27:0003</v>
      </c>
      <c r="E711" t="s">
        <v>3257</v>
      </c>
      <c r="F711" t="s">
        <v>3258</v>
      </c>
      <c r="H711">
        <v>60.374217700000003</v>
      </c>
      <c r="I711">
        <v>-121.61639959999999</v>
      </c>
      <c r="J711" s="1" t="str">
        <f>HYPERLINK("http://geochem.nrcan.gc.ca/cdogs/content/kwd/kwd020044_e.htm", "Till")</f>
        <v>Till</v>
      </c>
      <c r="K711" s="1" t="str">
        <f t="shared" si="92"/>
        <v>HMC separation (ODM standard)</v>
      </c>
      <c r="L711" t="s">
        <v>25</v>
      </c>
      <c r="M711" t="s">
        <v>25</v>
      </c>
      <c r="N711" t="s">
        <v>25</v>
      </c>
      <c r="O711" t="s">
        <v>25</v>
      </c>
      <c r="P711" t="s">
        <v>415</v>
      </c>
      <c r="Q711" t="s">
        <v>918</v>
      </c>
      <c r="R711" t="s">
        <v>918</v>
      </c>
      <c r="S711" t="s">
        <v>918</v>
      </c>
      <c r="T711" t="s">
        <v>918</v>
      </c>
    </row>
    <row r="712" spans="1:20" hidden="1" x14ac:dyDescent="0.3">
      <c r="A712" t="s">
        <v>3259</v>
      </c>
      <c r="B712" t="s">
        <v>3260</v>
      </c>
      <c r="C712" s="1" t="str">
        <f t="shared" si="95"/>
        <v>27:0004</v>
      </c>
      <c r="D712" s="1" t="str">
        <f t="shared" si="96"/>
        <v>27:0003</v>
      </c>
      <c r="E712" t="s">
        <v>3261</v>
      </c>
      <c r="F712" t="s">
        <v>3262</v>
      </c>
      <c r="H712">
        <v>60.102720400000003</v>
      </c>
      <c r="I712">
        <v>-121.99016659999999</v>
      </c>
      <c r="J712" s="1" t="str">
        <f t="shared" ref="J712:J727" si="97">HYPERLINK("http://geochem.nrcan.gc.ca/cdogs/content/kwd/kwd020045_e.htm", "Basal till")</f>
        <v>Basal till</v>
      </c>
      <c r="K712" s="1" t="str">
        <f t="shared" si="92"/>
        <v>HMC separation (ODM standard)</v>
      </c>
      <c r="L712" t="s">
        <v>33</v>
      </c>
      <c r="M712" t="s">
        <v>33</v>
      </c>
      <c r="N712" t="s">
        <v>25</v>
      </c>
      <c r="O712" t="s">
        <v>25</v>
      </c>
      <c r="P712" t="s">
        <v>1186</v>
      </c>
      <c r="Q712" t="s">
        <v>34</v>
      </c>
      <c r="R712" t="s">
        <v>34</v>
      </c>
      <c r="S712" t="s">
        <v>918</v>
      </c>
      <c r="T712" t="s">
        <v>918</v>
      </c>
    </row>
    <row r="713" spans="1:20" hidden="1" x14ac:dyDescent="0.3">
      <c r="A713" t="s">
        <v>3263</v>
      </c>
      <c r="B713" t="s">
        <v>3264</v>
      </c>
      <c r="C713" s="1" t="str">
        <f t="shared" si="95"/>
        <v>27:0004</v>
      </c>
      <c r="D713" s="1" t="str">
        <f t="shared" si="96"/>
        <v>27:0003</v>
      </c>
      <c r="E713" t="s">
        <v>3265</v>
      </c>
      <c r="F713" t="s">
        <v>3266</v>
      </c>
      <c r="H713">
        <v>60.089522899999999</v>
      </c>
      <c r="I713">
        <v>-122.2310801</v>
      </c>
      <c r="J713" s="1" t="str">
        <f t="shared" si="97"/>
        <v>Basal till</v>
      </c>
      <c r="K713" s="1" t="str">
        <f t="shared" si="92"/>
        <v>HMC separation (ODM standard)</v>
      </c>
      <c r="L713" t="s">
        <v>25</v>
      </c>
      <c r="M713" t="s">
        <v>25</v>
      </c>
      <c r="N713" t="s">
        <v>25</v>
      </c>
      <c r="O713" t="s">
        <v>25</v>
      </c>
      <c r="P713" t="s">
        <v>551</v>
      </c>
      <c r="Q713" t="s">
        <v>918</v>
      </c>
      <c r="R713" t="s">
        <v>918</v>
      </c>
      <c r="S713" t="s">
        <v>918</v>
      </c>
      <c r="T713" t="s">
        <v>918</v>
      </c>
    </row>
    <row r="714" spans="1:20" hidden="1" x14ac:dyDescent="0.3">
      <c r="A714" t="s">
        <v>3267</v>
      </c>
      <c r="B714" t="s">
        <v>3268</v>
      </c>
      <c r="C714" s="1" t="str">
        <f t="shared" si="95"/>
        <v>27:0004</v>
      </c>
      <c r="D714" s="1" t="str">
        <f t="shared" si="96"/>
        <v>27:0003</v>
      </c>
      <c r="E714" t="s">
        <v>3269</v>
      </c>
      <c r="F714" t="s">
        <v>3270</v>
      </c>
      <c r="H714">
        <v>60.092568300000003</v>
      </c>
      <c r="I714">
        <v>-122.4322681</v>
      </c>
      <c r="J714" s="1" t="str">
        <f t="shared" si="97"/>
        <v>Basal till</v>
      </c>
      <c r="K714" s="1" t="str">
        <f t="shared" si="92"/>
        <v>HMC separation (ODM standard)</v>
      </c>
      <c r="L714" t="s">
        <v>32</v>
      </c>
      <c r="M714" t="s">
        <v>32</v>
      </c>
      <c r="N714" t="s">
        <v>25</v>
      </c>
      <c r="O714" t="s">
        <v>25</v>
      </c>
      <c r="P714" t="s">
        <v>849</v>
      </c>
      <c r="Q714" t="s">
        <v>332</v>
      </c>
      <c r="R714" t="s">
        <v>332</v>
      </c>
      <c r="S714" t="s">
        <v>918</v>
      </c>
      <c r="T714" t="s">
        <v>918</v>
      </c>
    </row>
    <row r="715" spans="1:20" hidden="1" x14ac:dyDescent="0.3">
      <c r="A715" t="s">
        <v>3271</v>
      </c>
      <c r="B715" t="s">
        <v>3272</v>
      </c>
      <c r="C715" s="1" t="str">
        <f t="shared" si="95"/>
        <v>27:0004</v>
      </c>
      <c r="D715" s="1" t="str">
        <f t="shared" si="96"/>
        <v>27:0003</v>
      </c>
      <c r="E715" t="s">
        <v>3273</v>
      </c>
      <c r="F715" t="s">
        <v>3274</v>
      </c>
      <c r="H715">
        <v>60.271359599999997</v>
      </c>
      <c r="I715">
        <v>-122.1864325</v>
      </c>
      <c r="J715" s="1" t="str">
        <f t="shared" si="97"/>
        <v>Basal till</v>
      </c>
      <c r="K715" s="1" t="str">
        <f t="shared" si="92"/>
        <v>HMC separation (ODM standard)</v>
      </c>
      <c r="L715" t="s">
        <v>25</v>
      </c>
      <c r="M715" t="s">
        <v>25</v>
      </c>
      <c r="N715" t="s">
        <v>25</v>
      </c>
      <c r="O715" t="s">
        <v>25</v>
      </c>
      <c r="P715" t="s">
        <v>793</v>
      </c>
      <c r="Q715" t="s">
        <v>918</v>
      </c>
      <c r="R715" t="s">
        <v>918</v>
      </c>
      <c r="S715" t="s">
        <v>918</v>
      </c>
      <c r="T715" t="s">
        <v>918</v>
      </c>
    </row>
    <row r="716" spans="1:20" hidden="1" x14ac:dyDescent="0.3">
      <c r="A716" t="s">
        <v>3275</v>
      </c>
      <c r="B716" t="s">
        <v>3276</v>
      </c>
      <c r="C716" s="1" t="str">
        <f t="shared" si="95"/>
        <v>27:0004</v>
      </c>
      <c r="D716" s="1" t="str">
        <f t="shared" si="96"/>
        <v>27:0003</v>
      </c>
      <c r="E716" t="s">
        <v>3277</v>
      </c>
      <c r="F716" t="s">
        <v>3278</v>
      </c>
      <c r="H716">
        <v>60.3858897</v>
      </c>
      <c r="I716">
        <v>-121.9605495</v>
      </c>
      <c r="J716" s="1" t="str">
        <f t="shared" si="97"/>
        <v>Basal till</v>
      </c>
      <c r="K716" s="1" t="str">
        <f t="shared" si="92"/>
        <v>HMC separation (ODM standard)</v>
      </c>
      <c r="L716" t="s">
        <v>33</v>
      </c>
      <c r="M716" t="s">
        <v>33</v>
      </c>
      <c r="N716" t="s">
        <v>25</v>
      </c>
      <c r="O716" t="s">
        <v>25</v>
      </c>
      <c r="P716" t="s">
        <v>3279</v>
      </c>
      <c r="Q716" t="s">
        <v>136</v>
      </c>
      <c r="R716" t="s">
        <v>136</v>
      </c>
      <c r="S716" t="s">
        <v>918</v>
      </c>
      <c r="T716" t="s">
        <v>918</v>
      </c>
    </row>
    <row r="717" spans="1:20" hidden="1" x14ac:dyDescent="0.3">
      <c r="A717" t="s">
        <v>3280</v>
      </c>
      <c r="B717" t="s">
        <v>3281</v>
      </c>
      <c r="C717" s="1" t="str">
        <f t="shared" si="95"/>
        <v>27:0004</v>
      </c>
      <c r="D717" s="1" t="str">
        <f t="shared" si="96"/>
        <v>27:0003</v>
      </c>
      <c r="E717" t="s">
        <v>3282</v>
      </c>
      <c r="F717" t="s">
        <v>3283</v>
      </c>
      <c r="H717">
        <v>60.125458399999999</v>
      </c>
      <c r="I717">
        <v>-121.7560507</v>
      </c>
      <c r="J717" s="1" t="str">
        <f t="shared" si="97"/>
        <v>Basal till</v>
      </c>
      <c r="K717" s="1" t="str">
        <f t="shared" si="92"/>
        <v>HMC separation (ODM standard)</v>
      </c>
      <c r="L717" t="s">
        <v>34</v>
      </c>
      <c r="M717" t="s">
        <v>34</v>
      </c>
      <c r="N717" t="s">
        <v>25</v>
      </c>
      <c r="O717" t="s">
        <v>25</v>
      </c>
      <c r="P717" t="s">
        <v>489</v>
      </c>
      <c r="Q717" t="s">
        <v>274</v>
      </c>
      <c r="R717" t="s">
        <v>274</v>
      </c>
      <c r="S717" t="s">
        <v>918</v>
      </c>
      <c r="T717" t="s">
        <v>918</v>
      </c>
    </row>
    <row r="718" spans="1:20" hidden="1" x14ac:dyDescent="0.3">
      <c r="A718" t="s">
        <v>3284</v>
      </c>
      <c r="B718" t="s">
        <v>3285</v>
      </c>
      <c r="C718" s="1" t="str">
        <f t="shared" si="95"/>
        <v>27:0004</v>
      </c>
      <c r="D718" s="1" t="str">
        <f t="shared" si="96"/>
        <v>27:0003</v>
      </c>
      <c r="E718" t="s">
        <v>3286</v>
      </c>
      <c r="F718" t="s">
        <v>3287</v>
      </c>
      <c r="H718">
        <v>60.234447600000003</v>
      </c>
      <c r="I718">
        <v>-121.73870290000001</v>
      </c>
      <c r="J718" s="1" t="str">
        <f t="shared" si="97"/>
        <v>Basal till</v>
      </c>
      <c r="K718" s="1" t="str">
        <f t="shared" si="92"/>
        <v>HMC separation (ODM standard)</v>
      </c>
      <c r="L718" t="s">
        <v>33</v>
      </c>
      <c r="M718" t="s">
        <v>33</v>
      </c>
      <c r="N718" t="s">
        <v>25</v>
      </c>
      <c r="O718" t="s">
        <v>25</v>
      </c>
      <c r="P718" t="s">
        <v>118</v>
      </c>
      <c r="Q718" t="s">
        <v>277</v>
      </c>
      <c r="R718" t="s">
        <v>277</v>
      </c>
      <c r="S718" t="s">
        <v>918</v>
      </c>
      <c r="T718" t="s">
        <v>918</v>
      </c>
    </row>
    <row r="719" spans="1:20" hidden="1" x14ac:dyDescent="0.3">
      <c r="A719" t="s">
        <v>3288</v>
      </c>
      <c r="B719" t="s">
        <v>3289</v>
      </c>
      <c r="C719" s="1" t="str">
        <f t="shared" si="95"/>
        <v>27:0004</v>
      </c>
      <c r="D719" s="1" t="str">
        <f t="shared" si="96"/>
        <v>27:0003</v>
      </c>
      <c r="E719" t="s">
        <v>3290</v>
      </c>
      <c r="F719" t="s">
        <v>3291</v>
      </c>
      <c r="H719">
        <v>60.167034200000003</v>
      </c>
      <c r="I719">
        <v>-121.60262899999999</v>
      </c>
      <c r="J719" s="1" t="str">
        <f t="shared" si="97"/>
        <v>Basal till</v>
      </c>
      <c r="K719" s="1" t="str">
        <f t="shared" si="92"/>
        <v>HMC separation (ODM standard)</v>
      </c>
      <c r="L719" t="s">
        <v>34</v>
      </c>
      <c r="M719" t="s">
        <v>34</v>
      </c>
      <c r="N719" t="s">
        <v>25</v>
      </c>
      <c r="O719" t="s">
        <v>25</v>
      </c>
      <c r="P719" t="s">
        <v>3292</v>
      </c>
      <c r="Q719" t="s">
        <v>33</v>
      </c>
      <c r="R719" t="s">
        <v>33</v>
      </c>
      <c r="S719" t="s">
        <v>918</v>
      </c>
      <c r="T719" t="s">
        <v>918</v>
      </c>
    </row>
    <row r="720" spans="1:20" hidden="1" x14ac:dyDescent="0.3">
      <c r="A720" t="s">
        <v>3293</v>
      </c>
      <c r="B720" t="s">
        <v>3294</v>
      </c>
      <c r="C720" s="1" t="str">
        <f t="shared" si="95"/>
        <v>27:0004</v>
      </c>
      <c r="D720" s="1" t="str">
        <f t="shared" si="96"/>
        <v>27:0003</v>
      </c>
      <c r="E720" t="s">
        <v>3295</v>
      </c>
      <c r="F720" t="s">
        <v>3296</v>
      </c>
      <c r="H720">
        <v>60.299961400000001</v>
      </c>
      <c r="I720">
        <v>-121.6782037</v>
      </c>
      <c r="J720" s="1" t="str">
        <f t="shared" si="97"/>
        <v>Basal till</v>
      </c>
      <c r="K720" s="1" t="str">
        <f t="shared" si="92"/>
        <v>HMC separation (ODM standard)</v>
      </c>
      <c r="L720" t="s">
        <v>25</v>
      </c>
      <c r="M720" t="s">
        <v>25</v>
      </c>
      <c r="N720" t="s">
        <v>25</v>
      </c>
      <c r="O720" t="s">
        <v>25</v>
      </c>
      <c r="P720" t="s">
        <v>521</v>
      </c>
      <c r="Q720" t="s">
        <v>918</v>
      </c>
      <c r="R720" t="s">
        <v>918</v>
      </c>
      <c r="S720" t="s">
        <v>918</v>
      </c>
      <c r="T720" t="s">
        <v>918</v>
      </c>
    </row>
    <row r="721" spans="1:20" hidden="1" x14ac:dyDescent="0.3">
      <c r="A721" t="s">
        <v>3297</v>
      </c>
      <c r="B721" t="s">
        <v>3298</v>
      </c>
      <c r="C721" s="1" t="str">
        <f t="shared" si="95"/>
        <v>27:0004</v>
      </c>
      <c r="D721" s="1" t="str">
        <f t="shared" si="96"/>
        <v>27:0003</v>
      </c>
      <c r="E721" t="s">
        <v>3299</v>
      </c>
      <c r="F721" t="s">
        <v>3300</v>
      </c>
      <c r="H721">
        <v>60.270270600000003</v>
      </c>
      <c r="I721">
        <v>-121.82910649999999</v>
      </c>
      <c r="J721" s="1" t="str">
        <f t="shared" si="97"/>
        <v>Basal till</v>
      </c>
      <c r="K721" s="1" t="str">
        <f t="shared" si="92"/>
        <v>HMC separation (ODM standard)</v>
      </c>
      <c r="L721" t="s">
        <v>33</v>
      </c>
      <c r="M721" t="s">
        <v>33</v>
      </c>
      <c r="N721" t="s">
        <v>25</v>
      </c>
      <c r="O721" t="s">
        <v>25</v>
      </c>
      <c r="P721" t="s">
        <v>1244</v>
      </c>
      <c r="Q721" t="s">
        <v>33</v>
      </c>
      <c r="R721" t="s">
        <v>33</v>
      </c>
      <c r="S721" t="s">
        <v>918</v>
      </c>
      <c r="T721" t="s">
        <v>918</v>
      </c>
    </row>
    <row r="722" spans="1:20" hidden="1" x14ac:dyDescent="0.3">
      <c r="A722" t="s">
        <v>3301</v>
      </c>
      <c r="B722" t="s">
        <v>3302</v>
      </c>
      <c r="C722" s="1" t="str">
        <f t="shared" si="95"/>
        <v>27:0004</v>
      </c>
      <c r="D722" s="1" t="str">
        <f t="shared" si="96"/>
        <v>27:0003</v>
      </c>
      <c r="E722" t="s">
        <v>3303</v>
      </c>
      <c r="F722" t="s">
        <v>3304</v>
      </c>
      <c r="H722">
        <v>60.333982599999999</v>
      </c>
      <c r="I722">
        <v>-122.0625079</v>
      </c>
      <c r="J722" s="1" t="str">
        <f t="shared" si="97"/>
        <v>Basal till</v>
      </c>
      <c r="K722" s="1" t="str">
        <f t="shared" si="92"/>
        <v>HMC separation (ODM standard)</v>
      </c>
      <c r="L722" t="s">
        <v>25</v>
      </c>
      <c r="M722" t="s">
        <v>25</v>
      </c>
      <c r="N722" t="s">
        <v>25</v>
      </c>
      <c r="O722" t="s">
        <v>25</v>
      </c>
      <c r="P722" t="s">
        <v>859</v>
      </c>
      <c r="Q722" t="s">
        <v>918</v>
      </c>
      <c r="R722" t="s">
        <v>918</v>
      </c>
      <c r="S722" t="s">
        <v>918</v>
      </c>
      <c r="T722" t="s">
        <v>918</v>
      </c>
    </row>
    <row r="723" spans="1:20" hidden="1" x14ac:dyDescent="0.3">
      <c r="A723" t="s">
        <v>3305</v>
      </c>
      <c r="B723" t="s">
        <v>3306</v>
      </c>
      <c r="C723" s="1" t="str">
        <f t="shared" si="95"/>
        <v>27:0004</v>
      </c>
      <c r="D723" s="1" t="str">
        <f t="shared" si="96"/>
        <v>27:0003</v>
      </c>
      <c r="E723" t="s">
        <v>3307</v>
      </c>
      <c r="F723" t="s">
        <v>3308</v>
      </c>
      <c r="H723">
        <v>60.407827099999999</v>
      </c>
      <c r="I723">
        <v>-121.7381704</v>
      </c>
      <c r="J723" s="1" t="str">
        <f t="shared" si="97"/>
        <v>Basal till</v>
      </c>
      <c r="K723" s="1" t="str">
        <f t="shared" si="92"/>
        <v>HMC separation (ODM standard)</v>
      </c>
      <c r="L723" t="s">
        <v>33</v>
      </c>
      <c r="M723" t="s">
        <v>25</v>
      </c>
      <c r="N723" t="s">
        <v>33</v>
      </c>
      <c r="O723" t="s">
        <v>25</v>
      </c>
      <c r="P723" t="s">
        <v>54</v>
      </c>
      <c r="Q723" t="s">
        <v>124</v>
      </c>
      <c r="R723" t="s">
        <v>918</v>
      </c>
      <c r="S723" t="s">
        <v>124</v>
      </c>
      <c r="T723" t="s">
        <v>918</v>
      </c>
    </row>
    <row r="724" spans="1:20" hidden="1" x14ac:dyDescent="0.3">
      <c r="A724" t="s">
        <v>3309</v>
      </c>
      <c r="B724" t="s">
        <v>3310</v>
      </c>
      <c r="C724" s="1" t="str">
        <f t="shared" si="95"/>
        <v>27:0004</v>
      </c>
      <c r="D724" s="1" t="str">
        <f t="shared" si="96"/>
        <v>27:0003</v>
      </c>
      <c r="E724" t="s">
        <v>3311</v>
      </c>
      <c r="F724" t="s">
        <v>3312</v>
      </c>
      <c r="H724">
        <v>60.340257399999999</v>
      </c>
      <c r="I724">
        <v>-122.2223801</v>
      </c>
      <c r="J724" s="1" t="str">
        <f t="shared" si="97"/>
        <v>Basal till</v>
      </c>
      <c r="K724" s="1" t="str">
        <f t="shared" si="92"/>
        <v>HMC separation (ODM standard)</v>
      </c>
      <c r="L724" t="s">
        <v>25</v>
      </c>
      <c r="M724" t="s">
        <v>25</v>
      </c>
      <c r="N724" t="s">
        <v>25</v>
      </c>
      <c r="O724" t="s">
        <v>25</v>
      </c>
      <c r="P724" t="s">
        <v>3313</v>
      </c>
      <c r="Q724" t="s">
        <v>918</v>
      </c>
      <c r="R724" t="s">
        <v>918</v>
      </c>
      <c r="S724" t="s">
        <v>918</v>
      </c>
      <c r="T724" t="s">
        <v>918</v>
      </c>
    </row>
    <row r="725" spans="1:20" hidden="1" x14ac:dyDescent="0.3">
      <c r="A725" t="s">
        <v>3314</v>
      </c>
      <c r="B725" t="s">
        <v>3315</v>
      </c>
      <c r="C725" s="1" t="str">
        <f t="shared" si="95"/>
        <v>27:0004</v>
      </c>
      <c r="D725" s="1" t="str">
        <f t="shared" si="96"/>
        <v>27:0003</v>
      </c>
      <c r="E725" t="s">
        <v>3316</v>
      </c>
      <c r="F725" t="s">
        <v>3317</v>
      </c>
      <c r="H725">
        <v>60.433939799999997</v>
      </c>
      <c r="I725">
        <v>-122.21674609999999</v>
      </c>
      <c r="J725" s="1" t="str">
        <f t="shared" si="97"/>
        <v>Basal till</v>
      </c>
      <c r="K725" s="1" t="str">
        <f t="shared" si="92"/>
        <v>HMC separation (ODM standard)</v>
      </c>
      <c r="L725" t="s">
        <v>34</v>
      </c>
      <c r="M725" t="s">
        <v>34</v>
      </c>
      <c r="N725" t="s">
        <v>25</v>
      </c>
      <c r="O725" t="s">
        <v>25</v>
      </c>
      <c r="P725" t="s">
        <v>948</v>
      </c>
      <c r="Q725" t="s">
        <v>129</v>
      </c>
      <c r="R725" t="s">
        <v>129</v>
      </c>
      <c r="S725" t="s">
        <v>918</v>
      </c>
      <c r="T725" t="s">
        <v>918</v>
      </c>
    </row>
    <row r="726" spans="1:20" hidden="1" x14ac:dyDescent="0.3">
      <c r="A726" t="s">
        <v>3318</v>
      </c>
      <c r="B726" t="s">
        <v>3319</v>
      </c>
      <c r="C726" s="1" t="str">
        <f t="shared" si="95"/>
        <v>27:0004</v>
      </c>
      <c r="D726" s="1" t="str">
        <f t="shared" si="96"/>
        <v>27:0003</v>
      </c>
      <c r="E726" t="s">
        <v>3320</v>
      </c>
      <c r="F726" t="s">
        <v>3321</v>
      </c>
      <c r="H726">
        <v>60.505686799999999</v>
      </c>
      <c r="I726">
        <v>-121.93921709999999</v>
      </c>
      <c r="J726" s="1" t="str">
        <f t="shared" si="97"/>
        <v>Basal till</v>
      </c>
      <c r="K726" s="1" t="str">
        <f t="shared" si="92"/>
        <v>HMC separation (ODM standard)</v>
      </c>
      <c r="L726" t="s">
        <v>33</v>
      </c>
      <c r="M726" t="s">
        <v>33</v>
      </c>
      <c r="N726" t="s">
        <v>25</v>
      </c>
      <c r="O726" t="s">
        <v>25</v>
      </c>
      <c r="P726" t="s">
        <v>1265</v>
      </c>
      <c r="Q726" t="s">
        <v>1596</v>
      </c>
      <c r="R726" t="s">
        <v>1596</v>
      </c>
      <c r="S726" t="s">
        <v>918</v>
      </c>
      <c r="T726" t="s">
        <v>918</v>
      </c>
    </row>
    <row r="727" spans="1:20" hidden="1" x14ac:dyDescent="0.3">
      <c r="A727" t="s">
        <v>3322</v>
      </c>
      <c r="B727" t="s">
        <v>3323</v>
      </c>
      <c r="C727" s="1" t="str">
        <f t="shared" si="95"/>
        <v>27:0004</v>
      </c>
      <c r="D727" s="1" t="str">
        <f t="shared" si="96"/>
        <v>27:0003</v>
      </c>
      <c r="E727" t="s">
        <v>3324</v>
      </c>
      <c r="F727" t="s">
        <v>3325</v>
      </c>
      <c r="H727">
        <v>60.638539899999998</v>
      </c>
      <c r="I727">
        <v>-122.0702599</v>
      </c>
      <c r="J727" s="1" t="str">
        <f t="shared" si="97"/>
        <v>Basal till</v>
      </c>
      <c r="K727" s="1" t="str">
        <f t="shared" si="92"/>
        <v>HMC separation (ODM standard)</v>
      </c>
      <c r="L727" t="s">
        <v>32</v>
      </c>
      <c r="M727" t="s">
        <v>32</v>
      </c>
      <c r="N727" t="s">
        <v>25</v>
      </c>
      <c r="O727" t="s">
        <v>25</v>
      </c>
      <c r="P727" t="s">
        <v>2973</v>
      </c>
      <c r="Q727" t="s">
        <v>995</v>
      </c>
      <c r="R727" t="s">
        <v>995</v>
      </c>
      <c r="S727" t="s">
        <v>918</v>
      </c>
      <c r="T727" t="s">
        <v>918</v>
      </c>
    </row>
    <row r="728" spans="1:20" hidden="1" x14ac:dyDescent="0.3">
      <c r="A728" t="s">
        <v>3326</v>
      </c>
      <c r="B728" t="s">
        <v>3327</v>
      </c>
      <c r="C728" s="1" t="str">
        <f t="shared" si="95"/>
        <v>27:0004</v>
      </c>
      <c r="D728" s="1" t="str">
        <f t="shared" si="96"/>
        <v>27:0003</v>
      </c>
      <c r="E728" t="s">
        <v>3328</v>
      </c>
      <c r="F728" t="s">
        <v>3329</v>
      </c>
      <c r="H728">
        <v>60.5234314</v>
      </c>
      <c r="I728">
        <v>-122.2507299</v>
      </c>
      <c r="J728" s="1" t="str">
        <f>HYPERLINK("http://geochem.nrcan.gc.ca/cdogs/content/kwd/kwd020044_e.htm", "Till")</f>
        <v>Till</v>
      </c>
      <c r="K728" s="1" t="str">
        <f t="shared" si="92"/>
        <v>HMC separation (ODM standard)</v>
      </c>
      <c r="L728" t="s">
        <v>33</v>
      </c>
      <c r="M728" t="s">
        <v>33</v>
      </c>
      <c r="N728" t="s">
        <v>25</v>
      </c>
      <c r="O728" t="s">
        <v>25</v>
      </c>
      <c r="P728" t="s">
        <v>3330</v>
      </c>
      <c r="Q728" t="s">
        <v>33</v>
      </c>
      <c r="R728" t="s">
        <v>33</v>
      </c>
      <c r="S728" t="s">
        <v>918</v>
      </c>
      <c r="T728" t="s">
        <v>918</v>
      </c>
    </row>
    <row r="729" spans="1:20" hidden="1" x14ac:dyDescent="0.3">
      <c r="A729" t="s">
        <v>3331</v>
      </c>
      <c r="B729" t="s">
        <v>3332</v>
      </c>
      <c r="C729" s="1" t="str">
        <f t="shared" si="95"/>
        <v>27:0004</v>
      </c>
      <c r="D729" s="1" t="str">
        <f t="shared" si="96"/>
        <v>27:0003</v>
      </c>
      <c r="E729" t="s">
        <v>3333</v>
      </c>
      <c r="F729" t="s">
        <v>3334</v>
      </c>
      <c r="H729">
        <v>60.535537699999999</v>
      </c>
      <c r="I729">
        <v>-121.7709847</v>
      </c>
      <c r="J729" s="1" t="str">
        <f>HYPERLINK("http://geochem.nrcan.gc.ca/cdogs/content/kwd/kwd020045_e.htm", "Basal till")</f>
        <v>Basal till</v>
      </c>
      <c r="K729" s="1" t="str">
        <f t="shared" si="92"/>
        <v>HMC separation (ODM standard)</v>
      </c>
      <c r="L729" t="s">
        <v>25</v>
      </c>
      <c r="M729" t="s">
        <v>25</v>
      </c>
      <c r="N729" t="s">
        <v>25</v>
      </c>
      <c r="O729" t="s">
        <v>25</v>
      </c>
      <c r="P729" t="s">
        <v>1134</v>
      </c>
      <c r="Q729" t="s">
        <v>918</v>
      </c>
      <c r="R729" t="s">
        <v>918</v>
      </c>
      <c r="S729" t="s">
        <v>918</v>
      </c>
      <c r="T729" t="s">
        <v>918</v>
      </c>
    </row>
    <row r="730" spans="1:20" hidden="1" x14ac:dyDescent="0.3">
      <c r="A730" t="s">
        <v>3335</v>
      </c>
      <c r="B730" t="s">
        <v>3336</v>
      </c>
      <c r="C730" s="1" t="str">
        <f t="shared" si="95"/>
        <v>27:0004</v>
      </c>
      <c r="D730" s="1" t="str">
        <f t="shared" si="96"/>
        <v>27:0003</v>
      </c>
      <c r="E730" t="s">
        <v>3337</v>
      </c>
      <c r="F730" t="s">
        <v>3338</v>
      </c>
      <c r="H730">
        <v>60.503384699999998</v>
      </c>
      <c r="I730">
        <v>-121.58119929999999</v>
      </c>
      <c r="J730" s="1" t="str">
        <f>HYPERLINK("http://geochem.nrcan.gc.ca/cdogs/content/kwd/kwd020045_e.htm", "Basal till")</f>
        <v>Basal till</v>
      </c>
      <c r="K730" s="1" t="str">
        <f t="shared" si="92"/>
        <v>HMC separation (ODM standard)</v>
      </c>
      <c r="L730" t="s">
        <v>34</v>
      </c>
      <c r="M730" t="s">
        <v>33</v>
      </c>
      <c r="N730" t="s">
        <v>25</v>
      </c>
      <c r="O730" t="s">
        <v>33</v>
      </c>
      <c r="P730" t="s">
        <v>568</v>
      </c>
      <c r="Q730" t="s">
        <v>674</v>
      </c>
      <c r="R730" t="s">
        <v>388</v>
      </c>
      <c r="S730" t="s">
        <v>918</v>
      </c>
      <c r="T730" t="s">
        <v>33</v>
      </c>
    </row>
    <row r="731" spans="1:20" hidden="1" x14ac:dyDescent="0.3">
      <c r="A731" t="s">
        <v>3339</v>
      </c>
      <c r="B731" t="s">
        <v>3340</v>
      </c>
      <c r="C731" s="1" t="str">
        <f t="shared" si="95"/>
        <v>27:0004</v>
      </c>
      <c r="D731" s="1" t="str">
        <f t="shared" si="96"/>
        <v>27:0003</v>
      </c>
      <c r="E731" t="s">
        <v>3341</v>
      </c>
      <c r="F731" t="s">
        <v>3342</v>
      </c>
      <c r="H731">
        <v>60.565918500000002</v>
      </c>
      <c r="I731">
        <v>-121.4369049</v>
      </c>
      <c r="J731" s="1" t="str">
        <f>HYPERLINK("http://geochem.nrcan.gc.ca/cdogs/content/kwd/kwd020044_e.htm", "Till")</f>
        <v>Till</v>
      </c>
      <c r="K731" s="1" t="str">
        <f t="shared" si="92"/>
        <v>HMC separation (ODM standard)</v>
      </c>
      <c r="L731" t="s">
        <v>33</v>
      </c>
      <c r="M731" t="s">
        <v>33</v>
      </c>
      <c r="N731" t="s">
        <v>25</v>
      </c>
      <c r="O731" t="s">
        <v>25</v>
      </c>
      <c r="P731" t="s">
        <v>1963</v>
      </c>
      <c r="Q731" t="s">
        <v>33</v>
      </c>
      <c r="R731" t="s">
        <v>33</v>
      </c>
      <c r="S731" t="s">
        <v>918</v>
      </c>
      <c r="T731" t="s">
        <v>918</v>
      </c>
    </row>
    <row r="732" spans="1:20" hidden="1" x14ac:dyDescent="0.3">
      <c r="A732" t="s">
        <v>3343</v>
      </c>
      <c r="B732" t="s">
        <v>3344</v>
      </c>
      <c r="C732" s="1" t="str">
        <f t="shared" si="95"/>
        <v>27:0004</v>
      </c>
      <c r="D732" s="1" t="str">
        <f t="shared" si="96"/>
        <v>27:0003</v>
      </c>
      <c r="E732" t="s">
        <v>3345</v>
      </c>
      <c r="F732" t="s">
        <v>3346</v>
      </c>
      <c r="J732" s="1" t="str">
        <f>HYPERLINK("http://geochem.nrcan.gc.ca/cdogs/content/kwd/kwd020044_e.htm", "Till")</f>
        <v>Till</v>
      </c>
      <c r="K732" s="1" t="str">
        <f t="shared" si="92"/>
        <v>HMC separation (ODM standard)</v>
      </c>
      <c r="L732" t="s">
        <v>200</v>
      </c>
      <c r="M732" t="s">
        <v>32</v>
      </c>
      <c r="N732" t="s">
        <v>33</v>
      </c>
      <c r="O732" t="s">
        <v>25</v>
      </c>
      <c r="P732" t="s">
        <v>3347</v>
      </c>
      <c r="Q732" t="s">
        <v>680</v>
      </c>
      <c r="R732" t="s">
        <v>221</v>
      </c>
      <c r="S732" t="s">
        <v>274</v>
      </c>
      <c r="T732" t="s">
        <v>918</v>
      </c>
    </row>
    <row r="733" spans="1:20" hidden="1" x14ac:dyDescent="0.3">
      <c r="A733" t="s">
        <v>3348</v>
      </c>
      <c r="B733" t="s">
        <v>3349</v>
      </c>
      <c r="C733" s="1" t="str">
        <f t="shared" si="95"/>
        <v>27:0004</v>
      </c>
      <c r="D733" s="1" t="str">
        <f t="shared" si="96"/>
        <v>27:0003</v>
      </c>
      <c r="E733" t="s">
        <v>3350</v>
      </c>
      <c r="F733" t="s">
        <v>3351</v>
      </c>
      <c r="J733" s="1" t="str">
        <f>HYPERLINK("http://geochem.nrcan.gc.ca/cdogs/content/kwd/kwd020044_e.htm", "Till")</f>
        <v>Till</v>
      </c>
      <c r="K733" s="1" t="str">
        <f t="shared" si="92"/>
        <v>HMC separation (ODM standard)</v>
      </c>
      <c r="L733" t="s">
        <v>33</v>
      </c>
      <c r="M733" t="s">
        <v>33</v>
      </c>
      <c r="N733" t="s">
        <v>25</v>
      </c>
      <c r="O733" t="s">
        <v>25</v>
      </c>
      <c r="P733" t="s">
        <v>551</v>
      </c>
      <c r="Q733" t="s">
        <v>3352</v>
      </c>
      <c r="R733" t="s">
        <v>3352</v>
      </c>
      <c r="S733" t="s">
        <v>918</v>
      </c>
      <c r="T733" t="s">
        <v>918</v>
      </c>
    </row>
    <row r="734" spans="1:20" hidden="1" x14ac:dyDescent="0.3">
      <c r="A734" t="s">
        <v>3353</v>
      </c>
      <c r="B734" t="s">
        <v>3354</v>
      </c>
      <c r="C734" s="1" t="str">
        <f t="shared" ref="C734:C765" si="98">HYPERLINK("http://geochem.nrcan.gc.ca/cdogs/content/bdl/bdl270004_e.htm", "27:0004")</f>
        <v>27:0004</v>
      </c>
      <c r="D734" s="1" t="str">
        <f t="shared" ref="D734:D765" si="99">HYPERLINK("http://geochem.nrcan.gc.ca/cdogs/content/svy/svy270003_e.htm", "27:0003")</f>
        <v>27:0003</v>
      </c>
      <c r="E734" t="s">
        <v>3355</v>
      </c>
      <c r="F734" t="s">
        <v>3356</v>
      </c>
      <c r="H734">
        <v>60.638090200000001</v>
      </c>
      <c r="I734">
        <v>-121.33329929999999</v>
      </c>
      <c r="J734" s="1" t="str">
        <f t="shared" ref="J734:J740" si="100">HYPERLINK("http://geochem.nrcan.gc.ca/cdogs/content/kwd/kwd020045_e.htm", "Basal till")</f>
        <v>Basal till</v>
      </c>
      <c r="K734" s="1" t="str">
        <f t="shared" ref="K734:K797" si="101">HYPERLINK("http://geochem.nrcan.gc.ca/cdogs/content/kwd/kwd080035_e.htm", "HMC separation (ODM standard)")</f>
        <v>HMC separation (ODM standard)</v>
      </c>
      <c r="L734" t="s">
        <v>33</v>
      </c>
      <c r="M734" t="s">
        <v>33</v>
      </c>
      <c r="N734" t="s">
        <v>25</v>
      </c>
      <c r="O734" t="s">
        <v>25</v>
      </c>
      <c r="P734" t="s">
        <v>3357</v>
      </c>
      <c r="Q734" t="s">
        <v>33</v>
      </c>
      <c r="R734" t="s">
        <v>33</v>
      </c>
      <c r="S734" t="s">
        <v>918</v>
      </c>
      <c r="T734" t="s">
        <v>918</v>
      </c>
    </row>
    <row r="735" spans="1:20" hidden="1" x14ac:dyDescent="0.3">
      <c r="A735" t="s">
        <v>3358</v>
      </c>
      <c r="B735" t="s">
        <v>3359</v>
      </c>
      <c r="C735" s="1" t="str">
        <f t="shared" si="98"/>
        <v>27:0004</v>
      </c>
      <c r="D735" s="1" t="str">
        <f t="shared" si="99"/>
        <v>27:0003</v>
      </c>
      <c r="E735" t="s">
        <v>3360</v>
      </c>
      <c r="F735" t="s">
        <v>3361</v>
      </c>
      <c r="H735">
        <v>60.593304699999997</v>
      </c>
      <c r="I735">
        <v>-121.62105939999999</v>
      </c>
      <c r="J735" s="1" t="str">
        <f t="shared" si="100"/>
        <v>Basal till</v>
      </c>
      <c r="K735" s="1" t="str">
        <f t="shared" si="101"/>
        <v>HMC separation (ODM standard)</v>
      </c>
      <c r="L735" t="s">
        <v>33</v>
      </c>
      <c r="M735" t="s">
        <v>33</v>
      </c>
      <c r="N735" t="s">
        <v>25</v>
      </c>
      <c r="O735" t="s">
        <v>25</v>
      </c>
      <c r="P735" t="s">
        <v>2964</v>
      </c>
      <c r="Q735" t="s">
        <v>200</v>
      </c>
      <c r="R735" t="s">
        <v>200</v>
      </c>
      <c r="S735" t="s">
        <v>918</v>
      </c>
      <c r="T735" t="s">
        <v>918</v>
      </c>
    </row>
    <row r="736" spans="1:20" hidden="1" x14ac:dyDescent="0.3">
      <c r="A736" t="s">
        <v>3362</v>
      </c>
      <c r="B736" t="s">
        <v>3363</v>
      </c>
      <c r="C736" s="1" t="str">
        <f t="shared" si="98"/>
        <v>27:0004</v>
      </c>
      <c r="D736" s="1" t="str">
        <f t="shared" si="99"/>
        <v>27:0003</v>
      </c>
      <c r="E736" t="s">
        <v>3364</v>
      </c>
      <c r="F736" t="s">
        <v>3365</v>
      </c>
      <c r="H736">
        <v>60.637171100000003</v>
      </c>
      <c r="I736">
        <v>-121.503229</v>
      </c>
      <c r="J736" s="1" t="str">
        <f t="shared" si="100"/>
        <v>Basal till</v>
      </c>
      <c r="K736" s="1" t="str">
        <f t="shared" si="101"/>
        <v>HMC separation (ODM standard)</v>
      </c>
      <c r="L736" t="s">
        <v>34</v>
      </c>
      <c r="M736" t="s">
        <v>34</v>
      </c>
      <c r="N736" t="s">
        <v>25</v>
      </c>
      <c r="O736" t="s">
        <v>25</v>
      </c>
      <c r="P736" t="s">
        <v>1365</v>
      </c>
      <c r="Q736" t="s">
        <v>32</v>
      </c>
      <c r="R736" t="s">
        <v>32</v>
      </c>
      <c r="S736" t="s">
        <v>918</v>
      </c>
      <c r="T736" t="s">
        <v>918</v>
      </c>
    </row>
    <row r="737" spans="1:20" hidden="1" x14ac:dyDescent="0.3">
      <c r="A737" t="s">
        <v>3366</v>
      </c>
      <c r="B737" t="s">
        <v>3367</v>
      </c>
      <c r="C737" s="1" t="str">
        <f t="shared" si="98"/>
        <v>27:0004</v>
      </c>
      <c r="D737" s="1" t="str">
        <f t="shared" si="99"/>
        <v>27:0003</v>
      </c>
      <c r="E737" t="s">
        <v>3368</v>
      </c>
      <c r="F737" t="s">
        <v>3369</v>
      </c>
      <c r="H737">
        <v>60.6365926</v>
      </c>
      <c r="I737">
        <v>-121.6338375</v>
      </c>
      <c r="J737" s="1" t="str">
        <f t="shared" si="100"/>
        <v>Basal till</v>
      </c>
      <c r="K737" s="1" t="str">
        <f t="shared" si="101"/>
        <v>HMC separation (ODM standard)</v>
      </c>
      <c r="L737" t="s">
        <v>34</v>
      </c>
      <c r="M737" t="s">
        <v>34</v>
      </c>
      <c r="N737" t="s">
        <v>25</v>
      </c>
      <c r="O737" t="s">
        <v>25</v>
      </c>
      <c r="P737" t="s">
        <v>3370</v>
      </c>
      <c r="Q737" t="s">
        <v>33</v>
      </c>
      <c r="R737" t="s">
        <v>33</v>
      </c>
      <c r="S737" t="s">
        <v>918</v>
      </c>
      <c r="T737" t="s">
        <v>918</v>
      </c>
    </row>
    <row r="738" spans="1:20" hidden="1" x14ac:dyDescent="0.3">
      <c r="A738" t="s">
        <v>3371</v>
      </c>
      <c r="B738" t="s">
        <v>3372</v>
      </c>
      <c r="C738" s="1" t="str">
        <f t="shared" si="98"/>
        <v>27:0004</v>
      </c>
      <c r="D738" s="1" t="str">
        <f t="shared" si="99"/>
        <v>27:0003</v>
      </c>
      <c r="E738" t="s">
        <v>3373</v>
      </c>
      <c r="F738" t="s">
        <v>3374</v>
      </c>
      <c r="H738">
        <v>60.5959255</v>
      </c>
      <c r="I738">
        <v>-121.77199539999999</v>
      </c>
      <c r="J738" s="1" t="str">
        <f t="shared" si="100"/>
        <v>Basal till</v>
      </c>
      <c r="K738" s="1" t="str">
        <f t="shared" si="101"/>
        <v>HMC separation (ODM standard)</v>
      </c>
      <c r="L738" t="s">
        <v>33</v>
      </c>
      <c r="M738" t="s">
        <v>33</v>
      </c>
      <c r="N738" t="s">
        <v>25</v>
      </c>
      <c r="O738" t="s">
        <v>25</v>
      </c>
      <c r="P738" t="s">
        <v>382</v>
      </c>
      <c r="Q738" t="s">
        <v>277</v>
      </c>
      <c r="R738" t="s">
        <v>277</v>
      </c>
      <c r="S738" t="s">
        <v>918</v>
      </c>
      <c r="T738" t="s">
        <v>918</v>
      </c>
    </row>
    <row r="739" spans="1:20" hidden="1" x14ac:dyDescent="0.3">
      <c r="A739" t="s">
        <v>3375</v>
      </c>
      <c r="B739" t="s">
        <v>3376</v>
      </c>
      <c r="C739" s="1" t="str">
        <f t="shared" si="98"/>
        <v>27:0004</v>
      </c>
      <c r="D739" s="1" t="str">
        <f t="shared" si="99"/>
        <v>27:0003</v>
      </c>
      <c r="E739" t="s">
        <v>3377</v>
      </c>
      <c r="F739" t="s">
        <v>3378</v>
      </c>
      <c r="H739">
        <v>61.060545699999999</v>
      </c>
      <c r="I739">
        <v>-120.7149343</v>
      </c>
      <c r="J739" s="1" t="str">
        <f t="shared" si="100"/>
        <v>Basal till</v>
      </c>
      <c r="K739" s="1" t="str">
        <f t="shared" si="101"/>
        <v>HMC separation (ODM standard)</v>
      </c>
      <c r="L739" t="s">
        <v>33</v>
      </c>
      <c r="M739" t="s">
        <v>33</v>
      </c>
      <c r="N739" t="s">
        <v>25</v>
      </c>
      <c r="O739" t="s">
        <v>25</v>
      </c>
      <c r="P739" t="s">
        <v>3379</v>
      </c>
      <c r="Q739" t="s">
        <v>32</v>
      </c>
      <c r="R739" t="s">
        <v>32</v>
      </c>
      <c r="S739" t="s">
        <v>918</v>
      </c>
      <c r="T739" t="s">
        <v>918</v>
      </c>
    </row>
    <row r="740" spans="1:20" hidden="1" x14ac:dyDescent="0.3">
      <c r="A740" t="s">
        <v>3380</v>
      </c>
      <c r="B740" t="s">
        <v>3381</v>
      </c>
      <c r="C740" s="1" t="str">
        <f t="shared" si="98"/>
        <v>27:0004</v>
      </c>
      <c r="D740" s="1" t="str">
        <f t="shared" si="99"/>
        <v>27:0003</v>
      </c>
      <c r="E740" t="s">
        <v>3382</v>
      </c>
      <c r="F740" t="s">
        <v>3383</v>
      </c>
      <c r="H740">
        <v>60.983893000000002</v>
      </c>
      <c r="I740">
        <v>-120.70470899999999</v>
      </c>
      <c r="J740" s="1" t="str">
        <f t="shared" si="100"/>
        <v>Basal till</v>
      </c>
      <c r="K740" s="1" t="str">
        <f t="shared" si="101"/>
        <v>HMC separation (ODM standard)</v>
      </c>
      <c r="L740" t="s">
        <v>32</v>
      </c>
      <c r="M740" t="s">
        <v>32</v>
      </c>
      <c r="N740" t="s">
        <v>25</v>
      </c>
      <c r="O740" t="s">
        <v>25</v>
      </c>
      <c r="P740" t="s">
        <v>2819</v>
      </c>
      <c r="Q740" t="s">
        <v>1128</v>
      </c>
      <c r="R740" t="s">
        <v>1128</v>
      </c>
      <c r="S740" t="s">
        <v>918</v>
      </c>
      <c r="T740" t="s">
        <v>918</v>
      </c>
    </row>
    <row r="741" spans="1:20" hidden="1" x14ac:dyDescent="0.3">
      <c r="A741" t="s">
        <v>3384</v>
      </c>
      <c r="B741" t="s">
        <v>3385</v>
      </c>
      <c r="C741" s="1" t="str">
        <f t="shared" si="98"/>
        <v>27:0004</v>
      </c>
      <c r="D741" s="1" t="str">
        <f t="shared" si="99"/>
        <v>27:0003</v>
      </c>
      <c r="E741" t="s">
        <v>3386</v>
      </c>
      <c r="F741" t="s">
        <v>3387</v>
      </c>
      <c r="H741">
        <v>61.088321899999997</v>
      </c>
      <c r="I741">
        <v>-120.9321284</v>
      </c>
      <c r="J741" s="1" t="str">
        <f>HYPERLINK("http://geochem.nrcan.gc.ca/cdogs/content/kwd/kwd020044_e.htm", "Till")</f>
        <v>Till</v>
      </c>
      <c r="K741" s="1" t="str">
        <f t="shared" si="101"/>
        <v>HMC separation (ODM standard)</v>
      </c>
      <c r="L741" t="s">
        <v>33</v>
      </c>
      <c r="M741" t="s">
        <v>33</v>
      </c>
      <c r="N741" t="s">
        <v>25</v>
      </c>
      <c r="O741" t="s">
        <v>25</v>
      </c>
      <c r="P741" t="s">
        <v>3388</v>
      </c>
      <c r="Q741" t="s">
        <v>32</v>
      </c>
      <c r="R741" t="s">
        <v>32</v>
      </c>
      <c r="S741" t="s">
        <v>918</v>
      </c>
      <c r="T741" t="s">
        <v>918</v>
      </c>
    </row>
    <row r="742" spans="1:20" hidden="1" x14ac:dyDescent="0.3">
      <c r="A742" t="s">
        <v>3389</v>
      </c>
      <c r="B742" t="s">
        <v>3390</v>
      </c>
      <c r="C742" s="1" t="str">
        <f t="shared" si="98"/>
        <v>27:0004</v>
      </c>
      <c r="D742" s="1" t="str">
        <f t="shared" si="99"/>
        <v>27:0003</v>
      </c>
      <c r="E742" t="s">
        <v>3391</v>
      </c>
      <c r="F742" t="s">
        <v>3392</v>
      </c>
      <c r="H742">
        <v>61.171308600000003</v>
      </c>
      <c r="I742">
        <v>-120.9601861</v>
      </c>
      <c r="J742" s="1" t="str">
        <f t="shared" ref="J742:J752" si="102">HYPERLINK("http://geochem.nrcan.gc.ca/cdogs/content/kwd/kwd020045_e.htm", "Basal till")</f>
        <v>Basal till</v>
      </c>
      <c r="K742" s="1" t="str">
        <f t="shared" si="101"/>
        <v>HMC separation (ODM standard)</v>
      </c>
      <c r="L742" t="s">
        <v>33</v>
      </c>
      <c r="M742" t="s">
        <v>33</v>
      </c>
      <c r="N742" t="s">
        <v>25</v>
      </c>
      <c r="O742" t="s">
        <v>25</v>
      </c>
      <c r="P742" t="s">
        <v>1286</v>
      </c>
      <c r="Q742" t="s">
        <v>37</v>
      </c>
      <c r="R742" t="s">
        <v>37</v>
      </c>
      <c r="S742" t="s">
        <v>918</v>
      </c>
      <c r="T742" t="s">
        <v>918</v>
      </c>
    </row>
    <row r="743" spans="1:20" hidden="1" x14ac:dyDescent="0.3">
      <c r="A743" t="s">
        <v>3393</v>
      </c>
      <c r="B743" t="s">
        <v>3394</v>
      </c>
      <c r="C743" s="1" t="str">
        <f t="shared" si="98"/>
        <v>27:0004</v>
      </c>
      <c r="D743" s="1" t="str">
        <f t="shared" si="99"/>
        <v>27:0003</v>
      </c>
      <c r="E743" t="s">
        <v>3395</v>
      </c>
      <c r="F743" t="s">
        <v>3396</v>
      </c>
      <c r="H743">
        <v>61.088053700000003</v>
      </c>
      <c r="I743">
        <v>-121.1502684</v>
      </c>
      <c r="J743" s="1" t="str">
        <f t="shared" si="102"/>
        <v>Basal till</v>
      </c>
      <c r="K743" s="1" t="str">
        <f t="shared" si="101"/>
        <v>HMC separation (ODM standard)</v>
      </c>
      <c r="L743" t="s">
        <v>25</v>
      </c>
      <c r="M743" t="s">
        <v>25</v>
      </c>
      <c r="N743" t="s">
        <v>25</v>
      </c>
      <c r="O743" t="s">
        <v>25</v>
      </c>
      <c r="P743" t="s">
        <v>607</v>
      </c>
      <c r="Q743" t="s">
        <v>918</v>
      </c>
      <c r="R743" t="s">
        <v>918</v>
      </c>
      <c r="S743" t="s">
        <v>918</v>
      </c>
      <c r="T743" t="s">
        <v>918</v>
      </c>
    </row>
    <row r="744" spans="1:20" hidden="1" x14ac:dyDescent="0.3">
      <c r="A744" t="s">
        <v>3397</v>
      </c>
      <c r="B744" t="s">
        <v>3398</v>
      </c>
      <c r="C744" s="1" t="str">
        <f t="shared" si="98"/>
        <v>27:0004</v>
      </c>
      <c r="D744" s="1" t="str">
        <f t="shared" si="99"/>
        <v>27:0003</v>
      </c>
      <c r="E744" t="s">
        <v>3399</v>
      </c>
      <c r="F744" t="s">
        <v>3400</v>
      </c>
      <c r="H744">
        <v>61.029897599999998</v>
      </c>
      <c r="I744">
        <v>-121.0315885</v>
      </c>
      <c r="J744" s="1" t="str">
        <f t="shared" si="102"/>
        <v>Basal till</v>
      </c>
      <c r="K744" s="1" t="str">
        <f t="shared" si="101"/>
        <v>HMC separation (ODM standard)</v>
      </c>
      <c r="L744" t="s">
        <v>33</v>
      </c>
      <c r="M744" t="s">
        <v>33</v>
      </c>
      <c r="N744" t="s">
        <v>25</v>
      </c>
      <c r="O744" t="s">
        <v>25</v>
      </c>
      <c r="P744" t="s">
        <v>874</v>
      </c>
      <c r="Q744" t="s">
        <v>200</v>
      </c>
      <c r="R744" t="s">
        <v>200</v>
      </c>
      <c r="S744" t="s">
        <v>918</v>
      </c>
      <c r="T744" t="s">
        <v>918</v>
      </c>
    </row>
    <row r="745" spans="1:20" hidden="1" x14ac:dyDescent="0.3">
      <c r="A745" t="s">
        <v>3401</v>
      </c>
      <c r="B745" t="s">
        <v>3402</v>
      </c>
      <c r="C745" s="1" t="str">
        <f t="shared" si="98"/>
        <v>27:0004</v>
      </c>
      <c r="D745" s="1" t="str">
        <f t="shared" si="99"/>
        <v>27:0003</v>
      </c>
      <c r="E745" t="s">
        <v>3403</v>
      </c>
      <c r="F745" t="s">
        <v>3404</v>
      </c>
      <c r="H745">
        <v>60.615200600000001</v>
      </c>
      <c r="I745">
        <v>-121.9093513</v>
      </c>
      <c r="J745" s="1" t="str">
        <f t="shared" si="102"/>
        <v>Basal till</v>
      </c>
      <c r="K745" s="1" t="str">
        <f t="shared" si="101"/>
        <v>HMC separation (ODM standard)</v>
      </c>
      <c r="L745" t="s">
        <v>33</v>
      </c>
      <c r="M745" t="s">
        <v>33</v>
      </c>
      <c r="N745" t="s">
        <v>25</v>
      </c>
      <c r="O745" t="s">
        <v>25</v>
      </c>
      <c r="P745" t="s">
        <v>2996</v>
      </c>
      <c r="Q745" t="s">
        <v>33</v>
      </c>
      <c r="R745" t="s">
        <v>33</v>
      </c>
      <c r="S745" t="s">
        <v>918</v>
      </c>
      <c r="T745" t="s">
        <v>918</v>
      </c>
    </row>
    <row r="746" spans="1:20" hidden="1" x14ac:dyDescent="0.3">
      <c r="A746" t="s">
        <v>3405</v>
      </c>
      <c r="B746" t="s">
        <v>3406</v>
      </c>
      <c r="C746" s="1" t="str">
        <f t="shared" si="98"/>
        <v>27:0004</v>
      </c>
      <c r="D746" s="1" t="str">
        <f t="shared" si="99"/>
        <v>27:0003</v>
      </c>
      <c r="E746" t="s">
        <v>3407</v>
      </c>
      <c r="F746" t="s">
        <v>3408</v>
      </c>
      <c r="H746">
        <v>60.734651300000003</v>
      </c>
      <c r="I746">
        <v>-121.8940609</v>
      </c>
      <c r="J746" s="1" t="str">
        <f t="shared" si="102"/>
        <v>Basal till</v>
      </c>
      <c r="K746" s="1" t="str">
        <f t="shared" si="101"/>
        <v>HMC separation (ODM standard)</v>
      </c>
      <c r="L746" t="s">
        <v>34</v>
      </c>
      <c r="M746" t="s">
        <v>34</v>
      </c>
      <c r="N746" t="s">
        <v>25</v>
      </c>
      <c r="O746" t="s">
        <v>25</v>
      </c>
      <c r="P746" t="s">
        <v>3409</v>
      </c>
      <c r="Q746" t="s">
        <v>34</v>
      </c>
      <c r="R746" t="s">
        <v>34</v>
      </c>
      <c r="S746" t="s">
        <v>918</v>
      </c>
      <c r="T746" t="s">
        <v>918</v>
      </c>
    </row>
    <row r="747" spans="1:20" hidden="1" x14ac:dyDescent="0.3">
      <c r="A747" t="s">
        <v>3410</v>
      </c>
      <c r="B747" t="s">
        <v>3411</v>
      </c>
      <c r="C747" s="1" t="str">
        <f t="shared" si="98"/>
        <v>27:0004</v>
      </c>
      <c r="D747" s="1" t="str">
        <f t="shared" si="99"/>
        <v>27:0003</v>
      </c>
      <c r="E747" t="s">
        <v>3412</v>
      </c>
      <c r="F747" t="s">
        <v>3413</v>
      </c>
      <c r="H747">
        <v>60.669627400000003</v>
      </c>
      <c r="I747">
        <v>-121.794555</v>
      </c>
      <c r="J747" s="1" t="str">
        <f t="shared" si="102"/>
        <v>Basal till</v>
      </c>
      <c r="K747" s="1" t="str">
        <f t="shared" si="101"/>
        <v>HMC separation (ODM standard)</v>
      </c>
      <c r="L747" t="s">
        <v>33</v>
      </c>
      <c r="M747" t="s">
        <v>33</v>
      </c>
      <c r="N747" t="s">
        <v>25</v>
      </c>
      <c r="O747" t="s">
        <v>25</v>
      </c>
      <c r="P747" t="s">
        <v>3414</v>
      </c>
      <c r="Q747" t="s">
        <v>388</v>
      </c>
      <c r="R747" t="s">
        <v>388</v>
      </c>
      <c r="S747" t="s">
        <v>918</v>
      </c>
      <c r="T747" t="s">
        <v>918</v>
      </c>
    </row>
    <row r="748" spans="1:20" hidden="1" x14ac:dyDescent="0.3">
      <c r="A748" t="s">
        <v>3415</v>
      </c>
      <c r="B748" t="s">
        <v>3416</v>
      </c>
      <c r="C748" s="1" t="str">
        <f t="shared" si="98"/>
        <v>27:0004</v>
      </c>
      <c r="D748" s="1" t="str">
        <f t="shared" si="99"/>
        <v>27:0003</v>
      </c>
      <c r="E748" t="s">
        <v>3417</v>
      </c>
      <c r="F748" t="s">
        <v>3418</v>
      </c>
      <c r="H748">
        <v>60.727712599999997</v>
      </c>
      <c r="I748">
        <v>-122.06548340000001</v>
      </c>
      <c r="J748" s="1" t="str">
        <f t="shared" si="102"/>
        <v>Basal till</v>
      </c>
      <c r="K748" s="1" t="str">
        <f t="shared" si="101"/>
        <v>HMC separation (ODM standard)</v>
      </c>
      <c r="L748" t="s">
        <v>34</v>
      </c>
      <c r="M748" t="s">
        <v>34</v>
      </c>
      <c r="N748" t="s">
        <v>25</v>
      </c>
      <c r="O748" t="s">
        <v>25</v>
      </c>
      <c r="P748" t="s">
        <v>859</v>
      </c>
      <c r="Q748" t="s">
        <v>277</v>
      </c>
      <c r="R748" t="s">
        <v>277</v>
      </c>
      <c r="S748" t="s">
        <v>918</v>
      </c>
      <c r="T748" t="s">
        <v>918</v>
      </c>
    </row>
    <row r="749" spans="1:20" hidden="1" x14ac:dyDescent="0.3">
      <c r="A749" t="s">
        <v>3419</v>
      </c>
      <c r="B749" t="s">
        <v>3420</v>
      </c>
      <c r="C749" s="1" t="str">
        <f t="shared" si="98"/>
        <v>27:0004</v>
      </c>
      <c r="D749" s="1" t="str">
        <f t="shared" si="99"/>
        <v>27:0003</v>
      </c>
      <c r="E749" t="s">
        <v>3421</v>
      </c>
      <c r="F749" t="s">
        <v>3422</v>
      </c>
      <c r="H749">
        <v>60.821500499999999</v>
      </c>
      <c r="I749">
        <v>-122.066059</v>
      </c>
      <c r="J749" s="1" t="str">
        <f t="shared" si="102"/>
        <v>Basal till</v>
      </c>
      <c r="K749" s="1" t="str">
        <f t="shared" si="101"/>
        <v>HMC separation (ODM standard)</v>
      </c>
      <c r="L749" t="s">
        <v>33</v>
      </c>
      <c r="M749" t="s">
        <v>33</v>
      </c>
      <c r="N749" t="s">
        <v>25</v>
      </c>
      <c r="O749" t="s">
        <v>25</v>
      </c>
      <c r="P749" t="s">
        <v>1427</v>
      </c>
      <c r="Q749" t="s">
        <v>27</v>
      </c>
      <c r="R749" t="s">
        <v>27</v>
      </c>
      <c r="S749" t="s">
        <v>918</v>
      </c>
      <c r="T749" t="s">
        <v>918</v>
      </c>
    </row>
    <row r="750" spans="1:20" hidden="1" x14ac:dyDescent="0.3">
      <c r="A750" t="s">
        <v>3423</v>
      </c>
      <c r="B750" t="s">
        <v>3424</v>
      </c>
      <c r="C750" s="1" t="str">
        <f t="shared" si="98"/>
        <v>27:0004</v>
      </c>
      <c r="D750" s="1" t="str">
        <f t="shared" si="99"/>
        <v>27:0003</v>
      </c>
      <c r="E750" t="s">
        <v>3425</v>
      </c>
      <c r="F750" t="s">
        <v>3426</v>
      </c>
      <c r="H750">
        <v>60.826157899999998</v>
      </c>
      <c r="I750">
        <v>-122.2751433</v>
      </c>
      <c r="J750" s="1" t="str">
        <f t="shared" si="102"/>
        <v>Basal till</v>
      </c>
      <c r="K750" s="1" t="str">
        <f t="shared" si="101"/>
        <v>HMC separation (ODM standard)</v>
      </c>
      <c r="L750" t="s">
        <v>32</v>
      </c>
      <c r="M750" t="s">
        <v>34</v>
      </c>
      <c r="N750" t="s">
        <v>33</v>
      </c>
      <c r="O750" t="s">
        <v>25</v>
      </c>
      <c r="P750" t="s">
        <v>69</v>
      </c>
      <c r="Q750" t="s">
        <v>275</v>
      </c>
      <c r="R750" t="s">
        <v>136</v>
      </c>
      <c r="S750" t="s">
        <v>1365</v>
      </c>
      <c r="T750" t="s">
        <v>918</v>
      </c>
    </row>
    <row r="751" spans="1:20" hidden="1" x14ac:dyDescent="0.3">
      <c r="A751" t="s">
        <v>3427</v>
      </c>
      <c r="B751" t="s">
        <v>3428</v>
      </c>
      <c r="C751" s="1" t="str">
        <f t="shared" si="98"/>
        <v>27:0004</v>
      </c>
      <c r="D751" s="1" t="str">
        <f t="shared" si="99"/>
        <v>27:0003</v>
      </c>
      <c r="E751" t="s">
        <v>3429</v>
      </c>
      <c r="F751" t="s">
        <v>3430</v>
      </c>
      <c r="H751">
        <v>60.749318299999999</v>
      </c>
      <c r="I751">
        <v>-122.2298207</v>
      </c>
      <c r="J751" s="1" t="str">
        <f t="shared" si="102"/>
        <v>Basal till</v>
      </c>
      <c r="K751" s="1" t="str">
        <f t="shared" si="101"/>
        <v>HMC separation (ODM standard)</v>
      </c>
      <c r="L751" t="s">
        <v>25</v>
      </c>
      <c r="M751" t="s">
        <v>25</v>
      </c>
      <c r="N751" t="s">
        <v>25</v>
      </c>
      <c r="O751" t="s">
        <v>25</v>
      </c>
      <c r="P751" t="s">
        <v>1144</v>
      </c>
      <c r="Q751" t="s">
        <v>918</v>
      </c>
      <c r="R751" t="s">
        <v>918</v>
      </c>
      <c r="S751" t="s">
        <v>918</v>
      </c>
      <c r="T751" t="s">
        <v>918</v>
      </c>
    </row>
    <row r="752" spans="1:20" hidden="1" x14ac:dyDescent="0.3">
      <c r="A752" t="s">
        <v>3431</v>
      </c>
      <c r="B752" t="s">
        <v>3432</v>
      </c>
      <c r="C752" s="1" t="str">
        <f t="shared" si="98"/>
        <v>27:0004</v>
      </c>
      <c r="D752" s="1" t="str">
        <f t="shared" si="99"/>
        <v>27:0003</v>
      </c>
      <c r="E752" t="s">
        <v>3433</v>
      </c>
      <c r="F752" t="s">
        <v>3434</v>
      </c>
      <c r="H752">
        <v>60.652535499999999</v>
      </c>
      <c r="I752">
        <v>-122.22653510000001</v>
      </c>
      <c r="J752" s="1" t="str">
        <f t="shared" si="102"/>
        <v>Basal till</v>
      </c>
      <c r="K752" s="1" t="str">
        <f t="shared" si="101"/>
        <v>HMC separation (ODM standard)</v>
      </c>
      <c r="L752" t="s">
        <v>34</v>
      </c>
      <c r="M752" t="s">
        <v>33</v>
      </c>
      <c r="N752" t="s">
        <v>33</v>
      </c>
      <c r="O752" t="s">
        <v>25</v>
      </c>
      <c r="P752" t="s">
        <v>108</v>
      </c>
      <c r="Q752" t="s">
        <v>131</v>
      </c>
      <c r="R752" t="s">
        <v>32</v>
      </c>
      <c r="S752" t="s">
        <v>246</v>
      </c>
      <c r="T752" t="s">
        <v>918</v>
      </c>
    </row>
    <row r="753" spans="1:20" hidden="1" x14ac:dyDescent="0.3">
      <c r="A753" t="s">
        <v>3435</v>
      </c>
      <c r="B753" t="s">
        <v>3436</v>
      </c>
      <c r="C753" s="1" t="str">
        <f t="shared" si="98"/>
        <v>27:0004</v>
      </c>
      <c r="D753" s="1" t="str">
        <f t="shared" si="99"/>
        <v>27:0003</v>
      </c>
      <c r="E753" t="s">
        <v>3437</v>
      </c>
      <c r="F753" t="s">
        <v>3438</v>
      </c>
      <c r="H753">
        <v>60.464563499999997</v>
      </c>
      <c r="I753">
        <v>-122.01806500000001</v>
      </c>
      <c r="J753" s="1" t="str">
        <f>HYPERLINK("http://geochem.nrcan.gc.ca/cdogs/content/kwd/kwd020044_e.htm", "Till")</f>
        <v>Till</v>
      </c>
      <c r="K753" s="1" t="str">
        <f t="shared" si="101"/>
        <v>HMC separation (ODM standard)</v>
      </c>
      <c r="L753" t="s">
        <v>33</v>
      </c>
      <c r="M753" t="s">
        <v>25</v>
      </c>
      <c r="N753" t="s">
        <v>33</v>
      </c>
      <c r="O753" t="s">
        <v>25</v>
      </c>
      <c r="P753" t="s">
        <v>3439</v>
      </c>
      <c r="Q753" t="s">
        <v>3440</v>
      </c>
      <c r="R753" t="s">
        <v>918</v>
      </c>
      <c r="S753" t="s">
        <v>3440</v>
      </c>
      <c r="T753" t="s">
        <v>918</v>
      </c>
    </row>
    <row r="754" spans="1:20" hidden="1" x14ac:dyDescent="0.3">
      <c r="A754" t="s">
        <v>3441</v>
      </c>
      <c r="B754" t="s">
        <v>3442</v>
      </c>
      <c r="C754" s="1" t="str">
        <f t="shared" si="98"/>
        <v>27:0004</v>
      </c>
      <c r="D754" s="1" t="str">
        <f t="shared" si="99"/>
        <v>27:0003</v>
      </c>
      <c r="E754" t="s">
        <v>3443</v>
      </c>
      <c r="F754" t="s">
        <v>3444</v>
      </c>
      <c r="H754">
        <v>60.718617700000003</v>
      </c>
      <c r="I754">
        <v>-121.64049249999999</v>
      </c>
      <c r="J754" s="1" t="str">
        <f t="shared" ref="J754:J768" si="103">HYPERLINK("http://geochem.nrcan.gc.ca/cdogs/content/kwd/kwd020045_e.htm", "Basal till")</f>
        <v>Basal till</v>
      </c>
      <c r="K754" s="1" t="str">
        <f t="shared" si="101"/>
        <v>HMC separation (ODM standard)</v>
      </c>
      <c r="L754" t="s">
        <v>34</v>
      </c>
      <c r="M754" t="s">
        <v>34</v>
      </c>
      <c r="N754" t="s">
        <v>25</v>
      </c>
      <c r="O754" t="s">
        <v>25</v>
      </c>
      <c r="P754" t="s">
        <v>3016</v>
      </c>
      <c r="Q754" t="s">
        <v>1445</v>
      </c>
      <c r="R754" t="s">
        <v>1445</v>
      </c>
      <c r="S754" t="s">
        <v>918</v>
      </c>
      <c r="T754" t="s">
        <v>918</v>
      </c>
    </row>
    <row r="755" spans="1:20" hidden="1" x14ac:dyDescent="0.3">
      <c r="A755" t="s">
        <v>3445</v>
      </c>
      <c r="B755" t="s">
        <v>3446</v>
      </c>
      <c r="C755" s="1" t="str">
        <f t="shared" si="98"/>
        <v>27:0004</v>
      </c>
      <c r="D755" s="1" t="str">
        <f t="shared" si="99"/>
        <v>27:0003</v>
      </c>
      <c r="E755" t="s">
        <v>3447</v>
      </c>
      <c r="F755" t="s">
        <v>3448</v>
      </c>
      <c r="H755">
        <v>60.692834499999996</v>
      </c>
      <c r="I755">
        <v>-121.40186439999999</v>
      </c>
      <c r="J755" s="1" t="str">
        <f t="shared" si="103"/>
        <v>Basal till</v>
      </c>
      <c r="K755" s="1" t="str">
        <f t="shared" si="101"/>
        <v>HMC separation (ODM standard)</v>
      </c>
      <c r="L755" t="s">
        <v>33</v>
      </c>
      <c r="M755" t="s">
        <v>25</v>
      </c>
      <c r="N755" t="s">
        <v>25</v>
      </c>
      <c r="O755" t="s">
        <v>33</v>
      </c>
      <c r="P755" t="s">
        <v>2113</v>
      </c>
      <c r="Q755" t="s">
        <v>1596</v>
      </c>
      <c r="R755" t="s">
        <v>918</v>
      </c>
      <c r="S755" t="s">
        <v>918</v>
      </c>
      <c r="T755" t="s">
        <v>1596</v>
      </c>
    </row>
    <row r="756" spans="1:20" hidden="1" x14ac:dyDescent="0.3">
      <c r="A756" t="s">
        <v>3449</v>
      </c>
      <c r="B756" t="s">
        <v>3450</v>
      </c>
      <c r="C756" s="1" t="str">
        <f t="shared" si="98"/>
        <v>27:0004</v>
      </c>
      <c r="D756" s="1" t="str">
        <f t="shared" si="99"/>
        <v>27:0003</v>
      </c>
      <c r="E756" t="s">
        <v>3451</v>
      </c>
      <c r="F756" t="s">
        <v>3452</v>
      </c>
      <c r="H756">
        <v>60.760807</v>
      </c>
      <c r="I756">
        <v>-121.50892399999999</v>
      </c>
      <c r="J756" s="1" t="str">
        <f t="shared" si="103"/>
        <v>Basal till</v>
      </c>
      <c r="K756" s="1" t="str">
        <f t="shared" si="101"/>
        <v>HMC separation (ODM standard)</v>
      </c>
      <c r="L756" t="s">
        <v>25</v>
      </c>
      <c r="M756" t="s">
        <v>25</v>
      </c>
      <c r="N756" t="s">
        <v>25</v>
      </c>
      <c r="O756" t="s">
        <v>25</v>
      </c>
      <c r="P756" t="s">
        <v>1244</v>
      </c>
      <c r="Q756" t="s">
        <v>918</v>
      </c>
      <c r="R756" t="s">
        <v>918</v>
      </c>
      <c r="S756" t="s">
        <v>918</v>
      </c>
      <c r="T756" t="s">
        <v>918</v>
      </c>
    </row>
    <row r="757" spans="1:20" hidden="1" x14ac:dyDescent="0.3">
      <c r="A757" t="s">
        <v>3453</v>
      </c>
      <c r="B757" t="s">
        <v>3454</v>
      </c>
      <c r="C757" s="1" t="str">
        <f t="shared" si="98"/>
        <v>27:0004</v>
      </c>
      <c r="D757" s="1" t="str">
        <f t="shared" si="99"/>
        <v>27:0003</v>
      </c>
      <c r="E757" t="s">
        <v>3455</v>
      </c>
      <c r="F757" t="s">
        <v>3456</v>
      </c>
      <c r="H757">
        <v>60.830632999999999</v>
      </c>
      <c r="I757">
        <v>-121.22034549999999</v>
      </c>
      <c r="J757" s="1" t="str">
        <f t="shared" si="103"/>
        <v>Basal till</v>
      </c>
      <c r="K757" s="1" t="str">
        <f t="shared" si="101"/>
        <v>HMC separation (ODM standard)</v>
      </c>
      <c r="L757" t="s">
        <v>34</v>
      </c>
      <c r="M757" t="s">
        <v>34</v>
      </c>
      <c r="N757" t="s">
        <v>25</v>
      </c>
      <c r="O757" t="s">
        <v>25</v>
      </c>
      <c r="P757" t="s">
        <v>612</v>
      </c>
      <c r="Q757" t="s">
        <v>674</v>
      </c>
      <c r="R757" t="s">
        <v>674</v>
      </c>
      <c r="S757" t="s">
        <v>918</v>
      </c>
      <c r="T757" t="s">
        <v>918</v>
      </c>
    </row>
    <row r="758" spans="1:20" hidden="1" x14ac:dyDescent="0.3">
      <c r="A758" t="s">
        <v>3457</v>
      </c>
      <c r="B758" t="s">
        <v>3458</v>
      </c>
      <c r="C758" s="1" t="str">
        <f t="shared" si="98"/>
        <v>27:0004</v>
      </c>
      <c r="D758" s="1" t="str">
        <f t="shared" si="99"/>
        <v>27:0003</v>
      </c>
      <c r="E758" t="s">
        <v>3459</v>
      </c>
      <c r="F758" t="s">
        <v>3460</v>
      </c>
      <c r="H758">
        <v>60.9164277</v>
      </c>
      <c r="I758">
        <v>-122.1310751</v>
      </c>
      <c r="J758" s="1" t="str">
        <f t="shared" si="103"/>
        <v>Basal till</v>
      </c>
      <c r="K758" s="1" t="str">
        <f t="shared" si="101"/>
        <v>HMC separation (ODM standard)</v>
      </c>
      <c r="L758" t="s">
        <v>25</v>
      </c>
      <c r="M758" t="s">
        <v>25</v>
      </c>
      <c r="N758" t="s">
        <v>25</v>
      </c>
      <c r="O758" t="s">
        <v>25</v>
      </c>
      <c r="P758" t="s">
        <v>261</v>
      </c>
      <c r="Q758" t="s">
        <v>918</v>
      </c>
      <c r="R758" t="s">
        <v>918</v>
      </c>
      <c r="S758" t="s">
        <v>918</v>
      </c>
      <c r="T758" t="s">
        <v>918</v>
      </c>
    </row>
    <row r="759" spans="1:20" hidden="1" x14ac:dyDescent="0.3">
      <c r="A759" t="s">
        <v>3461</v>
      </c>
      <c r="B759" t="s">
        <v>3462</v>
      </c>
      <c r="C759" s="1" t="str">
        <f t="shared" si="98"/>
        <v>27:0004</v>
      </c>
      <c r="D759" s="1" t="str">
        <f t="shared" si="99"/>
        <v>27:0003</v>
      </c>
      <c r="E759" t="s">
        <v>3463</v>
      </c>
      <c r="F759" t="s">
        <v>3464</v>
      </c>
      <c r="H759">
        <v>60.9319883</v>
      </c>
      <c r="I759">
        <v>-121.953152</v>
      </c>
      <c r="J759" s="1" t="str">
        <f t="shared" si="103"/>
        <v>Basal till</v>
      </c>
      <c r="K759" s="1" t="str">
        <f t="shared" si="101"/>
        <v>HMC separation (ODM standard)</v>
      </c>
      <c r="L759" t="s">
        <v>33</v>
      </c>
      <c r="M759" t="s">
        <v>33</v>
      </c>
      <c r="N759" t="s">
        <v>25</v>
      </c>
      <c r="O759" t="s">
        <v>25</v>
      </c>
      <c r="P759" t="s">
        <v>387</v>
      </c>
      <c r="Q759" t="s">
        <v>33</v>
      </c>
      <c r="R759" t="s">
        <v>33</v>
      </c>
      <c r="S759" t="s">
        <v>918</v>
      </c>
      <c r="T759" t="s">
        <v>918</v>
      </c>
    </row>
    <row r="760" spans="1:20" hidden="1" x14ac:dyDescent="0.3">
      <c r="A760" t="s">
        <v>3465</v>
      </c>
      <c r="B760" t="s">
        <v>3466</v>
      </c>
      <c r="C760" s="1" t="str">
        <f t="shared" si="98"/>
        <v>27:0004</v>
      </c>
      <c r="D760" s="1" t="str">
        <f t="shared" si="99"/>
        <v>27:0003</v>
      </c>
      <c r="E760" t="s">
        <v>3467</v>
      </c>
      <c r="F760" t="s">
        <v>3468</v>
      </c>
      <c r="H760">
        <v>60.809024299999997</v>
      </c>
      <c r="I760">
        <v>-121.8961463</v>
      </c>
      <c r="J760" s="1" t="str">
        <f t="shared" si="103"/>
        <v>Basal till</v>
      </c>
      <c r="K760" s="1" t="str">
        <f t="shared" si="101"/>
        <v>HMC separation (ODM standard)</v>
      </c>
      <c r="L760" t="s">
        <v>34</v>
      </c>
      <c r="M760" t="s">
        <v>34</v>
      </c>
      <c r="N760" t="s">
        <v>25</v>
      </c>
      <c r="O760" t="s">
        <v>25</v>
      </c>
      <c r="P760" t="s">
        <v>2819</v>
      </c>
      <c r="Q760" t="s">
        <v>274</v>
      </c>
      <c r="R760" t="s">
        <v>274</v>
      </c>
      <c r="S760" t="s">
        <v>918</v>
      </c>
      <c r="T760" t="s">
        <v>918</v>
      </c>
    </row>
    <row r="761" spans="1:20" hidden="1" x14ac:dyDescent="0.3">
      <c r="A761" t="s">
        <v>3469</v>
      </c>
      <c r="B761" t="s">
        <v>3470</v>
      </c>
      <c r="C761" s="1" t="str">
        <f t="shared" si="98"/>
        <v>27:0004</v>
      </c>
      <c r="D761" s="1" t="str">
        <f t="shared" si="99"/>
        <v>27:0003</v>
      </c>
      <c r="E761" t="s">
        <v>3471</v>
      </c>
      <c r="F761" t="s">
        <v>3472</v>
      </c>
      <c r="H761">
        <v>60.981768799999998</v>
      </c>
      <c r="I761">
        <v>-122.0504942</v>
      </c>
      <c r="J761" s="1" t="str">
        <f t="shared" si="103"/>
        <v>Basal till</v>
      </c>
      <c r="K761" s="1" t="str">
        <f t="shared" si="101"/>
        <v>HMC separation (ODM standard)</v>
      </c>
      <c r="L761" t="s">
        <v>25</v>
      </c>
      <c r="M761" t="s">
        <v>25</v>
      </c>
      <c r="N761" t="s">
        <v>25</v>
      </c>
      <c r="O761" t="s">
        <v>25</v>
      </c>
      <c r="P761" t="s">
        <v>496</v>
      </c>
      <c r="Q761" t="s">
        <v>918</v>
      </c>
      <c r="R761" t="s">
        <v>918</v>
      </c>
      <c r="S761" t="s">
        <v>918</v>
      </c>
      <c r="T761" t="s">
        <v>918</v>
      </c>
    </row>
    <row r="762" spans="1:20" hidden="1" x14ac:dyDescent="0.3">
      <c r="A762" t="s">
        <v>3473</v>
      </c>
      <c r="B762" t="s">
        <v>3474</v>
      </c>
      <c r="C762" s="1" t="str">
        <f t="shared" si="98"/>
        <v>27:0004</v>
      </c>
      <c r="D762" s="1" t="str">
        <f t="shared" si="99"/>
        <v>27:0003</v>
      </c>
      <c r="E762" t="s">
        <v>3475</v>
      </c>
      <c r="F762" t="s">
        <v>3476</v>
      </c>
      <c r="H762">
        <v>60.4295811</v>
      </c>
      <c r="I762">
        <v>-121.2288885</v>
      </c>
      <c r="J762" s="1" t="str">
        <f t="shared" si="103"/>
        <v>Basal till</v>
      </c>
      <c r="K762" s="1" t="str">
        <f t="shared" si="101"/>
        <v>HMC separation (ODM standard)</v>
      </c>
      <c r="L762" t="s">
        <v>33</v>
      </c>
      <c r="M762" t="s">
        <v>33</v>
      </c>
      <c r="N762" t="s">
        <v>25</v>
      </c>
      <c r="O762" t="s">
        <v>25</v>
      </c>
      <c r="P762" t="s">
        <v>3347</v>
      </c>
      <c r="Q762" t="s">
        <v>159</v>
      </c>
      <c r="R762" t="s">
        <v>159</v>
      </c>
      <c r="S762" t="s">
        <v>918</v>
      </c>
      <c r="T762" t="s">
        <v>918</v>
      </c>
    </row>
    <row r="763" spans="1:20" hidden="1" x14ac:dyDescent="0.3">
      <c r="A763" t="s">
        <v>3477</v>
      </c>
      <c r="B763" t="s">
        <v>3478</v>
      </c>
      <c r="C763" s="1" t="str">
        <f t="shared" si="98"/>
        <v>27:0004</v>
      </c>
      <c r="D763" s="1" t="str">
        <f t="shared" si="99"/>
        <v>27:0003</v>
      </c>
      <c r="E763" t="s">
        <v>3479</v>
      </c>
      <c r="F763" t="s">
        <v>3480</v>
      </c>
      <c r="H763">
        <v>60.2991119</v>
      </c>
      <c r="I763">
        <v>-121.31074510000001</v>
      </c>
      <c r="J763" s="1" t="str">
        <f t="shared" si="103"/>
        <v>Basal till</v>
      </c>
      <c r="K763" s="1" t="str">
        <f t="shared" si="101"/>
        <v>HMC separation (ODM standard)</v>
      </c>
      <c r="L763" t="s">
        <v>33</v>
      </c>
      <c r="M763" t="s">
        <v>33</v>
      </c>
      <c r="N763" t="s">
        <v>25</v>
      </c>
      <c r="O763" t="s">
        <v>25</v>
      </c>
      <c r="P763" t="s">
        <v>3481</v>
      </c>
      <c r="Q763" t="s">
        <v>274</v>
      </c>
      <c r="R763" t="s">
        <v>274</v>
      </c>
      <c r="S763" t="s">
        <v>918</v>
      </c>
      <c r="T763" t="s">
        <v>918</v>
      </c>
    </row>
    <row r="764" spans="1:20" hidden="1" x14ac:dyDescent="0.3">
      <c r="A764" t="s">
        <v>3482</v>
      </c>
      <c r="B764" t="s">
        <v>3483</v>
      </c>
      <c r="C764" s="1" t="str">
        <f t="shared" si="98"/>
        <v>27:0004</v>
      </c>
      <c r="D764" s="1" t="str">
        <f t="shared" si="99"/>
        <v>27:0003</v>
      </c>
      <c r="E764" t="s">
        <v>3484</v>
      </c>
      <c r="F764" t="s">
        <v>3485</v>
      </c>
      <c r="H764">
        <v>60.297940799999999</v>
      </c>
      <c r="I764">
        <v>-121.46748909999999</v>
      </c>
      <c r="J764" s="1" t="str">
        <f t="shared" si="103"/>
        <v>Basal till</v>
      </c>
      <c r="K764" s="1" t="str">
        <f t="shared" si="101"/>
        <v>HMC separation (ODM standard)</v>
      </c>
      <c r="L764" t="s">
        <v>33</v>
      </c>
      <c r="M764" t="s">
        <v>33</v>
      </c>
      <c r="N764" t="s">
        <v>25</v>
      </c>
      <c r="O764" t="s">
        <v>25</v>
      </c>
      <c r="P764" t="s">
        <v>963</v>
      </c>
      <c r="Q764" t="s">
        <v>274</v>
      </c>
      <c r="R764" t="s">
        <v>274</v>
      </c>
      <c r="S764" t="s">
        <v>918</v>
      </c>
      <c r="T764" t="s">
        <v>918</v>
      </c>
    </row>
    <row r="765" spans="1:20" hidden="1" x14ac:dyDescent="0.3">
      <c r="A765" t="s">
        <v>3486</v>
      </c>
      <c r="B765" t="s">
        <v>3487</v>
      </c>
      <c r="C765" s="1" t="str">
        <f t="shared" si="98"/>
        <v>27:0004</v>
      </c>
      <c r="D765" s="1" t="str">
        <f t="shared" si="99"/>
        <v>27:0003</v>
      </c>
      <c r="E765" t="s">
        <v>3488</v>
      </c>
      <c r="F765" t="s">
        <v>3489</v>
      </c>
      <c r="H765">
        <v>60.461120200000003</v>
      </c>
      <c r="I765">
        <v>-121.7609424</v>
      </c>
      <c r="J765" s="1" t="str">
        <f t="shared" si="103"/>
        <v>Basal till</v>
      </c>
      <c r="K765" s="1" t="str">
        <f t="shared" si="101"/>
        <v>HMC separation (ODM standard)</v>
      </c>
      <c r="L765" t="s">
        <v>33</v>
      </c>
      <c r="M765" t="s">
        <v>33</v>
      </c>
      <c r="N765" t="s">
        <v>25</v>
      </c>
      <c r="O765" t="s">
        <v>25</v>
      </c>
      <c r="P765" t="s">
        <v>2874</v>
      </c>
      <c r="Q765" t="s">
        <v>277</v>
      </c>
      <c r="R765" t="s">
        <v>277</v>
      </c>
      <c r="S765" t="s">
        <v>918</v>
      </c>
      <c r="T765" t="s">
        <v>918</v>
      </c>
    </row>
    <row r="766" spans="1:20" hidden="1" x14ac:dyDescent="0.3">
      <c r="A766" t="s">
        <v>3490</v>
      </c>
      <c r="B766" t="s">
        <v>3491</v>
      </c>
      <c r="C766" s="1" t="str">
        <f t="shared" ref="C766:C782" si="104">HYPERLINK("http://geochem.nrcan.gc.ca/cdogs/content/bdl/bdl270004_e.htm", "27:0004")</f>
        <v>27:0004</v>
      </c>
      <c r="D766" s="1" t="str">
        <f t="shared" ref="D766:D782" si="105">HYPERLINK("http://geochem.nrcan.gc.ca/cdogs/content/svy/svy270003_e.htm", "27:0003")</f>
        <v>27:0003</v>
      </c>
      <c r="E766" t="s">
        <v>3492</v>
      </c>
      <c r="F766" t="s">
        <v>3493</v>
      </c>
      <c r="H766">
        <v>60.490411999999999</v>
      </c>
      <c r="I766">
        <v>-120.9027292</v>
      </c>
      <c r="J766" s="1" t="str">
        <f t="shared" si="103"/>
        <v>Basal till</v>
      </c>
      <c r="K766" s="1" t="str">
        <f t="shared" si="101"/>
        <v>HMC separation (ODM standard)</v>
      </c>
      <c r="L766" t="s">
        <v>34</v>
      </c>
      <c r="M766" t="s">
        <v>34</v>
      </c>
      <c r="N766" t="s">
        <v>25</v>
      </c>
      <c r="O766" t="s">
        <v>25</v>
      </c>
      <c r="P766" t="s">
        <v>3494</v>
      </c>
      <c r="Q766" t="s">
        <v>273</v>
      </c>
      <c r="R766" t="s">
        <v>273</v>
      </c>
      <c r="S766" t="s">
        <v>918</v>
      </c>
      <c r="T766" t="s">
        <v>918</v>
      </c>
    </row>
    <row r="767" spans="1:20" hidden="1" x14ac:dyDescent="0.3">
      <c r="A767" t="s">
        <v>3495</v>
      </c>
      <c r="B767" t="s">
        <v>3496</v>
      </c>
      <c r="C767" s="1" t="str">
        <f t="shared" si="104"/>
        <v>27:0004</v>
      </c>
      <c r="D767" s="1" t="str">
        <f t="shared" si="105"/>
        <v>27:0003</v>
      </c>
      <c r="E767" t="s">
        <v>3497</v>
      </c>
      <c r="F767" t="s">
        <v>3498</v>
      </c>
      <c r="H767">
        <v>60.546123799999997</v>
      </c>
      <c r="I767">
        <v>-120.8048419</v>
      </c>
      <c r="J767" s="1" t="str">
        <f t="shared" si="103"/>
        <v>Basal till</v>
      </c>
      <c r="K767" s="1" t="str">
        <f t="shared" si="101"/>
        <v>HMC separation (ODM standard)</v>
      </c>
      <c r="L767" t="s">
        <v>25</v>
      </c>
      <c r="M767" t="s">
        <v>25</v>
      </c>
      <c r="N767" t="s">
        <v>25</v>
      </c>
      <c r="O767" t="s">
        <v>25</v>
      </c>
      <c r="P767" t="s">
        <v>900</v>
      </c>
      <c r="Q767" t="s">
        <v>918</v>
      </c>
      <c r="R767" t="s">
        <v>918</v>
      </c>
      <c r="S767" t="s">
        <v>918</v>
      </c>
      <c r="T767" t="s">
        <v>918</v>
      </c>
    </row>
    <row r="768" spans="1:20" hidden="1" x14ac:dyDescent="0.3">
      <c r="A768" t="s">
        <v>3499</v>
      </c>
      <c r="B768" t="s">
        <v>3500</v>
      </c>
      <c r="C768" s="1" t="str">
        <f t="shared" si="104"/>
        <v>27:0004</v>
      </c>
      <c r="D768" s="1" t="str">
        <f t="shared" si="105"/>
        <v>27:0003</v>
      </c>
      <c r="E768" t="s">
        <v>3501</v>
      </c>
      <c r="F768" t="s">
        <v>3502</v>
      </c>
      <c r="H768">
        <v>60.9188069</v>
      </c>
      <c r="I768">
        <v>-121.4525738</v>
      </c>
      <c r="J768" s="1" t="str">
        <f t="shared" si="103"/>
        <v>Basal till</v>
      </c>
      <c r="K768" s="1" t="str">
        <f t="shared" si="101"/>
        <v>HMC separation (ODM standard)</v>
      </c>
      <c r="L768" t="s">
        <v>25</v>
      </c>
      <c r="M768" t="s">
        <v>25</v>
      </c>
      <c r="N768" t="s">
        <v>25</v>
      </c>
      <c r="O768" t="s">
        <v>25</v>
      </c>
      <c r="P768" t="s">
        <v>3503</v>
      </c>
      <c r="Q768" t="s">
        <v>918</v>
      </c>
      <c r="R768" t="s">
        <v>918</v>
      </c>
      <c r="S768" t="s">
        <v>918</v>
      </c>
      <c r="T768" t="s">
        <v>918</v>
      </c>
    </row>
    <row r="769" spans="1:20" hidden="1" x14ac:dyDescent="0.3">
      <c r="A769" t="s">
        <v>3504</v>
      </c>
      <c r="B769" t="s">
        <v>3505</v>
      </c>
      <c r="C769" s="1" t="str">
        <f t="shared" si="104"/>
        <v>27:0004</v>
      </c>
      <c r="D769" s="1" t="str">
        <f t="shared" si="105"/>
        <v>27:0003</v>
      </c>
      <c r="E769" t="s">
        <v>3506</v>
      </c>
      <c r="F769" t="s">
        <v>3507</v>
      </c>
      <c r="H769">
        <v>60.960281700000003</v>
      </c>
      <c r="I769">
        <v>-121.2148979</v>
      </c>
      <c r="J769" s="1" t="str">
        <f>HYPERLINK("http://geochem.nrcan.gc.ca/cdogs/content/kwd/kwd020044_e.htm", "Till")</f>
        <v>Till</v>
      </c>
      <c r="K769" s="1" t="str">
        <f t="shared" si="101"/>
        <v>HMC separation (ODM standard)</v>
      </c>
      <c r="L769" t="s">
        <v>33</v>
      </c>
      <c r="M769" t="s">
        <v>33</v>
      </c>
      <c r="N769" t="s">
        <v>25</v>
      </c>
      <c r="O769" t="s">
        <v>25</v>
      </c>
      <c r="P769" t="s">
        <v>1212</v>
      </c>
      <c r="Q769" t="s">
        <v>34</v>
      </c>
      <c r="R769" t="s">
        <v>34</v>
      </c>
      <c r="S769" t="s">
        <v>918</v>
      </c>
      <c r="T769" t="s">
        <v>918</v>
      </c>
    </row>
    <row r="770" spans="1:20" hidden="1" x14ac:dyDescent="0.3">
      <c r="A770" t="s">
        <v>3508</v>
      </c>
      <c r="B770" t="s">
        <v>3509</v>
      </c>
      <c r="C770" s="1" t="str">
        <f t="shared" si="104"/>
        <v>27:0004</v>
      </c>
      <c r="D770" s="1" t="str">
        <f t="shared" si="105"/>
        <v>27:0003</v>
      </c>
      <c r="E770" t="s">
        <v>3510</v>
      </c>
      <c r="F770" t="s">
        <v>3511</v>
      </c>
      <c r="H770">
        <v>60.899843599999997</v>
      </c>
      <c r="I770">
        <v>-121.252476</v>
      </c>
      <c r="J770" s="1" t="str">
        <f t="shared" ref="J770:J775" si="106">HYPERLINK("http://geochem.nrcan.gc.ca/cdogs/content/kwd/kwd020045_e.htm", "Basal till")</f>
        <v>Basal till</v>
      </c>
      <c r="K770" s="1" t="str">
        <f t="shared" si="101"/>
        <v>HMC separation (ODM standard)</v>
      </c>
      <c r="L770" t="s">
        <v>34</v>
      </c>
      <c r="M770" t="s">
        <v>34</v>
      </c>
      <c r="N770" t="s">
        <v>25</v>
      </c>
      <c r="O770" t="s">
        <v>25</v>
      </c>
      <c r="P770" t="s">
        <v>3512</v>
      </c>
      <c r="Q770" t="s">
        <v>130</v>
      </c>
      <c r="R770" t="s">
        <v>130</v>
      </c>
      <c r="S770" t="s">
        <v>918</v>
      </c>
      <c r="T770" t="s">
        <v>918</v>
      </c>
    </row>
    <row r="771" spans="1:20" hidden="1" x14ac:dyDescent="0.3">
      <c r="A771" t="s">
        <v>3513</v>
      </c>
      <c r="B771" t="s">
        <v>3514</v>
      </c>
      <c r="C771" s="1" t="str">
        <f t="shared" si="104"/>
        <v>27:0004</v>
      </c>
      <c r="D771" s="1" t="str">
        <f t="shared" si="105"/>
        <v>27:0003</v>
      </c>
      <c r="E771" t="s">
        <v>3515</v>
      </c>
      <c r="F771" t="s">
        <v>3516</v>
      </c>
      <c r="H771">
        <v>60.964923900000002</v>
      </c>
      <c r="I771">
        <v>-121.7616182</v>
      </c>
      <c r="J771" s="1" t="str">
        <f t="shared" si="106"/>
        <v>Basal till</v>
      </c>
      <c r="K771" s="1" t="str">
        <f t="shared" si="101"/>
        <v>HMC separation (ODM standard)</v>
      </c>
      <c r="L771" t="s">
        <v>25</v>
      </c>
      <c r="M771" t="s">
        <v>25</v>
      </c>
      <c r="N771" t="s">
        <v>25</v>
      </c>
      <c r="O771" t="s">
        <v>25</v>
      </c>
      <c r="P771" t="s">
        <v>3517</v>
      </c>
      <c r="Q771" t="s">
        <v>918</v>
      </c>
      <c r="R771" t="s">
        <v>918</v>
      </c>
      <c r="S771" t="s">
        <v>918</v>
      </c>
      <c r="T771" t="s">
        <v>918</v>
      </c>
    </row>
    <row r="772" spans="1:20" hidden="1" x14ac:dyDescent="0.3">
      <c r="A772" t="s">
        <v>3518</v>
      </c>
      <c r="B772" t="s">
        <v>3519</v>
      </c>
      <c r="C772" s="1" t="str">
        <f t="shared" si="104"/>
        <v>27:0004</v>
      </c>
      <c r="D772" s="1" t="str">
        <f t="shared" si="105"/>
        <v>27:0003</v>
      </c>
      <c r="E772" t="s">
        <v>3520</v>
      </c>
      <c r="F772" t="s">
        <v>3521</v>
      </c>
      <c r="H772">
        <v>60.890574100000002</v>
      </c>
      <c r="I772">
        <v>-121.8472055</v>
      </c>
      <c r="J772" s="1" t="str">
        <f t="shared" si="106"/>
        <v>Basal till</v>
      </c>
      <c r="K772" s="1" t="str">
        <f t="shared" si="101"/>
        <v>HMC separation (ODM standard)</v>
      </c>
      <c r="L772" t="s">
        <v>32</v>
      </c>
      <c r="M772" t="s">
        <v>32</v>
      </c>
      <c r="N772" t="s">
        <v>25</v>
      </c>
      <c r="O772" t="s">
        <v>25</v>
      </c>
      <c r="P772" t="s">
        <v>3022</v>
      </c>
      <c r="Q772" t="s">
        <v>27</v>
      </c>
      <c r="R772" t="s">
        <v>27</v>
      </c>
      <c r="S772" t="s">
        <v>918</v>
      </c>
      <c r="T772" t="s">
        <v>918</v>
      </c>
    </row>
    <row r="773" spans="1:20" hidden="1" x14ac:dyDescent="0.3">
      <c r="A773" t="s">
        <v>3522</v>
      </c>
      <c r="B773" t="s">
        <v>3523</v>
      </c>
      <c r="C773" s="1" t="str">
        <f t="shared" si="104"/>
        <v>27:0004</v>
      </c>
      <c r="D773" s="1" t="str">
        <f t="shared" si="105"/>
        <v>27:0003</v>
      </c>
      <c r="E773" t="s">
        <v>3524</v>
      </c>
      <c r="F773" t="s">
        <v>3525</v>
      </c>
      <c r="H773">
        <v>60.793560599999999</v>
      </c>
      <c r="I773">
        <v>-121.6591991</v>
      </c>
      <c r="J773" s="1" t="str">
        <f t="shared" si="106"/>
        <v>Basal till</v>
      </c>
      <c r="K773" s="1" t="str">
        <f t="shared" si="101"/>
        <v>HMC separation (ODM standard)</v>
      </c>
      <c r="L773" t="s">
        <v>32</v>
      </c>
      <c r="M773" t="s">
        <v>32</v>
      </c>
      <c r="N773" t="s">
        <v>25</v>
      </c>
      <c r="O773" t="s">
        <v>25</v>
      </c>
      <c r="P773" t="s">
        <v>511</v>
      </c>
      <c r="Q773" t="s">
        <v>273</v>
      </c>
      <c r="R773" t="s">
        <v>273</v>
      </c>
      <c r="S773" t="s">
        <v>918</v>
      </c>
      <c r="T773" t="s">
        <v>918</v>
      </c>
    </row>
    <row r="774" spans="1:20" hidden="1" x14ac:dyDescent="0.3">
      <c r="A774" t="s">
        <v>3526</v>
      </c>
      <c r="B774" t="s">
        <v>3527</v>
      </c>
      <c r="C774" s="1" t="str">
        <f t="shared" si="104"/>
        <v>27:0004</v>
      </c>
      <c r="D774" s="1" t="str">
        <f t="shared" si="105"/>
        <v>27:0003</v>
      </c>
      <c r="E774" t="s">
        <v>3528</v>
      </c>
      <c r="F774" t="s">
        <v>3529</v>
      </c>
      <c r="H774">
        <v>60.485156000000003</v>
      </c>
      <c r="I774">
        <v>-120.6317057</v>
      </c>
      <c r="J774" s="1" t="str">
        <f t="shared" si="106"/>
        <v>Basal till</v>
      </c>
      <c r="K774" s="1" t="str">
        <f t="shared" si="101"/>
        <v>HMC separation (ODM standard)</v>
      </c>
      <c r="L774" t="s">
        <v>33</v>
      </c>
      <c r="M774" t="s">
        <v>33</v>
      </c>
      <c r="N774" t="s">
        <v>25</v>
      </c>
      <c r="O774" t="s">
        <v>25</v>
      </c>
      <c r="P774" t="s">
        <v>382</v>
      </c>
      <c r="Q774" t="s">
        <v>246</v>
      </c>
      <c r="R774" t="s">
        <v>246</v>
      </c>
      <c r="S774" t="s">
        <v>918</v>
      </c>
      <c r="T774" t="s">
        <v>918</v>
      </c>
    </row>
    <row r="775" spans="1:20" hidden="1" x14ac:dyDescent="0.3">
      <c r="A775" t="s">
        <v>3530</v>
      </c>
      <c r="B775" t="s">
        <v>3531</v>
      </c>
      <c r="C775" s="1" t="str">
        <f t="shared" si="104"/>
        <v>27:0004</v>
      </c>
      <c r="D775" s="1" t="str">
        <f t="shared" si="105"/>
        <v>27:0003</v>
      </c>
      <c r="E775" t="s">
        <v>3532</v>
      </c>
      <c r="F775" t="s">
        <v>3533</v>
      </c>
      <c r="H775">
        <v>60.613688600000003</v>
      </c>
      <c r="I775">
        <v>-120.5707491</v>
      </c>
      <c r="J775" s="1" t="str">
        <f t="shared" si="106"/>
        <v>Basal till</v>
      </c>
      <c r="K775" s="1" t="str">
        <f t="shared" si="101"/>
        <v>HMC separation (ODM standard)</v>
      </c>
      <c r="L775" t="s">
        <v>33</v>
      </c>
      <c r="M775" t="s">
        <v>33</v>
      </c>
      <c r="N775" t="s">
        <v>25</v>
      </c>
      <c r="O775" t="s">
        <v>25</v>
      </c>
      <c r="P775" t="s">
        <v>261</v>
      </c>
      <c r="Q775" t="s">
        <v>37</v>
      </c>
      <c r="R775" t="s">
        <v>37</v>
      </c>
      <c r="S775" t="s">
        <v>918</v>
      </c>
      <c r="T775" t="s">
        <v>918</v>
      </c>
    </row>
    <row r="776" spans="1:20" hidden="1" x14ac:dyDescent="0.3">
      <c r="A776" t="s">
        <v>3534</v>
      </c>
      <c r="B776" t="s">
        <v>3535</v>
      </c>
      <c r="C776" s="1" t="str">
        <f t="shared" si="104"/>
        <v>27:0004</v>
      </c>
      <c r="D776" s="1" t="str">
        <f t="shared" si="105"/>
        <v>27:0003</v>
      </c>
      <c r="E776" t="s">
        <v>3536</v>
      </c>
      <c r="F776" t="s">
        <v>3537</v>
      </c>
      <c r="J776" s="1" t="str">
        <f>HYPERLINK("http://geochem.nrcan.gc.ca/cdogs/content/kwd/kwd020000_e.htm", "Null")</f>
        <v>Null</v>
      </c>
      <c r="K776" s="1" t="str">
        <f t="shared" si="101"/>
        <v>HMC separation (ODM standard)</v>
      </c>
      <c r="L776" t="s">
        <v>25</v>
      </c>
      <c r="M776" t="s">
        <v>25</v>
      </c>
      <c r="N776" t="s">
        <v>25</v>
      </c>
      <c r="O776" t="s">
        <v>25</v>
      </c>
      <c r="P776" t="s">
        <v>177</v>
      </c>
      <c r="Q776" t="s">
        <v>918</v>
      </c>
      <c r="R776" t="s">
        <v>918</v>
      </c>
      <c r="S776" t="s">
        <v>918</v>
      </c>
      <c r="T776" t="s">
        <v>918</v>
      </c>
    </row>
    <row r="777" spans="1:20" hidden="1" x14ac:dyDescent="0.3">
      <c r="A777" t="s">
        <v>3538</v>
      </c>
      <c r="B777" t="s">
        <v>3539</v>
      </c>
      <c r="C777" s="1" t="str">
        <f t="shared" si="104"/>
        <v>27:0004</v>
      </c>
      <c r="D777" s="1" t="str">
        <f t="shared" si="105"/>
        <v>27:0003</v>
      </c>
      <c r="E777" t="s">
        <v>3540</v>
      </c>
      <c r="F777" t="s">
        <v>3541</v>
      </c>
      <c r="J777" s="1" t="str">
        <f>HYPERLINK("http://geochem.nrcan.gc.ca/cdogs/content/kwd/kwd020000_e.htm", "Null")</f>
        <v>Null</v>
      </c>
      <c r="K777" s="1" t="str">
        <f t="shared" si="101"/>
        <v>HMC separation (ODM standard)</v>
      </c>
      <c r="L777" t="s">
        <v>33</v>
      </c>
      <c r="M777" t="s">
        <v>33</v>
      </c>
      <c r="N777" t="s">
        <v>25</v>
      </c>
      <c r="O777" t="s">
        <v>25</v>
      </c>
      <c r="P777" t="s">
        <v>98</v>
      </c>
      <c r="Q777" t="s">
        <v>34</v>
      </c>
      <c r="R777" t="s">
        <v>34</v>
      </c>
      <c r="S777" t="s">
        <v>918</v>
      </c>
      <c r="T777" t="s">
        <v>918</v>
      </c>
    </row>
    <row r="778" spans="1:20" hidden="1" x14ac:dyDescent="0.3">
      <c r="A778" t="s">
        <v>3542</v>
      </c>
      <c r="B778" t="s">
        <v>3543</v>
      </c>
      <c r="C778" s="1" t="str">
        <f t="shared" si="104"/>
        <v>27:0004</v>
      </c>
      <c r="D778" s="1" t="str">
        <f t="shared" si="105"/>
        <v>27:0003</v>
      </c>
      <c r="E778" t="s">
        <v>3544</v>
      </c>
      <c r="F778" t="s">
        <v>3545</v>
      </c>
      <c r="J778" s="1" t="str">
        <f>HYPERLINK("http://geochem.nrcan.gc.ca/cdogs/content/kwd/kwd020000_e.htm", "Null")</f>
        <v>Null</v>
      </c>
      <c r="K778" s="1" t="str">
        <f t="shared" si="101"/>
        <v>HMC separation (ODM standard)</v>
      </c>
      <c r="L778" t="s">
        <v>33</v>
      </c>
      <c r="M778" t="s">
        <v>33</v>
      </c>
      <c r="N778" t="s">
        <v>25</v>
      </c>
      <c r="O778" t="s">
        <v>25</v>
      </c>
      <c r="P778" t="s">
        <v>583</v>
      </c>
      <c r="Q778" t="s">
        <v>3546</v>
      </c>
      <c r="R778" t="s">
        <v>3546</v>
      </c>
      <c r="S778" t="s">
        <v>918</v>
      </c>
      <c r="T778" t="s">
        <v>918</v>
      </c>
    </row>
    <row r="779" spans="1:20" hidden="1" x14ac:dyDescent="0.3">
      <c r="A779" t="s">
        <v>3547</v>
      </c>
      <c r="B779" t="s">
        <v>3548</v>
      </c>
      <c r="C779" s="1" t="str">
        <f t="shared" si="104"/>
        <v>27:0004</v>
      </c>
      <c r="D779" s="1" t="str">
        <f t="shared" si="105"/>
        <v>27:0003</v>
      </c>
      <c r="E779" t="s">
        <v>3549</v>
      </c>
      <c r="F779" t="s">
        <v>3550</v>
      </c>
      <c r="H779">
        <v>60.484177199999998</v>
      </c>
      <c r="I779">
        <v>-120.0558819</v>
      </c>
      <c r="J779" s="1" t="str">
        <f>HYPERLINK("http://geochem.nrcan.gc.ca/cdogs/content/kwd/kwd020045_e.htm", "Basal till")</f>
        <v>Basal till</v>
      </c>
      <c r="K779" s="1" t="str">
        <f t="shared" si="101"/>
        <v>HMC separation (ODM standard)</v>
      </c>
      <c r="L779" t="s">
        <v>200</v>
      </c>
      <c r="M779" t="s">
        <v>200</v>
      </c>
      <c r="N779" t="s">
        <v>25</v>
      </c>
      <c r="O779" t="s">
        <v>25</v>
      </c>
      <c r="P779" t="s">
        <v>26</v>
      </c>
      <c r="Q779" t="s">
        <v>2601</v>
      </c>
      <c r="R779" t="s">
        <v>2601</v>
      </c>
      <c r="S779" t="s">
        <v>918</v>
      </c>
      <c r="T779" t="s">
        <v>918</v>
      </c>
    </row>
    <row r="780" spans="1:20" hidden="1" x14ac:dyDescent="0.3">
      <c r="A780" t="s">
        <v>3551</v>
      </c>
      <c r="B780" t="s">
        <v>3552</v>
      </c>
      <c r="C780" s="1" t="str">
        <f t="shared" si="104"/>
        <v>27:0004</v>
      </c>
      <c r="D780" s="1" t="str">
        <f t="shared" si="105"/>
        <v>27:0003</v>
      </c>
      <c r="E780" t="s">
        <v>3553</v>
      </c>
      <c r="F780" t="s">
        <v>3554</v>
      </c>
      <c r="H780">
        <v>60.559147299999999</v>
      </c>
      <c r="I780">
        <v>-120.1164948</v>
      </c>
      <c r="J780" s="1" t="str">
        <f>HYPERLINK("http://geochem.nrcan.gc.ca/cdogs/content/kwd/kwd020045_e.htm", "Basal till")</f>
        <v>Basal till</v>
      </c>
      <c r="K780" s="1" t="str">
        <f t="shared" si="101"/>
        <v>HMC separation (ODM standard)</v>
      </c>
      <c r="L780" t="s">
        <v>25</v>
      </c>
      <c r="M780" t="s">
        <v>25</v>
      </c>
      <c r="N780" t="s">
        <v>25</v>
      </c>
      <c r="O780" t="s">
        <v>25</v>
      </c>
      <c r="P780" t="s">
        <v>2014</v>
      </c>
      <c r="Q780" t="s">
        <v>918</v>
      </c>
      <c r="R780" t="s">
        <v>918</v>
      </c>
      <c r="S780" t="s">
        <v>918</v>
      </c>
      <c r="T780" t="s">
        <v>918</v>
      </c>
    </row>
    <row r="781" spans="1:20" hidden="1" x14ac:dyDescent="0.3">
      <c r="A781" t="s">
        <v>3555</v>
      </c>
      <c r="B781" t="s">
        <v>3556</v>
      </c>
      <c r="C781" s="1" t="str">
        <f t="shared" si="104"/>
        <v>27:0004</v>
      </c>
      <c r="D781" s="1" t="str">
        <f t="shared" si="105"/>
        <v>27:0003</v>
      </c>
      <c r="E781" t="s">
        <v>3557</v>
      </c>
      <c r="F781" t="s">
        <v>3558</v>
      </c>
      <c r="H781">
        <v>60.559831500000001</v>
      </c>
      <c r="I781">
        <v>-120.4735807</v>
      </c>
      <c r="J781" s="1" t="str">
        <f>HYPERLINK("http://geochem.nrcan.gc.ca/cdogs/content/kwd/kwd020045_e.htm", "Basal till")</f>
        <v>Basal till</v>
      </c>
      <c r="K781" s="1" t="str">
        <f t="shared" si="101"/>
        <v>HMC separation (ODM standard)</v>
      </c>
      <c r="L781" t="s">
        <v>34</v>
      </c>
      <c r="M781" t="s">
        <v>34</v>
      </c>
      <c r="N781" t="s">
        <v>25</v>
      </c>
      <c r="O781" t="s">
        <v>25</v>
      </c>
      <c r="P781" t="s">
        <v>3559</v>
      </c>
      <c r="Q781" t="s">
        <v>32</v>
      </c>
      <c r="R781" t="s">
        <v>32</v>
      </c>
      <c r="S781" t="s">
        <v>918</v>
      </c>
      <c r="T781" t="s">
        <v>918</v>
      </c>
    </row>
    <row r="782" spans="1:20" hidden="1" x14ac:dyDescent="0.3">
      <c r="A782" t="s">
        <v>3560</v>
      </c>
      <c r="B782" t="s">
        <v>3561</v>
      </c>
      <c r="C782" s="1" t="str">
        <f t="shared" si="104"/>
        <v>27:0004</v>
      </c>
      <c r="D782" s="1" t="str">
        <f t="shared" si="105"/>
        <v>27:0003</v>
      </c>
      <c r="E782" t="s">
        <v>3562</v>
      </c>
      <c r="F782" t="s">
        <v>3563</v>
      </c>
      <c r="J782" s="1" t="str">
        <f>HYPERLINK("http://geochem.nrcan.gc.ca/cdogs/content/kwd/kwd020044_e.htm", "Till")</f>
        <v>Till</v>
      </c>
      <c r="K782" s="1" t="str">
        <f t="shared" si="101"/>
        <v>HMC separation (ODM standard)</v>
      </c>
      <c r="L782" t="s">
        <v>34</v>
      </c>
      <c r="M782" t="s">
        <v>34</v>
      </c>
      <c r="N782" t="s">
        <v>25</v>
      </c>
      <c r="O782" t="s">
        <v>25</v>
      </c>
      <c r="P782" t="s">
        <v>489</v>
      </c>
      <c r="Q782" t="s">
        <v>34</v>
      </c>
      <c r="R782" t="s">
        <v>34</v>
      </c>
      <c r="S782" t="s">
        <v>918</v>
      </c>
      <c r="T782" t="s">
        <v>918</v>
      </c>
    </row>
    <row r="783" spans="1:20" x14ac:dyDescent="0.3">
      <c r="A783" t="s">
        <v>3564</v>
      </c>
      <c r="B783" t="s">
        <v>3565</v>
      </c>
      <c r="C783" s="1" t="str">
        <f t="shared" ref="C783:C814" si="107">HYPERLINK("http://geochem.nrcan.gc.ca/cdogs/content/bdl/bdl270010_e.htm", "27:0010")</f>
        <v>27:0010</v>
      </c>
      <c r="D783" s="1" t="str">
        <f t="shared" ref="D783:D814" si="108">HYPERLINK("http://geochem.nrcan.gc.ca/cdogs/content/svy/svy270004_e.htm", "27:0004")</f>
        <v>27:0004</v>
      </c>
      <c r="E783" t="s">
        <v>2794</v>
      </c>
      <c r="F783" t="s">
        <v>3566</v>
      </c>
      <c r="H783">
        <v>61.073779999999999</v>
      </c>
      <c r="I783">
        <v>-117.55416</v>
      </c>
      <c r="J783" s="1" t="str">
        <f>HYPERLINK("http://geochem.nrcan.gc.ca/cdogs/content/kwd/kwd020044_e.htm", "Till")</f>
        <v>Till</v>
      </c>
      <c r="K783" s="1" t="str">
        <f t="shared" si="101"/>
        <v>HMC separation (ODM standard)</v>
      </c>
      <c r="L783" t="s">
        <v>25</v>
      </c>
      <c r="M783" t="s">
        <v>25</v>
      </c>
      <c r="N783" t="s">
        <v>25</v>
      </c>
      <c r="O783" t="s">
        <v>25</v>
      </c>
      <c r="P783" t="s">
        <v>3567</v>
      </c>
      <c r="Q783" t="s">
        <v>918</v>
      </c>
      <c r="R783" t="s">
        <v>918</v>
      </c>
      <c r="S783" t="s">
        <v>918</v>
      </c>
      <c r="T783" t="s">
        <v>918</v>
      </c>
    </row>
    <row r="784" spans="1:20" x14ac:dyDescent="0.3">
      <c r="A784" t="s">
        <v>3568</v>
      </c>
      <c r="B784" t="s">
        <v>3569</v>
      </c>
      <c r="C784" s="1" t="str">
        <f t="shared" si="107"/>
        <v>27:0010</v>
      </c>
      <c r="D784" s="1" t="str">
        <f t="shared" si="108"/>
        <v>27:0004</v>
      </c>
      <c r="E784" t="s">
        <v>2799</v>
      </c>
      <c r="F784" t="s">
        <v>3570</v>
      </c>
      <c r="H784">
        <v>61.107219999999998</v>
      </c>
      <c r="I784">
        <v>-117.64882</v>
      </c>
      <c r="J784" s="1" t="str">
        <f>HYPERLINK("http://geochem.nrcan.gc.ca/cdogs/content/kwd/kwd020050_e.htm", "Glaciofluvial")</f>
        <v>Glaciofluvial</v>
      </c>
      <c r="K784" s="1" t="str">
        <f t="shared" si="101"/>
        <v>HMC separation (ODM standard)</v>
      </c>
      <c r="L784" t="s">
        <v>25</v>
      </c>
      <c r="M784" t="s">
        <v>25</v>
      </c>
      <c r="N784" t="s">
        <v>25</v>
      </c>
      <c r="O784" t="s">
        <v>25</v>
      </c>
      <c r="P784" t="s">
        <v>3571</v>
      </c>
      <c r="Q784" t="s">
        <v>918</v>
      </c>
      <c r="R784" t="s">
        <v>918</v>
      </c>
      <c r="S784" t="s">
        <v>918</v>
      </c>
      <c r="T784" t="s">
        <v>918</v>
      </c>
    </row>
    <row r="785" spans="1:20" x14ac:dyDescent="0.3">
      <c r="A785" t="s">
        <v>3572</v>
      </c>
      <c r="B785" t="s">
        <v>3573</v>
      </c>
      <c r="C785" s="1" t="str">
        <f t="shared" si="107"/>
        <v>27:0010</v>
      </c>
      <c r="D785" s="1" t="str">
        <f t="shared" si="108"/>
        <v>27:0004</v>
      </c>
      <c r="E785" t="s">
        <v>2803</v>
      </c>
      <c r="F785" t="s">
        <v>3574</v>
      </c>
      <c r="H785">
        <v>61.133090000000003</v>
      </c>
      <c r="I785">
        <v>-117.825</v>
      </c>
      <c r="J785" s="1" t="str">
        <f t="shared" ref="J785:J792" si="109">HYPERLINK("http://geochem.nrcan.gc.ca/cdogs/content/kwd/kwd020044_e.htm", "Till")</f>
        <v>Till</v>
      </c>
      <c r="K785" s="1" t="str">
        <f t="shared" si="101"/>
        <v>HMC separation (ODM standard)</v>
      </c>
      <c r="L785" t="s">
        <v>25</v>
      </c>
      <c r="M785" t="s">
        <v>25</v>
      </c>
      <c r="N785" t="s">
        <v>25</v>
      </c>
      <c r="O785" t="s">
        <v>25</v>
      </c>
      <c r="P785" t="s">
        <v>3575</v>
      </c>
      <c r="Q785" t="s">
        <v>918</v>
      </c>
      <c r="R785" t="s">
        <v>918</v>
      </c>
      <c r="S785" t="s">
        <v>918</v>
      </c>
      <c r="T785" t="s">
        <v>918</v>
      </c>
    </row>
    <row r="786" spans="1:20" x14ac:dyDescent="0.3">
      <c r="A786" t="s">
        <v>3576</v>
      </c>
      <c r="B786" t="s">
        <v>3577</v>
      </c>
      <c r="C786" s="1" t="str">
        <f t="shared" si="107"/>
        <v>27:0010</v>
      </c>
      <c r="D786" s="1" t="str">
        <f t="shared" si="108"/>
        <v>27:0004</v>
      </c>
      <c r="E786" t="s">
        <v>2807</v>
      </c>
      <c r="F786" t="s">
        <v>3578</v>
      </c>
      <c r="H786">
        <v>61.113370000000003</v>
      </c>
      <c r="I786">
        <v>-118.02284</v>
      </c>
      <c r="J786" s="1" t="str">
        <f t="shared" si="109"/>
        <v>Till</v>
      </c>
      <c r="K786" s="1" t="str">
        <f t="shared" si="101"/>
        <v>HMC separation (ODM standard)</v>
      </c>
      <c r="L786" t="s">
        <v>25</v>
      </c>
      <c r="M786" t="s">
        <v>25</v>
      </c>
      <c r="N786" t="s">
        <v>25</v>
      </c>
      <c r="O786" t="s">
        <v>25</v>
      </c>
      <c r="P786" t="s">
        <v>928</v>
      </c>
      <c r="Q786" t="s">
        <v>918</v>
      </c>
      <c r="R786" t="s">
        <v>918</v>
      </c>
      <c r="S786" t="s">
        <v>918</v>
      </c>
      <c r="T786" t="s">
        <v>918</v>
      </c>
    </row>
    <row r="787" spans="1:20" x14ac:dyDescent="0.3">
      <c r="A787" t="s">
        <v>3579</v>
      </c>
      <c r="B787" t="s">
        <v>3580</v>
      </c>
      <c r="C787" s="1" t="str">
        <f t="shared" si="107"/>
        <v>27:0010</v>
      </c>
      <c r="D787" s="1" t="str">
        <f t="shared" si="108"/>
        <v>27:0004</v>
      </c>
      <c r="E787" t="s">
        <v>2811</v>
      </c>
      <c r="F787" t="s">
        <v>3581</v>
      </c>
      <c r="H787">
        <v>61.052430000000001</v>
      </c>
      <c r="I787">
        <v>-118.34211999999999</v>
      </c>
      <c r="J787" s="1" t="str">
        <f t="shared" si="109"/>
        <v>Till</v>
      </c>
      <c r="K787" s="1" t="str">
        <f t="shared" si="101"/>
        <v>HMC separation (ODM standard)</v>
      </c>
      <c r="L787" t="s">
        <v>25</v>
      </c>
      <c r="M787" t="s">
        <v>25</v>
      </c>
      <c r="N787" t="s">
        <v>25</v>
      </c>
      <c r="O787" t="s">
        <v>25</v>
      </c>
      <c r="P787" t="s">
        <v>721</v>
      </c>
      <c r="Q787" t="s">
        <v>918</v>
      </c>
      <c r="R787" t="s">
        <v>918</v>
      </c>
      <c r="S787" t="s">
        <v>918</v>
      </c>
      <c r="T787" t="s">
        <v>918</v>
      </c>
    </row>
    <row r="788" spans="1:20" x14ac:dyDescent="0.3">
      <c r="A788" t="s">
        <v>3582</v>
      </c>
      <c r="B788" t="s">
        <v>3583</v>
      </c>
      <c r="C788" s="1" t="str">
        <f t="shared" si="107"/>
        <v>27:0010</v>
      </c>
      <c r="D788" s="1" t="str">
        <f t="shared" si="108"/>
        <v>27:0004</v>
      </c>
      <c r="E788" t="s">
        <v>2821</v>
      </c>
      <c r="F788" t="s">
        <v>3584</v>
      </c>
      <c r="H788">
        <v>61.109229999999997</v>
      </c>
      <c r="I788">
        <v>-117.49968</v>
      </c>
      <c r="J788" s="1" t="str">
        <f t="shared" si="109"/>
        <v>Till</v>
      </c>
      <c r="K788" s="1" t="str">
        <f t="shared" si="101"/>
        <v>HMC separation (ODM standard)</v>
      </c>
      <c r="L788" t="s">
        <v>25</v>
      </c>
      <c r="M788" t="s">
        <v>25</v>
      </c>
      <c r="N788" t="s">
        <v>25</v>
      </c>
      <c r="O788" t="s">
        <v>25</v>
      </c>
      <c r="P788" t="s">
        <v>2035</v>
      </c>
      <c r="Q788" t="s">
        <v>918</v>
      </c>
      <c r="R788" t="s">
        <v>918</v>
      </c>
      <c r="S788" t="s">
        <v>918</v>
      </c>
      <c r="T788" t="s">
        <v>918</v>
      </c>
    </row>
    <row r="789" spans="1:20" x14ac:dyDescent="0.3">
      <c r="A789" t="s">
        <v>3585</v>
      </c>
      <c r="B789" t="s">
        <v>3586</v>
      </c>
      <c r="C789" s="1" t="str">
        <f t="shared" si="107"/>
        <v>27:0010</v>
      </c>
      <c r="D789" s="1" t="str">
        <f t="shared" si="108"/>
        <v>27:0004</v>
      </c>
      <c r="E789" t="s">
        <v>2826</v>
      </c>
      <c r="F789" t="s">
        <v>3587</v>
      </c>
      <c r="H789">
        <v>60.705100000000002</v>
      </c>
      <c r="I789">
        <v>-117.83971</v>
      </c>
      <c r="J789" s="1" t="str">
        <f t="shared" si="109"/>
        <v>Till</v>
      </c>
      <c r="K789" s="1" t="str">
        <f t="shared" si="101"/>
        <v>HMC separation (ODM standard)</v>
      </c>
      <c r="L789" t="s">
        <v>25</v>
      </c>
      <c r="M789" t="s">
        <v>25</v>
      </c>
      <c r="N789" t="s">
        <v>25</v>
      </c>
      <c r="O789" t="s">
        <v>25</v>
      </c>
      <c r="P789" t="s">
        <v>37</v>
      </c>
      <c r="Q789" t="s">
        <v>918</v>
      </c>
      <c r="R789" t="s">
        <v>918</v>
      </c>
      <c r="S789" t="s">
        <v>918</v>
      </c>
      <c r="T789" t="s">
        <v>918</v>
      </c>
    </row>
    <row r="790" spans="1:20" x14ac:dyDescent="0.3">
      <c r="A790" t="s">
        <v>3588</v>
      </c>
      <c r="B790" t="s">
        <v>3589</v>
      </c>
      <c r="C790" s="1" t="str">
        <f t="shared" si="107"/>
        <v>27:0010</v>
      </c>
      <c r="D790" s="1" t="str">
        <f t="shared" si="108"/>
        <v>27:0004</v>
      </c>
      <c r="E790" t="s">
        <v>2830</v>
      </c>
      <c r="F790" t="s">
        <v>3590</v>
      </c>
      <c r="H790">
        <v>61.018039999999999</v>
      </c>
      <c r="I790">
        <v>-118.03522</v>
      </c>
      <c r="J790" s="1" t="str">
        <f t="shared" si="109"/>
        <v>Till</v>
      </c>
      <c r="K790" s="1" t="str">
        <f t="shared" si="101"/>
        <v>HMC separation (ODM standard)</v>
      </c>
      <c r="L790" t="s">
        <v>25</v>
      </c>
      <c r="M790" t="s">
        <v>25</v>
      </c>
      <c r="N790" t="s">
        <v>25</v>
      </c>
      <c r="O790" t="s">
        <v>25</v>
      </c>
      <c r="P790" t="s">
        <v>3591</v>
      </c>
      <c r="Q790" t="s">
        <v>918</v>
      </c>
      <c r="R790" t="s">
        <v>918</v>
      </c>
      <c r="S790" t="s">
        <v>918</v>
      </c>
      <c r="T790" t="s">
        <v>918</v>
      </c>
    </row>
    <row r="791" spans="1:20" x14ac:dyDescent="0.3">
      <c r="A791" t="s">
        <v>3592</v>
      </c>
      <c r="B791" t="s">
        <v>3593</v>
      </c>
      <c r="C791" s="1" t="str">
        <f t="shared" si="107"/>
        <v>27:0010</v>
      </c>
      <c r="D791" s="1" t="str">
        <f t="shared" si="108"/>
        <v>27:0004</v>
      </c>
      <c r="E791" t="s">
        <v>2836</v>
      </c>
      <c r="F791" t="s">
        <v>3594</v>
      </c>
      <c r="H791">
        <v>61.018079999999998</v>
      </c>
      <c r="I791">
        <v>-118.21630999999999</v>
      </c>
      <c r="J791" s="1" t="str">
        <f t="shared" si="109"/>
        <v>Till</v>
      </c>
      <c r="K791" s="1" t="str">
        <f t="shared" si="101"/>
        <v>HMC separation (ODM standard)</v>
      </c>
      <c r="L791" t="s">
        <v>25</v>
      </c>
      <c r="M791" t="s">
        <v>25</v>
      </c>
      <c r="N791" t="s">
        <v>25</v>
      </c>
      <c r="O791" t="s">
        <v>25</v>
      </c>
      <c r="P791" t="s">
        <v>472</v>
      </c>
      <c r="Q791" t="s">
        <v>918</v>
      </c>
      <c r="R791" t="s">
        <v>918</v>
      </c>
      <c r="S791" t="s">
        <v>918</v>
      </c>
      <c r="T791" t="s">
        <v>918</v>
      </c>
    </row>
    <row r="792" spans="1:20" x14ac:dyDescent="0.3">
      <c r="A792" t="s">
        <v>3595</v>
      </c>
      <c r="B792" t="s">
        <v>3596</v>
      </c>
      <c r="C792" s="1" t="str">
        <f t="shared" si="107"/>
        <v>27:0010</v>
      </c>
      <c r="D792" s="1" t="str">
        <f t="shared" si="108"/>
        <v>27:0004</v>
      </c>
      <c r="E792" t="s">
        <v>2840</v>
      </c>
      <c r="F792" t="s">
        <v>3597</v>
      </c>
      <c r="H792">
        <v>61.104709999999997</v>
      </c>
      <c r="I792">
        <v>-117.91221</v>
      </c>
      <c r="J792" s="1" t="str">
        <f t="shared" si="109"/>
        <v>Till</v>
      </c>
      <c r="K792" s="1" t="str">
        <f t="shared" si="101"/>
        <v>HMC separation (ODM standard)</v>
      </c>
      <c r="L792" t="s">
        <v>33</v>
      </c>
      <c r="M792" t="s">
        <v>33</v>
      </c>
      <c r="N792" t="s">
        <v>25</v>
      </c>
      <c r="O792" t="s">
        <v>25</v>
      </c>
      <c r="P792" t="s">
        <v>602</v>
      </c>
      <c r="Q792" t="s">
        <v>3598</v>
      </c>
      <c r="R792" t="s">
        <v>3598</v>
      </c>
      <c r="S792" t="s">
        <v>918</v>
      </c>
      <c r="T792" t="s">
        <v>918</v>
      </c>
    </row>
    <row r="793" spans="1:20" x14ac:dyDescent="0.3">
      <c r="A793" t="s">
        <v>3599</v>
      </c>
      <c r="B793" t="s">
        <v>3600</v>
      </c>
      <c r="C793" s="1" t="str">
        <f t="shared" si="107"/>
        <v>27:0010</v>
      </c>
      <c r="D793" s="1" t="str">
        <f t="shared" si="108"/>
        <v>27:0004</v>
      </c>
      <c r="E793" t="s">
        <v>2844</v>
      </c>
      <c r="F793" t="s">
        <v>3601</v>
      </c>
      <c r="H793">
        <v>61.014679999999998</v>
      </c>
      <c r="I793">
        <v>-117.85389000000001</v>
      </c>
      <c r="J793" s="1" t="str">
        <f>HYPERLINK("http://geochem.nrcan.gc.ca/cdogs/content/kwd/kwd020050_e.htm", "Glaciofluvial")</f>
        <v>Glaciofluvial</v>
      </c>
      <c r="K793" s="1" t="str">
        <f t="shared" si="101"/>
        <v>HMC separation (ODM standard)</v>
      </c>
      <c r="L793" t="s">
        <v>25</v>
      </c>
      <c r="M793" t="s">
        <v>25</v>
      </c>
      <c r="N793" t="s">
        <v>25</v>
      </c>
      <c r="O793" t="s">
        <v>25</v>
      </c>
      <c r="P793" t="s">
        <v>727</v>
      </c>
      <c r="Q793" t="s">
        <v>918</v>
      </c>
      <c r="R793" t="s">
        <v>918</v>
      </c>
      <c r="S793" t="s">
        <v>918</v>
      </c>
      <c r="T793" t="s">
        <v>918</v>
      </c>
    </row>
    <row r="794" spans="1:20" x14ac:dyDescent="0.3">
      <c r="A794" t="s">
        <v>3602</v>
      </c>
      <c r="B794" t="s">
        <v>3603</v>
      </c>
      <c r="C794" s="1" t="str">
        <f t="shared" si="107"/>
        <v>27:0010</v>
      </c>
      <c r="D794" s="1" t="str">
        <f t="shared" si="108"/>
        <v>27:0004</v>
      </c>
      <c r="E794" t="s">
        <v>2849</v>
      </c>
      <c r="F794" t="s">
        <v>3604</v>
      </c>
      <c r="H794">
        <v>61.101050000000001</v>
      </c>
      <c r="I794">
        <v>-117.44861</v>
      </c>
      <c r="J794" s="1" t="str">
        <f>HYPERLINK("http://geochem.nrcan.gc.ca/cdogs/content/kwd/kwd020050_e.htm", "Glaciofluvial")</f>
        <v>Glaciofluvial</v>
      </c>
      <c r="K794" s="1" t="str">
        <f t="shared" si="101"/>
        <v>HMC separation (ODM standard)</v>
      </c>
      <c r="L794" t="s">
        <v>25</v>
      </c>
      <c r="M794" t="s">
        <v>25</v>
      </c>
      <c r="N794" t="s">
        <v>25</v>
      </c>
      <c r="O794" t="s">
        <v>25</v>
      </c>
      <c r="P794" t="s">
        <v>800</v>
      </c>
      <c r="Q794" t="s">
        <v>918</v>
      </c>
      <c r="R794" t="s">
        <v>918</v>
      </c>
      <c r="S794" t="s">
        <v>918</v>
      </c>
      <c r="T794" t="s">
        <v>918</v>
      </c>
    </row>
    <row r="795" spans="1:20" x14ac:dyDescent="0.3">
      <c r="A795" t="s">
        <v>3605</v>
      </c>
      <c r="B795" t="s">
        <v>3606</v>
      </c>
      <c r="C795" s="1" t="str">
        <f t="shared" si="107"/>
        <v>27:0010</v>
      </c>
      <c r="D795" s="1" t="str">
        <f t="shared" si="108"/>
        <v>27:0004</v>
      </c>
      <c r="E795" t="s">
        <v>2854</v>
      </c>
      <c r="F795" t="s">
        <v>3607</v>
      </c>
      <c r="H795">
        <v>61.161079999999998</v>
      </c>
      <c r="I795">
        <v>-117.44862000000001</v>
      </c>
      <c r="J795" s="1" t="str">
        <f>HYPERLINK("http://geochem.nrcan.gc.ca/cdogs/content/kwd/kwd020044_e.htm", "Till")</f>
        <v>Till</v>
      </c>
      <c r="K795" s="1" t="str">
        <f t="shared" si="101"/>
        <v>HMC separation (ODM standard)</v>
      </c>
      <c r="L795" t="s">
        <v>25</v>
      </c>
      <c r="M795" t="s">
        <v>25</v>
      </c>
      <c r="N795" t="s">
        <v>25</v>
      </c>
      <c r="O795" t="s">
        <v>25</v>
      </c>
      <c r="P795" t="s">
        <v>69</v>
      </c>
      <c r="Q795" t="s">
        <v>918</v>
      </c>
      <c r="R795" t="s">
        <v>918</v>
      </c>
      <c r="S795" t="s">
        <v>918</v>
      </c>
      <c r="T795" t="s">
        <v>918</v>
      </c>
    </row>
    <row r="796" spans="1:20" x14ac:dyDescent="0.3">
      <c r="A796" t="s">
        <v>3608</v>
      </c>
      <c r="B796" t="s">
        <v>3609</v>
      </c>
      <c r="C796" s="1" t="str">
        <f t="shared" si="107"/>
        <v>27:0010</v>
      </c>
      <c r="D796" s="1" t="str">
        <f t="shared" si="108"/>
        <v>27:0004</v>
      </c>
      <c r="E796" t="s">
        <v>2858</v>
      </c>
      <c r="F796" t="s">
        <v>3610</v>
      </c>
      <c r="H796">
        <v>61.119790000000002</v>
      </c>
      <c r="I796">
        <v>-117.2962</v>
      </c>
      <c r="J796" s="1" t="str">
        <f>HYPERLINK("http://geochem.nrcan.gc.ca/cdogs/content/kwd/kwd020044_e.htm", "Till")</f>
        <v>Till</v>
      </c>
      <c r="K796" s="1" t="str">
        <f t="shared" si="101"/>
        <v>HMC separation (ODM standard)</v>
      </c>
      <c r="L796" t="s">
        <v>25</v>
      </c>
      <c r="M796" t="s">
        <v>25</v>
      </c>
      <c r="N796" t="s">
        <v>25</v>
      </c>
      <c r="O796" t="s">
        <v>25</v>
      </c>
      <c r="P796" t="s">
        <v>3611</v>
      </c>
      <c r="Q796" t="s">
        <v>918</v>
      </c>
      <c r="R796" t="s">
        <v>918</v>
      </c>
      <c r="S796" t="s">
        <v>918</v>
      </c>
      <c r="T796" t="s">
        <v>918</v>
      </c>
    </row>
    <row r="797" spans="1:20" x14ac:dyDescent="0.3">
      <c r="A797" t="s">
        <v>3612</v>
      </c>
      <c r="B797" t="s">
        <v>3613</v>
      </c>
      <c r="C797" s="1" t="str">
        <f t="shared" si="107"/>
        <v>27:0010</v>
      </c>
      <c r="D797" s="1" t="str">
        <f t="shared" si="108"/>
        <v>27:0004</v>
      </c>
      <c r="E797" t="s">
        <v>2862</v>
      </c>
      <c r="F797" t="s">
        <v>3614</v>
      </c>
      <c r="H797">
        <v>61.06185</v>
      </c>
      <c r="I797">
        <v>-117.09231</v>
      </c>
      <c r="J797" s="1" t="str">
        <f>HYPERLINK("http://geochem.nrcan.gc.ca/cdogs/content/kwd/kwd020044_e.htm", "Till")</f>
        <v>Till</v>
      </c>
      <c r="K797" s="1" t="str">
        <f t="shared" si="101"/>
        <v>HMC separation (ODM standard)</v>
      </c>
      <c r="L797" t="s">
        <v>25</v>
      </c>
      <c r="M797" t="s">
        <v>25</v>
      </c>
      <c r="N797" t="s">
        <v>25</v>
      </c>
      <c r="O797" t="s">
        <v>25</v>
      </c>
      <c r="P797" t="s">
        <v>388</v>
      </c>
      <c r="Q797" t="s">
        <v>918</v>
      </c>
      <c r="R797" t="s">
        <v>918</v>
      </c>
      <c r="S797" t="s">
        <v>918</v>
      </c>
      <c r="T797" t="s">
        <v>918</v>
      </c>
    </row>
    <row r="798" spans="1:20" x14ac:dyDescent="0.3">
      <c r="A798" t="s">
        <v>3615</v>
      </c>
      <c r="B798" t="s">
        <v>3616</v>
      </c>
      <c r="C798" s="1" t="str">
        <f t="shared" si="107"/>
        <v>27:0010</v>
      </c>
      <c r="D798" s="1" t="str">
        <f t="shared" si="108"/>
        <v>27:0004</v>
      </c>
      <c r="E798" t="s">
        <v>2867</v>
      </c>
      <c r="F798" t="s">
        <v>3617</v>
      </c>
      <c r="H798">
        <v>61.117640000000002</v>
      </c>
      <c r="I798">
        <v>-118.38462</v>
      </c>
      <c r="J798" s="1" t="str">
        <f>HYPERLINK("http://geochem.nrcan.gc.ca/cdogs/content/kwd/kwd020044_e.htm", "Till")</f>
        <v>Till</v>
      </c>
      <c r="K798" s="1" t="str">
        <f t="shared" ref="K798:K861" si="110">HYPERLINK("http://geochem.nrcan.gc.ca/cdogs/content/kwd/kwd080035_e.htm", "HMC separation (ODM standard)")</f>
        <v>HMC separation (ODM standard)</v>
      </c>
      <c r="L798" t="s">
        <v>25</v>
      </c>
      <c r="M798" t="s">
        <v>25</v>
      </c>
      <c r="N798" t="s">
        <v>25</v>
      </c>
      <c r="O798" t="s">
        <v>25</v>
      </c>
      <c r="P798" t="s">
        <v>3618</v>
      </c>
      <c r="Q798" t="s">
        <v>918</v>
      </c>
      <c r="R798" t="s">
        <v>918</v>
      </c>
      <c r="S798" t="s">
        <v>918</v>
      </c>
      <c r="T798" t="s">
        <v>918</v>
      </c>
    </row>
    <row r="799" spans="1:20" x14ac:dyDescent="0.3">
      <c r="A799" t="s">
        <v>3619</v>
      </c>
      <c r="B799" t="s">
        <v>3620</v>
      </c>
      <c r="C799" s="1" t="str">
        <f t="shared" si="107"/>
        <v>27:0010</v>
      </c>
      <c r="D799" s="1" t="str">
        <f t="shared" si="108"/>
        <v>27:0004</v>
      </c>
      <c r="E799" t="s">
        <v>2871</v>
      </c>
      <c r="F799" t="s">
        <v>3621</v>
      </c>
      <c r="H799">
        <v>60.929380000000002</v>
      </c>
      <c r="I799">
        <v>-118.44287</v>
      </c>
      <c r="J799" s="1" t="str">
        <f>HYPERLINK("http://geochem.nrcan.gc.ca/cdogs/content/kwd/kwd020000_e.htm", "Null")</f>
        <v>Null</v>
      </c>
      <c r="K799" s="1" t="str">
        <f t="shared" si="110"/>
        <v>HMC separation (ODM standard)</v>
      </c>
      <c r="L799" t="s">
        <v>25</v>
      </c>
      <c r="M799" t="s">
        <v>25</v>
      </c>
      <c r="N799" t="s">
        <v>25</v>
      </c>
      <c r="O799" t="s">
        <v>25</v>
      </c>
      <c r="P799" t="s">
        <v>3622</v>
      </c>
      <c r="Q799" t="s">
        <v>918</v>
      </c>
      <c r="R799" t="s">
        <v>918</v>
      </c>
      <c r="S799" t="s">
        <v>918</v>
      </c>
      <c r="T799" t="s">
        <v>918</v>
      </c>
    </row>
    <row r="800" spans="1:20" x14ac:dyDescent="0.3">
      <c r="A800" t="s">
        <v>3623</v>
      </c>
      <c r="B800" t="s">
        <v>3624</v>
      </c>
      <c r="C800" s="1" t="str">
        <f t="shared" si="107"/>
        <v>27:0010</v>
      </c>
      <c r="D800" s="1" t="str">
        <f t="shared" si="108"/>
        <v>27:0004</v>
      </c>
      <c r="E800" t="s">
        <v>2876</v>
      </c>
      <c r="F800" t="s">
        <v>3625</v>
      </c>
      <c r="H800">
        <v>60.825850000000003</v>
      </c>
      <c r="I800">
        <v>-118.57456000000001</v>
      </c>
      <c r="J800" s="1" t="str">
        <f>HYPERLINK("http://geochem.nrcan.gc.ca/cdogs/content/kwd/kwd020044_e.htm", "Till")</f>
        <v>Till</v>
      </c>
      <c r="K800" s="1" t="str">
        <f t="shared" si="110"/>
        <v>HMC separation (ODM standard)</v>
      </c>
      <c r="L800" t="s">
        <v>25</v>
      </c>
      <c r="M800" t="s">
        <v>25</v>
      </c>
      <c r="N800" t="s">
        <v>25</v>
      </c>
      <c r="O800" t="s">
        <v>25</v>
      </c>
      <c r="P800" t="s">
        <v>3626</v>
      </c>
      <c r="Q800" t="s">
        <v>918</v>
      </c>
      <c r="R800" t="s">
        <v>918</v>
      </c>
      <c r="S800" t="s">
        <v>918</v>
      </c>
      <c r="T800" t="s">
        <v>918</v>
      </c>
    </row>
    <row r="801" spans="1:20" x14ac:dyDescent="0.3">
      <c r="A801" t="s">
        <v>3627</v>
      </c>
      <c r="B801" t="s">
        <v>3628</v>
      </c>
      <c r="C801" s="1" t="str">
        <f t="shared" si="107"/>
        <v>27:0010</v>
      </c>
      <c r="D801" s="1" t="str">
        <f t="shared" si="108"/>
        <v>27:0004</v>
      </c>
      <c r="E801" t="s">
        <v>2880</v>
      </c>
      <c r="F801" t="s">
        <v>3629</v>
      </c>
      <c r="H801">
        <v>60.921190000000003</v>
      </c>
      <c r="I801">
        <v>-118.34323000000001</v>
      </c>
      <c r="J801" s="1" t="str">
        <f>HYPERLINK("http://geochem.nrcan.gc.ca/cdogs/content/kwd/kwd020044_e.htm", "Till")</f>
        <v>Till</v>
      </c>
      <c r="K801" s="1" t="str">
        <f t="shared" si="110"/>
        <v>HMC separation (ODM standard)</v>
      </c>
      <c r="L801" t="s">
        <v>25</v>
      </c>
      <c r="M801" t="s">
        <v>25</v>
      </c>
      <c r="N801" t="s">
        <v>25</v>
      </c>
      <c r="O801" t="s">
        <v>25</v>
      </c>
      <c r="P801" t="s">
        <v>3611</v>
      </c>
      <c r="Q801" t="s">
        <v>918</v>
      </c>
      <c r="R801" t="s">
        <v>918</v>
      </c>
      <c r="S801" t="s">
        <v>918</v>
      </c>
      <c r="T801" t="s">
        <v>918</v>
      </c>
    </row>
    <row r="802" spans="1:20" x14ac:dyDescent="0.3">
      <c r="A802" t="s">
        <v>3630</v>
      </c>
      <c r="B802" t="s">
        <v>3631</v>
      </c>
      <c r="C802" s="1" t="str">
        <f t="shared" si="107"/>
        <v>27:0010</v>
      </c>
      <c r="D802" s="1" t="str">
        <f t="shared" si="108"/>
        <v>27:0004</v>
      </c>
      <c r="E802" t="s">
        <v>2888</v>
      </c>
      <c r="F802" t="s">
        <v>3632</v>
      </c>
      <c r="H802">
        <v>61.144269999999999</v>
      </c>
      <c r="I802">
        <v>-116.86790999999999</v>
      </c>
      <c r="J802" s="1" t="str">
        <f>HYPERLINK("http://geochem.nrcan.gc.ca/cdogs/content/kwd/kwd020044_e.htm", "Till")</f>
        <v>Till</v>
      </c>
      <c r="K802" s="1" t="str">
        <f t="shared" si="110"/>
        <v>HMC separation (ODM standard)</v>
      </c>
      <c r="L802" t="s">
        <v>25</v>
      </c>
      <c r="M802" t="s">
        <v>25</v>
      </c>
      <c r="N802" t="s">
        <v>25</v>
      </c>
      <c r="O802" t="s">
        <v>25</v>
      </c>
      <c r="P802" t="s">
        <v>3591</v>
      </c>
      <c r="Q802" t="s">
        <v>918</v>
      </c>
      <c r="R802" t="s">
        <v>918</v>
      </c>
      <c r="S802" t="s">
        <v>918</v>
      </c>
      <c r="T802" t="s">
        <v>918</v>
      </c>
    </row>
    <row r="803" spans="1:20" x14ac:dyDescent="0.3">
      <c r="A803" t="s">
        <v>3633</v>
      </c>
      <c r="B803" t="s">
        <v>3634</v>
      </c>
      <c r="C803" s="1" t="str">
        <f t="shared" si="107"/>
        <v>27:0010</v>
      </c>
      <c r="D803" s="1" t="str">
        <f t="shared" si="108"/>
        <v>27:0004</v>
      </c>
      <c r="E803" t="s">
        <v>2897</v>
      </c>
      <c r="F803" t="s">
        <v>3635</v>
      </c>
      <c r="H803">
        <v>60.492690000000003</v>
      </c>
      <c r="I803">
        <v>-119.04170999999999</v>
      </c>
      <c r="J803" s="1" t="str">
        <f>HYPERLINK("http://geochem.nrcan.gc.ca/cdogs/content/kwd/kwd020050_e.htm", "Glaciofluvial")</f>
        <v>Glaciofluvial</v>
      </c>
      <c r="K803" s="1" t="str">
        <f t="shared" si="110"/>
        <v>HMC separation (ODM standard)</v>
      </c>
      <c r="L803" t="s">
        <v>25</v>
      </c>
      <c r="M803" t="s">
        <v>25</v>
      </c>
      <c r="N803" t="s">
        <v>25</v>
      </c>
      <c r="O803" t="s">
        <v>25</v>
      </c>
      <c r="P803" t="s">
        <v>2797</v>
      </c>
      <c r="Q803" t="s">
        <v>918</v>
      </c>
      <c r="R803" t="s">
        <v>918</v>
      </c>
      <c r="S803" t="s">
        <v>918</v>
      </c>
      <c r="T803" t="s">
        <v>918</v>
      </c>
    </row>
    <row r="804" spans="1:20" x14ac:dyDescent="0.3">
      <c r="A804" t="s">
        <v>3636</v>
      </c>
      <c r="B804" t="s">
        <v>3637</v>
      </c>
      <c r="C804" s="1" t="str">
        <f t="shared" si="107"/>
        <v>27:0010</v>
      </c>
      <c r="D804" s="1" t="str">
        <f t="shared" si="108"/>
        <v>27:0004</v>
      </c>
      <c r="E804" t="s">
        <v>2901</v>
      </c>
      <c r="F804" t="s">
        <v>3638</v>
      </c>
      <c r="H804">
        <v>60.319589999999998</v>
      </c>
      <c r="I804">
        <v>-119.05276000000001</v>
      </c>
      <c r="J804" s="1" t="str">
        <f>HYPERLINK("http://geochem.nrcan.gc.ca/cdogs/content/kwd/kwd020050_e.htm", "Glaciofluvial")</f>
        <v>Glaciofluvial</v>
      </c>
      <c r="K804" s="1" t="str">
        <f t="shared" si="110"/>
        <v>HMC separation (ODM standard)</v>
      </c>
      <c r="L804" t="s">
        <v>25</v>
      </c>
      <c r="M804" t="s">
        <v>25</v>
      </c>
      <c r="N804" t="s">
        <v>25</v>
      </c>
      <c r="O804" t="s">
        <v>25</v>
      </c>
      <c r="P804" t="s">
        <v>32</v>
      </c>
      <c r="Q804" t="s">
        <v>918</v>
      </c>
      <c r="R804" t="s">
        <v>918</v>
      </c>
      <c r="S804" t="s">
        <v>918</v>
      </c>
      <c r="T804" t="s">
        <v>918</v>
      </c>
    </row>
    <row r="805" spans="1:20" x14ac:dyDescent="0.3">
      <c r="A805" t="s">
        <v>3639</v>
      </c>
      <c r="B805" t="s">
        <v>3640</v>
      </c>
      <c r="C805" s="1" t="str">
        <f t="shared" si="107"/>
        <v>27:0010</v>
      </c>
      <c r="D805" s="1" t="str">
        <f t="shared" si="108"/>
        <v>27:0004</v>
      </c>
      <c r="E805" t="s">
        <v>2905</v>
      </c>
      <c r="F805" t="s">
        <v>3641</v>
      </c>
      <c r="H805">
        <v>61.035809999999998</v>
      </c>
      <c r="I805">
        <v>-117.18453</v>
      </c>
      <c r="J805" s="1" t="str">
        <f>HYPERLINK("http://geochem.nrcan.gc.ca/cdogs/content/kwd/kwd020044_e.htm", "Till")</f>
        <v>Till</v>
      </c>
      <c r="K805" s="1" t="str">
        <f t="shared" si="110"/>
        <v>HMC separation (ODM standard)</v>
      </c>
      <c r="L805" t="s">
        <v>25</v>
      </c>
      <c r="M805" t="s">
        <v>25</v>
      </c>
      <c r="N805" t="s">
        <v>25</v>
      </c>
      <c r="O805" t="s">
        <v>25</v>
      </c>
      <c r="P805" t="s">
        <v>700</v>
      </c>
      <c r="Q805" t="s">
        <v>918</v>
      </c>
      <c r="R805" t="s">
        <v>918</v>
      </c>
      <c r="S805" t="s">
        <v>918</v>
      </c>
      <c r="T805" t="s">
        <v>918</v>
      </c>
    </row>
    <row r="806" spans="1:20" x14ac:dyDescent="0.3">
      <c r="A806" t="s">
        <v>3642</v>
      </c>
      <c r="B806" t="s">
        <v>3643</v>
      </c>
      <c r="C806" s="1" t="str">
        <f t="shared" si="107"/>
        <v>27:0010</v>
      </c>
      <c r="D806" s="1" t="str">
        <f t="shared" si="108"/>
        <v>27:0004</v>
      </c>
      <c r="E806" t="s">
        <v>2905</v>
      </c>
      <c r="F806" t="s">
        <v>3644</v>
      </c>
      <c r="H806">
        <v>61.035809999999998</v>
      </c>
      <c r="I806">
        <v>-117.18453</v>
      </c>
      <c r="J806" s="1" t="str">
        <f>HYPERLINK("http://geochem.nrcan.gc.ca/cdogs/content/kwd/kwd020044_e.htm", "Till")</f>
        <v>Till</v>
      </c>
      <c r="K806" s="1" t="str">
        <f t="shared" si="110"/>
        <v>HMC separation (ODM standard)</v>
      </c>
      <c r="L806" t="s">
        <v>25</v>
      </c>
      <c r="M806" t="s">
        <v>25</v>
      </c>
      <c r="N806" t="s">
        <v>25</v>
      </c>
      <c r="O806" t="s">
        <v>25</v>
      </c>
      <c r="P806" t="s">
        <v>3645</v>
      </c>
      <c r="Q806" t="s">
        <v>918</v>
      </c>
      <c r="R806" t="s">
        <v>918</v>
      </c>
      <c r="S806" t="s">
        <v>918</v>
      </c>
      <c r="T806" t="s">
        <v>918</v>
      </c>
    </row>
    <row r="807" spans="1:20" x14ac:dyDescent="0.3">
      <c r="A807" t="s">
        <v>3646</v>
      </c>
      <c r="B807" t="s">
        <v>3647</v>
      </c>
      <c r="C807" s="1" t="str">
        <f t="shared" si="107"/>
        <v>27:0010</v>
      </c>
      <c r="D807" s="1" t="str">
        <f t="shared" si="108"/>
        <v>27:0004</v>
      </c>
      <c r="E807" t="s">
        <v>2910</v>
      </c>
      <c r="F807" t="s">
        <v>3648</v>
      </c>
      <c r="H807">
        <v>61.042639999999999</v>
      </c>
      <c r="I807">
        <v>-116.87624</v>
      </c>
      <c r="J807" s="1" t="str">
        <f>HYPERLINK("http://geochem.nrcan.gc.ca/cdogs/content/kwd/kwd020044_e.htm", "Till")</f>
        <v>Till</v>
      </c>
      <c r="K807" s="1" t="str">
        <f t="shared" si="110"/>
        <v>HMC separation (ODM standard)</v>
      </c>
      <c r="L807" t="s">
        <v>25</v>
      </c>
      <c r="M807" t="s">
        <v>25</v>
      </c>
      <c r="N807" t="s">
        <v>25</v>
      </c>
      <c r="O807" t="s">
        <v>25</v>
      </c>
      <c r="P807" t="s">
        <v>220</v>
      </c>
      <c r="Q807" t="s">
        <v>918</v>
      </c>
      <c r="R807" t="s">
        <v>918</v>
      </c>
      <c r="S807" t="s">
        <v>918</v>
      </c>
      <c r="T807" t="s">
        <v>918</v>
      </c>
    </row>
    <row r="808" spans="1:20" x14ac:dyDescent="0.3">
      <c r="A808" t="s">
        <v>3649</v>
      </c>
      <c r="B808" t="s">
        <v>3650</v>
      </c>
      <c r="C808" s="1" t="str">
        <f t="shared" si="107"/>
        <v>27:0010</v>
      </c>
      <c r="D808" s="1" t="str">
        <f t="shared" si="108"/>
        <v>27:0004</v>
      </c>
      <c r="E808" t="s">
        <v>2915</v>
      </c>
      <c r="F808" t="s">
        <v>3651</v>
      </c>
      <c r="H808">
        <v>61.018349999999998</v>
      </c>
      <c r="I808">
        <v>-116.6643</v>
      </c>
      <c r="J808" s="1" t="str">
        <f>HYPERLINK("http://geochem.nrcan.gc.ca/cdogs/content/kwd/kwd020044_e.htm", "Till")</f>
        <v>Till</v>
      </c>
      <c r="K808" s="1" t="str">
        <f t="shared" si="110"/>
        <v>HMC separation (ODM standard)</v>
      </c>
      <c r="L808" t="s">
        <v>33</v>
      </c>
      <c r="M808" t="s">
        <v>33</v>
      </c>
      <c r="N808" t="s">
        <v>25</v>
      </c>
      <c r="O808" t="s">
        <v>25</v>
      </c>
      <c r="P808" t="s">
        <v>3652</v>
      </c>
      <c r="Q808" t="s">
        <v>3653</v>
      </c>
      <c r="R808" t="s">
        <v>3653</v>
      </c>
      <c r="S808" t="s">
        <v>918</v>
      </c>
      <c r="T808" t="s">
        <v>918</v>
      </c>
    </row>
    <row r="809" spans="1:20" x14ac:dyDescent="0.3">
      <c r="A809" t="s">
        <v>3654</v>
      </c>
      <c r="B809" t="s">
        <v>3655</v>
      </c>
      <c r="C809" s="1" t="str">
        <f t="shared" si="107"/>
        <v>27:0010</v>
      </c>
      <c r="D809" s="1" t="str">
        <f t="shared" si="108"/>
        <v>27:0004</v>
      </c>
      <c r="E809" t="s">
        <v>2921</v>
      </c>
      <c r="F809" t="s">
        <v>3656</v>
      </c>
      <c r="H809">
        <v>60.930759999999999</v>
      </c>
      <c r="I809">
        <v>-117.27996</v>
      </c>
      <c r="J809" s="1" t="str">
        <f>HYPERLINK("http://geochem.nrcan.gc.ca/cdogs/content/kwd/kwd020044_e.htm", "Till")</f>
        <v>Till</v>
      </c>
      <c r="K809" s="1" t="str">
        <f t="shared" si="110"/>
        <v>HMC separation (ODM standard)</v>
      </c>
      <c r="L809" t="s">
        <v>25</v>
      </c>
      <c r="M809" t="s">
        <v>25</v>
      </c>
      <c r="N809" t="s">
        <v>25</v>
      </c>
      <c r="O809" t="s">
        <v>25</v>
      </c>
      <c r="P809" t="s">
        <v>721</v>
      </c>
      <c r="Q809" t="s">
        <v>918</v>
      </c>
      <c r="R809" t="s">
        <v>918</v>
      </c>
      <c r="S809" t="s">
        <v>918</v>
      </c>
      <c r="T809" t="s">
        <v>918</v>
      </c>
    </row>
    <row r="810" spans="1:20" x14ac:dyDescent="0.3">
      <c r="A810" t="s">
        <v>3657</v>
      </c>
      <c r="B810" t="s">
        <v>3658</v>
      </c>
      <c r="C810" s="1" t="str">
        <f t="shared" si="107"/>
        <v>27:0010</v>
      </c>
      <c r="D810" s="1" t="str">
        <f t="shared" si="108"/>
        <v>27:0004</v>
      </c>
      <c r="E810" t="s">
        <v>2926</v>
      </c>
      <c r="F810" t="s">
        <v>3659</v>
      </c>
      <c r="H810">
        <v>60.940559999999998</v>
      </c>
      <c r="I810">
        <v>-117.09903</v>
      </c>
      <c r="J810" s="1" t="str">
        <f>HYPERLINK("http://geochem.nrcan.gc.ca/cdogs/content/kwd/kwd020050_e.htm", "Glaciofluvial")</f>
        <v>Glaciofluvial</v>
      </c>
      <c r="K810" s="1" t="str">
        <f t="shared" si="110"/>
        <v>HMC separation (ODM standard)</v>
      </c>
      <c r="L810" t="s">
        <v>33</v>
      </c>
      <c r="M810" t="s">
        <v>33</v>
      </c>
      <c r="N810" t="s">
        <v>25</v>
      </c>
      <c r="O810" t="s">
        <v>25</v>
      </c>
      <c r="P810" t="s">
        <v>3660</v>
      </c>
      <c r="Q810" t="s">
        <v>3661</v>
      </c>
      <c r="R810" t="s">
        <v>3661</v>
      </c>
      <c r="S810" t="s">
        <v>918</v>
      </c>
      <c r="T810" t="s">
        <v>918</v>
      </c>
    </row>
    <row r="811" spans="1:20" x14ac:dyDescent="0.3">
      <c r="A811" t="s">
        <v>3662</v>
      </c>
      <c r="B811" t="s">
        <v>3663</v>
      </c>
      <c r="C811" s="1" t="str">
        <f t="shared" si="107"/>
        <v>27:0010</v>
      </c>
      <c r="D811" s="1" t="str">
        <f t="shared" si="108"/>
        <v>27:0004</v>
      </c>
      <c r="E811" t="s">
        <v>2931</v>
      </c>
      <c r="F811" t="s">
        <v>3664</v>
      </c>
      <c r="H811">
        <v>60.937080000000002</v>
      </c>
      <c r="I811">
        <v>-116.89552</v>
      </c>
      <c r="J811" s="1" t="str">
        <f>HYPERLINK("http://geochem.nrcan.gc.ca/cdogs/content/kwd/kwd020044_e.htm", "Till")</f>
        <v>Till</v>
      </c>
      <c r="K811" s="1" t="str">
        <f t="shared" si="110"/>
        <v>HMC separation (ODM standard)</v>
      </c>
      <c r="L811" t="s">
        <v>25</v>
      </c>
      <c r="M811" t="s">
        <v>25</v>
      </c>
      <c r="N811" t="s">
        <v>25</v>
      </c>
      <c r="O811" t="s">
        <v>25</v>
      </c>
      <c r="P811" t="s">
        <v>123</v>
      </c>
      <c r="Q811" t="s">
        <v>918</v>
      </c>
      <c r="R811" t="s">
        <v>918</v>
      </c>
      <c r="S811" t="s">
        <v>918</v>
      </c>
      <c r="T811" t="s">
        <v>918</v>
      </c>
    </row>
    <row r="812" spans="1:20" x14ac:dyDescent="0.3">
      <c r="A812" t="s">
        <v>3665</v>
      </c>
      <c r="B812" t="s">
        <v>3666</v>
      </c>
      <c r="C812" s="1" t="str">
        <f t="shared" si="107"/>
        <v>27:0010</v>
      </c>
      <c r="D812" s="1" t="str">
        <f t="shared" si="108"/>
        <v>27:0004</v>
      </c>
      <c r="E812" t="s">
        <v>2935</v>
      </c>
      <c r="F812" t="s">
        <v>3667</v>
      </c>
      <c r="H812">
        <v>60.940620000000003</v>
      </c>
      <c r="I812">
        <v>-116.71964</v>
      </c>
      <c r="J812" s="1" t="str">
        <f>HYPERLINK("http://geochem.nrcan.gc.ca/cdogs/content/kwd/kwd020044_e.htm", "Till")</f>
        <v>Till</v>
      </c>
      <c r="K812" s="1" t="str">
        <f t="shared" si="110"/>
        <v>HMC separation (ODM standard)</v>
      </c>
      <c r="L812" t="s">
        <v>25</v>
      </c>
      <c r="M812" t="s">
        <v>25</v>
      </c>
      <c r="N812" t="s">
        <v>25</v>
      </c>
      <c r="O812" t="s">
        <v>25</v>
      </c>
      <c r="P812" t="s">
        <v>3668</v>
      </c>
      <c r="Q812" t="s">
        <v>918</v>
      </c>
      <c r="R812" t="s">
        <v>918</v>
      </c>
      <c r="S812" t="s">
        <v>918</v>
      </c>
      <c r="T812" t="s">
        <v>918</v>
      </c>
    </row>
    <row r="813" spans="1:20" x14ac:dyDescent="0.3">
      <c r="A813" t="s">
        <v>3669</v>
      </c>
      <c r="B813" t="s">
        <v>3670</v>
      </c>
      <c r="C813" s="1" t="str">
        <f t="shared" si="107"/>
        <v>27:0010</v>
      </c>
      <c r="D813" s="1" t="str">
        <f t="shared" si="108"/>
        <v>27:0004</v>
      </c>
      <c r="E813" t="s">
        <v>2939</v>
      </c>
      <c r="F813" t="s">
        <v>3671</v>
      </c>
      <c r="H813">
        <v>60.848039999999997</v>
      </c>
      <c r="I813">
        <v>-116.55688000000001</v>
      </c>
      <c r="J813" s="1" t="str">
        <f>HYPERLINK("http://geochem.nrcan.gc.ca/cdogs/content/kwd/kwd020050_e.htm", "Glaciofluvial")</f>
        <v>Glaciofluvial</v>
      </c>
      <c r="K813" s="1" t="str">
        <f t="shared" si="110"/>
        <v>HMC separation (ODM standard)</v>
      </c>
      <c r="L813" t="s">
        <v>33</v>
      </c>
      <c r="M813" t="s">
        <v>33</v>
      </c>
      <c r="N813" t="s">
        <v>25</v>
      </c>
      <c r="O813" t="s">
        <v>25</v>
      </c>
      <c r="P813" t="s">
        <v>3575</v>
      </c>
      <c r="Q813" t="s">
        <v>3672</v>
      </c>
      <c r="R813" t="s">
        <v>3672</v>
      </c>
      <c r="S813" t="s">
        <v>918</v>
      </c>
      <c r="T813" t="s">
        <v>918</v>
      </c>
    </row>
    <row r="814" spans="1:20" x14ac:dyDescent="0.3">
      <c r="A814" t="s">
        <v>3673</v>
      </c>
      <c r="B814" t="s">
        <v>3674</v>
      </c>
      <c r="C814" s="1" t="str">
        <f t="shared" si="107"/>
        <v>27:0010</v>
      </c>
      <c r="D814" s="1" t="str">
        <f t="shared" si="108"/>
        <v>27:0004</v>
      </c>
      <c r="E814" t="s">
        <v>2948</v>
      </c>
      <c r="F814" t="s">
        <v>3675</v>
      </c>
      <c r="H814">
        <v>60.840400000000002</v>
      </c>
      <c r="I814">
        <v>-116.64753</v>
      </c>
      <c r="J814" s="1" t="str">
        <f>HYPERLINK("http://geochem.nrcan.gc.ca/cdogs/content/kwd/kwd020050_e.htm", "Glaciofluvial")</f>
        <v>Glaciofluvial</v>
      </c>
      <c r="K814" s="1" t="str">
        <f t="shared" si="110"/>
        <v>HMC separation (ODM standard)</v>
      </c>
      <c r="L814" t="s">
        <v>25</v>
      </c>
      <c r="M814" t="s">
        <v>25</v>
      </c>
      <c r="N814" t="s">
        <v>25</v>
      </c>
      <c r="O814" t="s">
        <v>25</v>
      </c>
      <c r="P814" t="s">
        <v>137</v>
      </c>
      <c r="Q814" t="s">
        <v>918</v>
      </c>
      <c r="R814" t="s">
        <v>918</v>
      </c>
      <c r="S814" t="s">
        <v>918</v>
      </c>
      <c r="T814" t="s">
        <v>918</v>
      </c>
    </row>
    <row r="815" spans="1:20" x14ac:dyDescent="0.3">
      <c r="A815" t="s">
        <v>3676</v>
      </c>
      <c r="B815" t="s">
        <v>3677</v>
      </c>
      <c r="C815" s="1" t="str">
        <f t="shared" ref="C815:C846" si="111">HYPERLINK("http://geochem.nrcan.gc.ca/cdogs/content/bdl/bdl270010_e.htm", "27:0010")</f>
        <v>27:0010</v>
      </c>
      <c r="D815" s="1" t="str">
        <f t="shared" ref="D815:D846" si="112">HYPERLINK("http://geochem.nrcan.gc.ca/cdogs/content/svy/svy270004_e.htm", "27:0004")</f>
        <v>27:0004</v>
      </c>
      <c r="E815" t="s">
        <v>2953</v>
      </c>
      <c r="F815" t="s">
        <v>3678</v>
      </c>
      <c r="H815">
        <v>60.853619999999999</v>
      </c>
      <c r="I815">
        <v>-116.89870999999999</v>
      </c>
      <c r="J815" s="1" t="str">
        <f>HYPERLINK("http://geochem.nrcan.gc.ca/cdogs/content/kwd/kwd020044_e.htm", "Till")</f>
        <v>Till</v>
      </c>
      <c r="K815" s="1" t="str">
        <f t="shared" si="110"/>
        <v>HMC separation (ODM standard)</v>
      </c>
      <c r="L815" t="s">
        <v>34</v>
      </c>
      <c r="M815" t="s">
        <v>34</v>
      </c>
      <c r="N815" t="s">
        <v>25</v>
      </c>
      <c r="O815" t="s">
        <v>25</v>
      </c>
      <c r="P815" t="s">
        <v>1375</v>
      </c>
      <c r="Q815" t="s">
        <v>3679</v>
      </c>
      <c r="R815" t="s">
        <v>3679</v>
      </c>
      <c r="S815" t="s">
        <v>918</v>
      </c>
      <c r="T815" t="s">
        <v>918</v>
      </c>
    </row>
    <row r="816" spans="1:20" x14ac:dyDescent="0.3">
      <c r="A816" t="s">
        <v>3680</v>
      </c>
      <c r="B816" t="s">
        <v>3681</v>
      </c>
      <c r="C816" s="1" t="str">
        <f t="shared" si="111"/>
        <v>27:0010</v>
      </c>
      <c r="D816" s="1" t="str">
        <f t="shared" si="112"/>
        <v>27:0004</v>
      </c>
      <c r="E816" t="s">
        <v>2957</v>
      </c>
      <c r="F816" t="s">
        <v>3682</v>
      </c>
      <c r="H816">
        <v>60.8491</v>
      </c>
      <c r="I816">
        <v>-117.09603</v>
      </c>
      <c r="J816" s="1" t="str">
        <f>HYPERLINK("http://geochem.nrcan.gc.ca/cdogs/content/kwd/kwd020044_e.htm", "Till")</f>
        <v>Till</v>
      </c>
      <c r="K816" s="1" t="str">
        <f t="shared" si="110"/>
        <v>HMC separation (ODM standard)</v>
      </c>
      <c r="L816" t="s">
        <v>25</v>
      </c>
      <c r="M816" t="s">
        <v>25</v>
      </c>
      <c r="N816" t="s">
        <v>25</v>
      </c>
      <c r="O816" t="s">
        <v>25</v>
      </c>
      <c r="P816" t="s">
        <v>3683</v>
      </c>
      <c r="Q816" t="s">
        <v>918</v>
      </c>
      <c r="R816" t="s">
        <v>918</v>
      </c>
      <c r="S816" t="s">
        <v>918</v>
      </c>
      <c r="T816" t="s">
        <v>918</v>
      </c>
    </row>
    <row r="817" spans="1:20" x14ac:dyDescent="0.3">
      <c r="A817" t="s">
        <v>3684</v>
      </c>
      <c r="B817" t="s">
        <v>3685</v>
      </c>
      <c r="C817" s="1" t="str">
        <f t="shared" si="111"/>
        <v>27:0010</v>
      </c>
      <c r="D817" s="1" t="str">
        <f t="shared" si="112"/>
        <v>27:0004</v>
      </c>
      <c r="E817" t="s">
        <v>2961</v>
      </c>
      <c r="F817" t="s">
        <v>3686</v>
      </c>
      <c r="J817" s="1" t="str">
        <f>HYPERLINK("http://geochem.nrcan.gc.ca/cdogs/content/kwd/kwd020000_e.htm", "Null")</f>
        <v>Null</v>
      </c>
      <c r="K817" s="1" t="str">
        <f t="shared" si="110"/>
        <v>HMC separation (ODM standard)</v>
      </c>
      <c r="L817" t="s">
        <v>25</v>
      </c>
      <c r="M817" t="s">
        <v>25</v>
      </c>
      <c r="N817" t="s">
        <v>25</v>
      </c>
      <c r="O817" t="s">
        <v>25</v>
      </c>
      <c r="P817" t="s">
        <v>33</v>
      </c>
      <c r="Q817" t="s">
        <v>918</v>
      </c>
      <c r="R817" t="s">
        <v>918</v>
      </c>
      <c r="S817" t="s">
        <v>918</v>
      </c>
      <c r="T817" t="s">
        <v>918</v>
      </c>
    </row>
    <row r="818" spans="1:20" x14ac:dyDescent="0.3">
      <c r="A818" t="s">
        <v>3687</v>
      </c>
      <c r="B818" t="s">
        <v>3688</v>
      </c>
      <c r="C818" s="1" t="str">
        <f t="shared" si="111"/>
        <v>27:0010</v>
      </c>
      <c r="D818" s="1" t="str">
        <f t="shared" si="112"/>
        <v>27:0004</v>
      </c>
      <c r="E818" t="s">
        <v>2966</v>
      </c>
      <c r="F818" t="s">
        <v>3689</v>
      </c>
      <c r="H818">
        <v>60.847580000000001</v>
      </c>
      <c r="I818">
        <v>-117.27822</v>
      </c>
      <c r="J818" s="1" t="str">
        <f>HYPERLINK("http://geochem.nrcan.gc.ca/cdogs/content/kwd/kwd020044_e.htm", "Till")</f>
        <v>Till</v>
      </c>
      <c r="K818" s="1" t="str">
        <f t="shared" si="110"/>
        <v>HMC separation (ODM standard)</v>
      </c>
      <c r="L818" t="s">
        <v>25</v>
      </c>
      <c r="M818" t="s">
        <v>25</v>
      </c>
      <c r="N818" t="s">
        <v>25</v>
      </c>
      <c r="O818" t="s">
        <v>25</v>
      </c>
      <c r="P818" t="s">
        <v>3690</v>
      </c>
      <c r="Q818" t="s">
        <v>918</v>
      </c>
      <c r="R818" t="s">
        <v>918</v>
      </c>
      <c r="S818" t="s">
        <v>918</v>
      </c>
      <c r="T818" t="s">
        <v>918</v>
      </c>
    </row>
    <row r="819" spans="1:20" x14ac:dyDescent="0.3">
      <c r="A819" t="s">
        <v>3691</v>
      </c>
      <c r="B819" t="s">
        <v>3692</v>
      </c>
      <c r="C819" s="1" t="str">
        <f t="shared" si="111"/>
        <v>27:0010</v>
      </c>
      <c r="D819" s="1" t="str">
        <f t="shared" si="112"/>
        <v>27:0004</v>
      </c>
      <c r="E819" t="s">
        <v>2970</v>
      </c>
      <c r="F819" t="s">
        <v>3693</v>
      </c>
      <c r="H819">
        <v>60.757750000000001</v>
      </c>
      <c r="I819">
        <v>-116.91551</v>
      </c>
      <c r="J819" s="1" t="str">
        <f>HYPERLINK("http://geochem.nrcan.gc.ca/cdogs/content/kwd/kwd020044_e.htm", "Till")</f>
        <v>Till</v>
      </c>
      <c r="K819" s="1" t="str">
        <f t="shared" si="110"/>
        <v>HMC separation (ODM standard)</v>
      </c>
      <c r="L819" t="s">
        <v>25</v>
      </c>
      <c r="M819" t="s">
        <v>25</v>
      </c>
      <c r="N819" t="s">
        <v>25</v>
      </c>
      <c r="O819" t="s">
        <v>25</v>
      </c>
      <c r="P819" t="s">
        <v>131</v>
      </c>
      <c r="Q819" t="s">
        <v>918</v>
      </c>
      <c r="R819" t="s">
        <v>918</v>
      </c>
      <c r="S819" t="s">
        <v>918</v>
      </c>
      <c r="T819" t="s">
        <v>918</v>
      </c>
    </row>
    <row r="820" spans="1:20" x14ac:dyDescent="0.3">
      <c r="A820" t="s">
        <v>3694</v>
      </c>
      <c r="B820" t="s">
        <v>3695</v>
      </c>
      <c r="C820" s="1" t="str">
        <f t="shared" si="111"/>
        <v>27:0010</v>
      </c>
      <c r="D820" s="1" t="str">
        <f t="shared" si="112"/>
        <v>27:0004</v>
      </c>
      <c r="E820" t="s">
        <v>2975</v>
      </c>
      <c r="F820" t="s">
        <v>3696</v>
      </c>
      <c r="H820">
        <v>60.763820000000003</v>
      </c>
      <c r="I820">
        <v>-117.12578000000001</v>
      </c>
      <c r="J820" s="1" t="str">
        <f>HYPERLINK("http://geochem.nrcan.gc.ca/cdogs/content/kwd/kwd020050_e.htm", "Glaciofluvial")</f>
        <v>Glaciofluvial</v>
      </c>
      <c r="K820" s="1" t="str">
        <f t="shared" si="110"/>
        <v>HMC separation (ODM standard)</v>
      </c>
      <c r="L820" t="s">
        <v>25</v>
      </c>
      <c r="M820" t="s">
        <v>25</v>
      </c>
      <c r="N820" t="s">
        <v>25</v>
      </c>
      <c r="O820" t="s">
        <v>25</v>
      </c>
      <c r="P820" t="s">
        <v>3292</v>
      </c>
      <c r="Q820" t="s">
        <v>918</v>
      </c>
      <c r="R820" t="s">
        <v>918</v>
      </c>
      <c r="S820" t="s">
        <v>918</v>
      </c>
      <c r="T820" t="s">
        <v>918</v>
      </c>
    </row>
    <row r="821" spans="1:20" x14ac:dyDescent="0.3">
      <c r="A821" t="s">
        <v>3697</v>
      </c>
      <c r="B821" t="s">
        <v>3698</v>
      </c>
      <c r="C821" s="1" t="str">
        <f t="shared" si="111"/>
        <v>27:0010</v>
      </c>
      <c r="D821" s="1" t="str">
        <f t="shared" si="112"/>
        <v>27:0004</v>
      </c>
      <c r="E821" t="s">
        <v>2980</v>
      </c>
      <c r="F821" t="s">
        <v>3699</v>
      </c>
      <c r="H821">
        <v>60.351579999999998</v>
      </c>
      <c r="I821">
        <v>-116.93437</v>
      </c>
      <c r="J821" s="1" t="str">
        <f>HYPERLINK("http://geochem.nrcan.gc.ca/cdogs/content/kwd/kwd020050_e.htm", "Glaciofluvial")</f>
        <v>Glaciofluvial</v>
      </c>
      <c r="K821" s="1" t="str">
        <f t="shared" si="110"/>
        <v>HMC separation (ODM standard)</v>
      </c>
      <c r="L821" t="s">
        <v>25</v>
      </c>
      <c r="M821" t="s">
        <v>25</v>
      </c>
      <c r="N821" t="s">
        <v>25</v>
      </c>
      <c r="O821" t="s">
        <v>25</v>
      </c>
      <c r="P821" t="s">
        <v>59</v>
      </c>
      <c r="Q821" t="s">
        <v>918</v>
      </c>
      <c r="R821" t="s">
        <v>918</v>
      </c>
      <c r="S821" t="s">
        <v>918</v>
      </c>
      <c r="T821" t="s">
        <v>918</v>
      </c>
    </row>
    <row r="822" spans="1:20" x14ac:dyDescent="0.3">
      <c r="A822" t="s">
        <v>3700</v>
      </c>
      <c r="B822" t="s">
        <v>3701</v>
      </c>
      <c r="C822" s="1" t="str">
        <f t="shared" si="111"/>
        <v>27:0010</v>
      </c>
      <c r="D822" s="1" t="str">
        <f t="shared" si="112"/>
        <v>27:0004</v>
      </c>
      <c r="E822" t="s">
        <v>2985</v>
      </c>
      <c r="F822" t="s">
        <v>3702</v>
      </c>
      <c r="H822">
        <v>60.466169999999998</v>
      </c>
      <c r="I822">
        <v>-116.90894</v>
      </c>
      <c r="J822" s="1" t="str">
        <f>HYPERLINK("http://geochem.nrcan.gc.ca/cdogs/content/kwd/kwd020044_e.htm", "Till")</f>
        <v>Till</v>
      </c>
      <c r="K822" s="1" t="str">
        <f t="shared" si="110"/>
        <v>HMC separation (ODM standard)</v>
      </c>
      <c r="L822" t="s">
        <v>25</v>
      </c>
      <c r="M822" t="s">
        <v>25</v>
      </c>
      <c r="N822" t="s">
        <v>25</v>
      </c>
      <c r="O822" t="s">
        <v>25</v>
      </c>
      <c r="P822" t="s">
        <v>3626</v>
      </c>
      <c r="Q822" t="s">
        <v>918</v>
      </c>
      <c r="R822" t="s">
        <v>918</v>
      </c>
      <c r="S822" t="s">
        <v>918</v>
      </c>
      <c r="T822" t="s">
        <v>918</v>
      </c>
    </row>
    <row r="823" spans="1:20" x14ac:dyDescent="0.3">
      <c r="A823" t="s">
        <v>3703</v>
      </c>
      <c r="B823" t="s">
        <v>3704</v>
      </c>
      <c r="C823" s="1" t="str">
        <f t="shared" si="111"/>
        <v>27:0010</v>
      </c>
      <c r="D823" s="1" t="str">
        <f t="shared" si="112"/>
        <v>27:0004</v>
      </c>
      <c r="E823" t="s">
        <v>2989</v>
      </c>
      <c r="F823" t="s">
        <v>3705</v>
      </c>
      <c r="H823">
        <v>60.566249999999997</v>
      </c>
      <c r="I823">
        <v>-116.89064999999999</v>
      </c>
      <c r="J823" s="1" t="str">
        <f>HYPERLINK("http://geochem.nrcan.gc.ca/cdogs/content/kwd/kwd020044_e.htm", "Till")</f>
        <v>Till</v>
      </c>
      <c r="K823" s="1" t="str">
        <f t="shared" si="110"/>
        <v>HMC separation (ODM standard)</v>
      </c>
      <c r="L823" t="s">
        <v>25</v>
      </c>
      <c r="M823" t="s">
        <v>25</v>
      </c>
      <c r="N823" t="s">
        <v>25</v>
      </c>
      <c r="O823" t="s">
        <v>25</v>
      </c>
      <c r="P823" t="s">
        <v>3645</v>
      </c>
      <c r="Q823" t="s">
        <v>918</v>
      </c>
      <c r="R823" t="s">
        <v>918</v>
      </c>
      <c r="S823" t="s">
        <v>918</v>
      </c>
      <c r="T823" t="s">
        <v>918</v>
      </c>
    </row>
    <row r="824" spans="1:20" x14ac:dyDescent="0.3">
      <c r="A824" t="s">
        <v>3706</v>
      </c>
      <c r="B824" t="s">
        <v>3707</v>
      </c>
      <c r="C824" s="1" t="str">
        <f t="shared" si="111"/>
        <v>27:0010</v>
      </c>
      <c r="D824" s="1" t="str">
        <f t="shared" si="112"/>
        <v>27:0004</v>
      </c>
      <c r="E824" t="s">
        <v>2993</v>
      </c>
      <c r="F824" t="s">
        <v>3708</v>
      </c>
      <c r="H824">
        <v>60.666260000000001</v>
      </c>
      <c r="I824">
        <v>-116.88637</v>
      </c>
      <c r="J824" s="1" t="str">
        <f>HYPERLINK("http://geochem.nrcan.gc.ca/cdogs/content/kwd/kwd020044_e.htm", "Till")</f>
        <v>Till</v>
      </c>
      <c r="K824" s="1" t="str">
        <f t="shared" si="110"/>
        <v>HMC separation (ODM standard)</v>
      </c>
      <c r="L824" t="s">
        <v>25</v>
      </c>
      <c r="M824" t="s">
        <v>25</v>
      </c>
      <c r="N824" t="s">
        <v>25</v>
      </c>
      <c r="O824" t="s">
        <v>25</v>
      </c>
      <c r="P824" t="s">
        <v>700</v>
      </c>
      <c r="Q824" t="s">
        <v>918</v>
      </c>
      <c r="R824" t="s">
        <v>918</v>
      </c>
      <c r="S824" t="s">
        <v>918</v>
      </c>
      <c r="T824" t="s">
        <v>918</v>
      </c>
    </row>
    <row r="825" spans="1:20" x14ac:dyDescent="0.3">
      <c r="A825" t="s">
        <v>3709</v>
      </c>
      <c r="B825" t="s">
        <v>3710</v>
      </c>
      <c r="C825" s="1" t="str">
        <f t="shared" si="111"/>
        <v>27:0010</v>
      </c>
      <c r="D825" s="1" t="str">
        <f t="shared" si="112"/>
        <v>27:0004</v>
      </c>
      <c r="E825" t="s">
        <v>2999</v>
      </c>
      <c r="F825" t="s">
        <v>3711</v>
      </c>
      <c r="J825" s="1" t="str">
        <f>HYPERLINK("http://geochem.nrcan.gc.ca/cdogs/content/kwd/kwd020000_e.htm", "Null")</f>
        <v>Null</v>
      </c>
      <c r="K825" s="1" t="str">
        <f t="shared" si="110"/>
        <v>HMC separation (ODM standard)</v>
      </c>
      <c r="L825" t="s">
        <v>25</v>
      </c>
      <c r="M825" t="s">
        <v>25</v>
      </c>
      <c r="N825" t="s">
        <v>25</v>
      </c>
      <c r="O825" t="s">
        <v>25</v>
      </c>
      <c r="P825" t="s">
        <v>3712</v>
      </c>
      <c r="Q825" t="s">
        <v>918</v>
      </c>
      <c r="R825" t="s">
        <v>918</v>
      </c>
      <c r="S825" t="s">
        <v>918</v>
      </c>
      <c r="T825" t="s">
        <v>918</v>
      </c>
    </row>
    <row r="826" spans="1:20" x14ac:dyDescent="0.3">
      <c r="A826" t="s">
        <v>3713</v>
      </c>
      <c r="B826" t="s">
        <v>3714</v>
      </c>
      <c r="C826" s="1" t="str">
        <f t="shared" si="111"/>
        <v>27:0010</v>
      </c>
      <c r="D826" s="1" t="str">
        <f t="shared" si="112"/>
        <v>27:0004</v>
      </c>
      <c r="E826" t="s">
        <v>3003</v>
      </c>
      <c r="F826" t="s">
        <v>3715</v>
      </c>
      <c r="H826">
        <v>60.553750000000001</v>
      </c>
      <c r="I826">
        <v>-117.77874</v>
      </c>
      <c r="J826" s="1" t="str">
        <f>HYPERLINK("http://geochem.nrcan.gc.ca/cdogs/content/kwd/kwd020044_e.htm", "Till")</f>
        <v>Till</v>
      </c>
      <c r="K826" s="1" t="str">
        <f t="shared" si="110"/>
        <v>HMC separation (ODM standard)</v>
      </c>
      <c r="L826" t="s">
        <v>25</v>
      </c>
      <c r="M826" t="s">
        <v>25</v>
      </c>
      <c r="N826" t="s">
        <v>25</v>
      </c>
      <c r="O826" t="s">
        <v>25</v>
      </c>
      <c r="P826" t="s">
        <v>3622</v>
      </c>
      <c r="Q826" t="s">
        <v>918</v>
      </c>
      <c r="R826" t="s">
        <v>918</v>
      </c>
      <c r="S826" t="s">
        <v>918</v>
      </c>
      <c r="T826" t="s">
        <v>918</v>
      </c>
    </row>
    <row r="827" spans="1:20" x14ac:dyDescent="0.3">
      <c r="A827" t="s">
        <v>3716</v>
      </c>
      <c r="B827" t="s">
        <v>3717</v>
      </c>
      <c r="C827" s="1" t="str">
        <f t="shared" si="111"/>
        <v>27:0010</v>
      </c>
      <c r="D827" s="1" t="str">
        <f t="shared" si="112"/>
        <v>27:0004</v>
      </c>
      <c r="E827" t="s">
        <v>3008</v>
      </c>
      <c r="F827" t="s">
        <v>3718</v>
      </c>
      <c r="H827">
        <v>60.646340000000002</v>
      </c>
      <c r="I827">
        <v>-117.57543</v>
      </c>
      <c r="J827" s="1" t="str">
        <f>HYPERLINK("http://geochem.nrcan.gc.ca/cdogs/content/kwd/kwd020053_e.htm", "Glaciolacustrine")</f>
        <v>Glaciolacustrine</v>
      </c>
      <c r="K827" s="1" t="str">
        <f t="shared" si="110"/>
        <v>HMC separation (ODM standard)</v>
      </c>
      <c r="L827" t="s">
        <v>25</v>
      </c>
      <c r="M827" t="s">
        <v>25</v>
      </c>
      <c r="N827" t="s">
        <v>25</v>
      </c>
      <c r="O827" t="s">
        <v>25</v>
      </c>
      <c r="P827" t="s">
        <v>3719</v>
      </c>
      <c r="Q827" t="s">
        <v>918</v>
      </c>
      <c r="R827" t="s">
        <v>918</v>
      </c>
      <c r="S827" t="s">
        <v>918</v>
      </c>
      <c r="T827" t="s">
        <v>918</v>
      </c>
    </row>
    <row r="828" spans="1:20" x14ac:dyDescent="0.3">
      <c r="A828" t="s">
        <v>3720</v>
      </c>
      <c r="B828" t="s">
        <v>3721</v>
      </c>
      <c r="C828" s="1" t="str">
        <f t="shared" si="111"/>
        <v>27:0010</v>
      </c>
      <c r="D828" s="1" t="str">
        <f t="shared" si="112"/>
        <v>27:0004</v>
      </c>
      <c r="E828" t="s">
        <v>3013</v>
      </c>
      <c r="F828" t="s">
        <v>3722</v>
      </c>
      <c r="H828">
        <v>60.648180000000004</v>
      </c>
      <c r="I828">
        <v>-117.47928</v>
      </c>
      <c r="J828" s="1" t="str">
        <f>HYPERLINK("http://geochem.nrcan.gc.ca/cdogs/content/kwd/kwd020044_e.htm", "Till")</f>
        <v>Till</v>
      </c>
      <c r="K828" s="1" t="str">
        <f t="shared" si="110"/>
        <v>HMC separation (ODM standard)</v>
      </c>
      <c r="L828" t="s">
        <v>25</v>
      </c>
      <c r="M828" t="s">
        <v>25</v>
      </c>
      <c r="N828" t="s">
        <v>25</v>
      </c>
      <c r="O828" t="s">
        <v>25</v>
      </c>
      <c r="P828" t="s">
        <v>3723</v>
      </c>
      <c r="Q828" t="s">
        <v>918</v>
      </c>
      <c r="R828" t="s">
        <v>918</v>
      </c>
      <c r="S828" t="s">
        <v>918</v>
      </c>
      <c r="T828" t="s">
        <v>918</v>
      </c>
    </row>
    <row r="829" spans="1:20" x14ac:dyDescent="0.3">
      <c r="A829" t="s">
        <v>3724</v>
      </c>
      <c r="B829" t="s">
        <v>3725</v>
      </c>
      <c r="C829" s="1" t="str">
        <f t="shared" si="111"/>
        <v>27:0010</v>
      </c>
      <c r="D829" s="1" t="str">
        <f t="shared" si="112"/>
        <v>27:0004</v>
      </c>
      <c r="E829" t="s">
        <v>3013</v>
      </c>
      <c r="F829" t="s">
        <v>3726</v>
      </c>
      <c r="H829">
        <v>60.648180000000004</v>
      </c>
      <c r="I829">
        <v>-117.47928</v>
      </c>
      <c r="J829" s="1" t="str">
        <f>HYPERLINK("http://geochem.nrcan.gc.ca/cdogs/content/kwd/kwd020044_e.htm", "Till")</f>
        <v>Till</v>
      </c>
      <c r="K829" s="1" t="str">
        <f t="shared" si="110"/>
        <v>HMC separation (ODM standard)</v>
      </c>
      <c r="L829" t="s">
        <v>33</v>
      </c>
      <c r="M829" t="s">
        <v>33</v>
      </c>
      <c r="N829" t="s">
        <v>25</v>
      </c>
      <c r="O829" t="s">
        <v>25</v>
      </c>
      <c r="P829" t="s">
        <v>3719</v>
      </c>
      <c r="Q829" t="s">
        <v>3727</v>
      </c>
      <c r="R829" t="s">
        <v>3727</v>
      </c>
      <c r="S829" t="s">
        <v>918</v>
      </c>
      <c r="T829" t="s">
        <v>918</v>
      </c>
    </row>
    <row r="830" spans="1:20" x14ac:dyDescent="0.3">
      <c r="A830" t="s">
        <v>3728</v>
      </c>
      <c r="B830" t="s">
        <v>3729</v>
      </c>
      <c r="C830" s="1" t="str">
        <f t="shared" si="111"/>
        <v>27:0010</v>
      </c>
      <c r="D830" s="1" t="str">
        <f t="shared" si="112"/>
        <v>27:0004</v>
      </c>
      <c r="E830" t="s">
        <v>3019</v>
      </c>
      <c r="F830" t="s">
        <v>3730</v>
      </c>
      <c r="H830">
        <v>60.377330000000001</v>
      </c>
      <c r="I830">
        <v>-118.90927000000001</v>
      </c>
      <c r="J830" s="1" t="str">
        <f>HYPERLINK("http://geochem.nrcan.gc.ca/cdogs/content/kwd/kwd020024_e.htm", "Stream sediments")</f>
        <v>Stream sediments</v>
      </c>
      <c r="K830" s="1" t="str">
        <f t="shared" si="110"/>
        <v>HMC separation (ODM standard)</v>
      </c>
      <c r="L830" t="s">
        <v>25</v>
      </c>
      <c r="M830" t="s">
        <v>25</v>
      </c>
      <c r="N830" t="s">
        <v>25</v>
      </c>
      <c r="O830" t="s">
        <v>25</v>
      </c>
      <c r="P830" t="s">
        <v>628</v>
      </c>
      <c r="Q830" t="s">
        <v>918</v>
      </c>
      <c r="R830" t="s">
        <v>918</v>
      </c>
      <c r="S830" t="s">
        <v>918</v>
      </c>
      <c r="T830" t="s">
        <v>918</v>
      </c>
    </row>
    <row r="831" spans="1:20" x14ac:dyDescent="0.3">
      <c r="A831" t="s">
        <v>3731</v>
      </c>
      <c r="B831" t="s">
        <v>3732</v>
      </c>
      <c r="C831" s="1" t="str">
        <f t="shared" si="111"/>
        <v>27:0010</v>
      </c>
      <c r="D831" s="1" t="str">
        <f t="shared" si="112"/>
        <v>27:0004</v>
      </c>
      <c r="E831" t="s">
        <v>3024</v>
      </c>
      <c r="F831" t="s">
        <v>3733</v>
      </c>
      <c r="H831">
        <v>60.47457</v>
      </c>
      <c r="I831">
        <v>-118.90291999999999</v>
      </c>
      <c r="J831" s="1" t="str">
        <f>HYPERLINK("http://geochem.nrcan.gc.ca/cdogs/content/kwd/kwd020044_e.htm", "Till")</f>
        <v>Till</v>
      </c>
      <c r="K831" s="1" t="str">
        <f t="shared" si="110"/>
        <v>HMC separation (ODM standard)</v>
      </c>
      <c r="L831" t="s">
        <v>25</v>
      </c>
      <c r="M831" t="s">
        <v>25</v>
      </c>
      <c r="N831" t="s">
        <v>25</v>
      </c>
      <c r="O831" t="s">
        <v>25</v>
      </c>
      <c r="P831" t="s">
        <v>3567</v>
      </c>
      <c r="Q831" t="s">
        <v>918</v>
      </c>
      <c r="R831" t="s">
        <v>918</v>
      </c>
      <c r="S831" t="s">
        <v>918</v>
      </c>
      <c r="T831" t="s">
        <v>918</v>
      </c>
    </row>
    <row r="832" spans="1:20" x14ac:dyDescent="0.3">
      <c r="A832" t="s">
        <v>3734</v>
      </c>
      <c r="B832" t="s">
        <v>3735</v>
      </c>
      <c r="C832" s="1" t="str">
        <f t="shared" si="111"/>
        <v>27:0010</v>
      </c>
      <c r="D832" s="1" t="str">
        <f t="shared" si="112"/>
        <v>27:0004</v>
      </c>
      <c r="E832" t="s">
        <v>3028</v>
      </c>
      <c r="F832" t="s">
        <v>3736</v>
      </c>
      <c r="H832">
        <v>60.519799999999996</v>
      </c>
      <c r="I832">
        <v>-118.90535</v>
      </c>
      <c r="J832" s="1" t="str">
        <f>HYPERLINK("http://geochem.nrcan.gc.ca/cdogs/content/kwd/kwd020044_e.htm", "Till")</f>
        <v>Till</v>
      </c>
      <c r="K832" s="1" t="str">
        <f t="shared" si="110"/>
        <v>HMC separation (ODM standard)</v>
      </c>
      <c r="L832" t="s">
        <v>25</v>
      </c>
      <c r="M832" t="s">
        <v>25</v>
      </c>
      <c r="N832" t="s">
        <v>25</v>
      </c>
      <c r="O832" t="s">
        <v>25</v>
      </c>
      <c r="P832" t="s">
        <v>246</v>
      </c>
      <c r="Q832" t="s">
        <v>918</v>
      </c>
      <c r="R832" t="s">
        <v>918</v>
      </c>
      <c r="S832" t="s">
        <v>918</v>
      </c>
      <c r="T832" t="s">
        <v>918</v>
      </c>
    </row>
    <row r="833" spans="1:20" x14ac:dyDescent="0.3">
      <c r="A833" t="s">
        <v>3737</v>
      </c>
      <c r="B833" t="s">
        <v>3738</v>
      </c>
      <c r="C833" s="1" t="str">
        <f t="shared" si="111"/>
        <v>27:0010</v>
      </c>
      <c r="D833" s="1" t="str">
        <f t="shared" si="112"/>
        <v>27:0004</v>
      </c>
      <c r="E833" t="s">
        <v>3032</v>
      </c>
      <c r="F833" t="s">
        <v>3739</v>
      </c>
      <c r="H833">
        <v>60.608179999999997</v>
      </c>
      <c r="I833">
        <v>-118.95780999999999</v>
      </c>
      <c r="J833" s="1" t="str">
        <f>HYPERLINK("http://geochem.nrcan.gc.ca/cdogs/content/kwd/kwd020044_e.htm", "Till")</f>
        <v>Till</v>
      </c>
      <c r="K833" s="1" t="str">
        <f t="shared" si="110"/>
        <v>HMC separation (ODM standard)</v>
      </c>
      <c r="L833" t="s">
        <v>33</v>
      </c>
      <c r="M833" t="s">
        <v>33</v>
      </c>
      <c r="N833" t="s">
        <v>25</v>
      </c>
      <c r="O833" t="s">
        <v>25</v>
      </c>
      <c r="P833" t="s">
        <v>88</v>
      </c>
      <c r="Q833" t="s">
        <v>3740</v>
      </c>
      <c r="R833" t="s">
        <v>3740</v>
      </c>
      <c r="S833" t="s">
        <v>918</v>
      </c>
      <c r="T833" t="s">
        <v>918</v>
      </c>
    </row>
    <row r="834" spans="1:20" x14ac:dyDescent="0.3">
      <c r="A834" t="s">
        <v>3741</v>
      </c>
      <c r="B834" t="s">
        <v>3742</v>
      </c>
      <c r="C834" s="1" t="str">
        <f t="shared" si="111"/>
        <v>27:0010</v>
      </c>
      <c r="D834" s="1" t="str">
        <f t="shared" si="112"/>
        <v>27:0004</v>
      </c>
      <c r="E834" t="s">
        <v>3036</v>
      </c>
      <c r="F834" t="s">
        <v>3743</v>
      </c>
      <c r="H834">
        <v>60.746549999999999</v>
      </c>
      <c r="I834">
        <v>-118.8938</v>
      </c>
      <c r="J834" s="1" t="str">
        <f>HYPERLINK("http://geochem.nrcan.gc.ca/cdogs/content/kwd/kwd020044_e.htm", "Till")</f>
        <v>Till</v>
      </c>
      <c r="K834" s="1" t="str">
        <f t="shared" si="110"/>
        <v>HMC separation (ODM standard)</v>
      </c>
      <c r="L834" t="s">
        <v>25</v>
      </c>
      <c r="M834" t="s">
        <v>25</v>
      </c>
      <c r="N834" t="s">
        <v>25</v>
      </c>
      <c r="O834" t="s">
        <v>25</v>
      </c>
      <c r="P834" t="s">
        <v>691</v>
      </c>
      <c r="Q834" t="s">
        <v>918</v>
      </c>
      <c r="R834" t="s">
        <v>918</v>
      </c>
      <c r="S834" t="s">
        <v>918</v>
      </c>
      <c r="T834" t="s">
        <v>918</v>
      </c>
    </row>
    <row r="835" spans="1:20" x14ac:dyDescent="0.3">
      <c r="A835" t="s">
        <v>3744</v>
      </c>
      <c r="B835" t="s">
        <v>3745</v>
      </c>
      <c r="C835" s="1" t="str">
        <f t="shared" si="111"/>
        <v>27:0010</v>
      </c>
      <c r="D835" s="1" t="str">
        <f t="shared" si="112"/>
        <v>27:0004</v>
      </c>
      <c r="E835" t="s">
        <v>3040</v>
      </c>
      <c r="F835" t="s">
        <v>3746</v>
      </c>
      <c r="H835">
        <v>60.485109999999999</v>
      </c>
      <c r="I835">
        <v>-118.35917000000001</v>
      </c>
      <c r="J835" s="1" t="str">
        <f>HYPERLINK("http://geochem.nrcan.gc.ca/cdogs/content/kwd/kwd020044_e.htm", "Till")</f>
        <v>Till</v>
      </c>
      <c r="K835" s="1" t="str">
        <f t="shared" si="110"/>
        <v>HMC separation (ODM standard)</v>
      </c>
      <c r="L835" t="s">
        <v>25</v>
      </c>
      <c r="M835" t="s">
        <v>25</v>
      </c>
      <c r="N835" t="s">
        <v>25</v>
      </c>
      <c r="O835" t="s">
        <v>25</v>
      </c>
      <c r="P835" t="s">
        <v>3747</v>
      </c>
      <c r="Q835" t="s">
        <v>918</v>
      </c>
      <c r="R835" t="s">
        <v>918</v>
      </c>
      <c r="S835" t="s">
        <v>918</v>
      </c>
      <c r="T835" t="s">
        <v>918</v>
      </c>
    </row>
    <row r="836" spans="1:20" x14ac:dyDescent="0.3">
      <c r="A836" t="s">
        <v>3748</v>
      </c>
      <c r="B836" t="s">
        <v>3749</v>
      </c>
      <c r="C836" s="1" t="str">
        <f t="shared" si="111"/>
        <v>27:0010</v>
      </c>
      <c r="D836" s="1" t="str">
        <f t="shared" si="112"/>
        <v>27:0004</v>
      </c>
      <c r="E836" t="s">
        <v>3044</v>
      </c>
      <c r="F836" t="s">
        <v>3750</v>
      </c>
      <c r="H836">
        <v>60.560339999999997</v>
      </c>
      <c r="I836">
        <v>-118.36932</v>
      </c>
      <c r="J836" s="1" t="str">
        <f>HYPERLINK("http://geochem.nrcan.gc.ca/cdogs/content/kwd/kwd020000_e.htm", "Null")</f>
        <v>Null</v>
      </c>
      <c r="K836" s="1" t="str">
        <f t="shared" si="110"/>
        <v>HMC separation (ODM standard)</v>
      </c>
      <c r="L836" t="s">
        <v>25</v>
      </c>
      <c r="M836" t="s">
        <v>25</v>
      </c>
      <c r="N836" t="s">
        <v>25</v>
      </c>
      <c r="O836" t="s">
        <v>25</v>
      </c>
      <c r="P836" t="s">
        <v>820</v>
      </c>
      <c r="Q836" t="s">
        <v>918</v>
      </c>
      <c r="R836" t="s">
        <v>918</v>
      </c>
      <c r="S836" t="s">
        <v>918</v>
      </c>
      <c r="T836" t="s">
        <v>918</v>
      </c>
    </row>
    <row r="837" spans="1:20" x14ac:dyDescent="0.3">
      <c r="A837" t="s">
        <v>3751</v>
      </c>
      <c r="B837" t="s">
        <v>3752</v>
      </c>
      <c r="C837" s="1" t="str">
        <f t="shared" si="111"/>
        <v>27:0010</v>
      </c>
      <c r="D837" s="1" t="str">
        <f t="shared" si="112"/>
        <v>27:0004</v>
      </c>
      <c r="E837" t="s">
        <v>3049</v>
      </c>
      <c r="F837" t="s">
        <v>3753</v>
      </c>
      <c r="H837">
        <v>60.649419999999999</v>
      </c>
      <c r="I837">
        <v>-118.35862</v>
      </c>
      <c r="J837" s="1" t="str">
        <f>HYPERLINK("http://geochem.nrcan.gc.ca/cdogs/content/kwd/kwd020044_e.htm", "Till")</f>
        <v>Till</v>
      </c>
      <c r="K837" s="1" t="str">
        <f t="shared" si="110"/>
        <v>HMC separation (ODM standard)</v>
      </c>
      <c r="L837" t="s">
        <v>25</v>
      </c>
      <c r="M837" t="s">
        <v>25</v>
      </c>
      <c r="N837" t="s">
        <v>25</v>
      </c>
      <c r="O837" t="s">
        <v>25</v>
      </c>
      <c r="P837" t="s">
        <v>194</v>
      </c>
      <c r="Q837" t="s">
        <v>918</v>
      </c>
      <c r="R837" t="s">
        <v>918</v>
      </c>
      <c r="S837" t="s">
        <v>918</v>
      </c>
      <c r="T837" t="s">
        <v>918</v>
      </c>
    </row>
    <row r="838" spans="1:20" x14ac:dyDescent="0.3">
      <c r="A838" t="s">
        <v>3754</v>
      </c>
      <c r="B838" t="s">
        <v>3755</v>
      </c>
      <c r="C838" s="1" t="str">
        <f t="shared" si="111"/>
        <v>27:0010</v>
      </c>
      <c r="D838" s="1" t="str">
        <f t="shared" si="112"/>
        <v>27:0004</v>
      </c>
      <c r="E838" t="s">
        <v>3053</v>
      </c>
      <c r="F838" t="s">
        <v>3756</v>
      </c>
      <c r="H838">
        <v>60.356769999999997</v>
      </c>
      <c r="I838">
        <v>-118.14627</v>
      </c>
      <c r="J838" s="1" t="str">
        <f>HYPERLINK("http://geochem.nrcan.gc.ca/cdogs/content/kwd/kwd020050_e.htm", "Glaciofluvial")</f>
        <v>Glaciofluvial</v>
      </c>
      <c r="K838" s="1" t="str">
        <f t="shared" si="110"/>
        <v>HMC separation (ODM standard)</v>
      </c>
      <c r="L838" t="s">
        <v>33</v>
      </c>
      <c r="M838" t="s">
        <v>33</v>
      </c>
      <c r="N838" t="s">
        <v>25</v>
      </c>
      <c r="O838" t="s">
        <v>25</v>
      </c>
      <c r="P838" t="s">
        <v>256</v>
      </c>
      <c r="Q838" t="s">
        <v>3757</v>
      </c>
      <c r="R838" t="s">
        <v>3757</v>
      </c>
      <c r="S838" t="s">
        <v>918</v>
      </c>
      <c r="T838" t="s">
        <v>918</v>
      </c>
    </row>
    <row r="839" spans="1:20" x14ac:dyDescent="0.3">
      <c r="A839" t="s">
        <v>3758</v>
      </c>
      <c r="B839" t="s">
        <v>3759</v>
      </c>
      <c r="C839" s="1" t="str">
        <f t="shared" si="111"/>
        <v>27:0010</v>
      </c>
      <c r="D839" s="1" t="str">
        <f t="shared" si="112"/>
        <v>27:0004</v>
      </c>
      <c r="E839" t="s">
        <v>3057</v>
      </c>
      <c r="F839" t="s">
        <v>3760</v>
      </c>
      <c r="H839">
        <v>60.46998</v>
      </c>
      <c r="I839">
        <v>-118.16755999999999</v>
      </c>
      <c r="J839" s="1" t="str">
        <f>HYPERLINK("http://geochem.nrcan.gc.ca/cdogs/content/kwd/kwd020044_e.htm", "Till")</f>
        <v>Till</v>
      </c>
      <c r="K839" s="1" t="str">
        <f t="shared" si="110"/>
        <v>HMC separation (ODM standard)</v>
      </c>
      <c r="L839" t="s">
        <v>25</v>
      </c>
      <c r="M839" t="s">
        <v>25</v>
      </c>
      <c r="N839" t="s">
        <v>25</v>
      </c>
      <c r="O839" t="s">
        <v>25</v>
      </c>
      <c r="P839" t="s">
        <v>2929</v>
      </c>
      <c r="Q839" t="s">
        <v>918</v>
      </c>
      <c r="R839" t="s">
        <v>918</v>
      </c>
      <c r="S839" t="s">
        <v>918</v>
      </c>
      <c r="T839" t="s">
        <v>918</v>
      </c>
    </row>
    <row r="840" spans="1:20" x14ac:dyDescent="0.3">
      <c r="A840" t="s">
        <v>3761</v>
      </c>
      <c r="B840" t="s">
        <v>3762</v>
      </c>
      <c r="C840" s="1" t="str">
        <f t="shared" si="111"/>
        <v>27:0010</v>
      </c>
      <c r="D840" s="1" t="str">
        <f t="shared" si="112"/>
        <v>27:0004</v>
      </c>
      <c r="E840" t="s">
        <v>3061</v>
      </c>
      <c r="F840" t="s">
        <v>3763</v>
      </c>
      <c r="H840">
        <v>60.856580000000001</v>
      </c>
      <c r="I840">
        <v>-118.03043</v>
      </c>
      <c r="J840" s="1" t="str">
        <f>HYPERLINK("http://geochem.nrcan.gc.ca/cdogs/content/kwd/kwd020044_e.htm", "Till")</f>
        <v>Till</v>
      </c>
      <c r="K840" s="1" t="str">
        <f t="shared" si="110"/>
        <v>HMC separation (ODM standard)</v>
      </c>
      <c r="L840" t="s">
        <v>25</v>
      </c>
      <c r="M840" t="s">
        <v>25</v>
      </c>
      <c r="N840" t="s">
        <v>25</v>
      </c>
      <c r="O840" t="s">
        <v>25</v>
      </c>
      <c r="P840" t="s">
        <v>3764</v>
      </c>
      <c r="Q840" t="s">
        <v>918</v>
      </c>
      <c r="R840" t="s">
        <v>918</v>
      </c>
      <c r="S840" t="s">
        <v>918</v>
      </c>
      <c r="T840" t="s">
        <v>918</v>
      </c>
    </row>
    <row r="841" spans="1:20" x14ac:dyDescent="0.3">
      <c r="A841" t="s">
        <v>3765</v>
      </c>
      <c r="B841" t="s">
        <v>3766</v>
      </c>
      <c r="C841" s="1" t="str">
        <f t="shared" si="111"/>
        <v>27:0010</v>
      </c>
      <c r="D841" s="1" t="str">
        <f t="shared" si="112"/>
        <v>27:0004</v>
      </c>
      <c r="E841" t="s">
        <v>3065</v>
      </c>
      <c r="F841" t="s">
        <v>3767</v>
      </c>
      <c r="H841">
        <v>60.28472</v>
      </c>
      <c r="I841">
        <v>-117.98693</v>
      </c>
      <c r="J841" s="1" t="str">
        <f>HYPERLINK("http://geochem.nrcan.gc.ca/cdogs/content/kwd/kwd020044_e.htm", "Till")</f>
        <v>Till</v>
      </c>
      <c r="K841" s="1" t="str">
        <f t="shared" si="110"/>
        <v>HMC separation (ODM standard)</v>
      </c>
      <c r="L841" t="s">
        <v>25</v>
      </c>
      <c r="M841" t="s">
        <v>25</v>
      </c>
      <c r="N841" t="s">
        <v>25</v>
      </c>
      <c r="O841" t="s">
        <v>25</v>
      </c>
      <c r="P841" t="s">
        <v>472</v>
      </c>
      <c r="Q841" t="s">
        <v>918</v>
      </c>
      <c r="R841" t="s">
        <v>918</v>
      </c>
      <c r="S841" t="s">
        <v>918</v>
      </c>
      <c r="T841" t="s">
        <v>918</v>
      </c>
    </row>
    <row r="842" spans="1:20" x14ac:dyDescent="0.3">
      <c r="A842" t="s">
        <v>3768</v>
      </c>
      <c r="B842" t="s">
        <v>3769</v>
      </c>
      <c r="C842" s="1" t="str">
        <f t="shared" si="111"/>
        <v>27:0010</v>
      </c>
      <c r="D842" s="1" t="str">
        <f t="shared" si="112"/>
        <v>27:0004</v>
      </c>
      <c r="E842" t="s">
        <v>3069</v>
      </c>
      <c r="F842" t="s">
        <v>3770</v>
      </c>
      <c r="H842">
        <v>60.317799999999998</v>
      </c>
      <c r="I842">
        <v>-117.78493</v>
      </c>
      <c r="J842" s="1" t="str">
        <f>HYPERLINK("http://geochem.nrcan.gc.ca/cdogs/content/kwd/kwd020024_e.htm", "Stream sediments")</f>
        <v>Stream sediments</v>
      </c>
      <c r="K842" s="1" t="str">
        <f t="shared" si="110"/>
        <v>HMC separation (ODM standard)</v>
      </c>
      <c r="L842" t="s">
        <v>25</v>
      </c>
      <c r="M842" t="s">
        <v>25</v>
      </c>
      <c r="N842" t="s">
        <v>25</v>
      </c>
      <c r="O842" t="s">
        <v>25</v>
      </c>
      <c r="P842" t="s">
        <v>2913</v>
      </c>
      <c r="Q842" t="s">
        <v>918</v>
      </c>
      <c r="R842" t="s">
        <v>918</v>
      </c>
      <c r="S842" t="s">
        <v>918</v>
      </c>
      <c r="T842" t="s">
        <v>918</v>
      </c>
    </row>
    <row r="843" spans="1:20" x14ac:dyDescent="0.3">
      <c r="A843" t="s">
        <v>3771</v>
      </c>
      <c r="B843" t="s">
        <v>3772</v>
      </c>
      <c r="C843" s="1" t="str">
        <f t="shared" si="111"/>
        <v>27:0010</v>
      </c>
      <c r="D843" s="1" t="str">
        <f t="shared" si="112"/>
        <v>27:0004</v>
      </c>
      <c r="E843" t="s">
        <v>3073</v>
      </c>
      <c r="F843" t="s">
        <v>3773</v>
      </c>
      <c r="H843">
        <v>60.25376</v>
      </c>
      <c r="I843">
        <v>-117.79076000000001</v>
      </c>
      <c r="J843" s="1" t="str">
        <f>HYPERLINK("http://geochem.nrcan.gc.ca/cdogs/content/kwd/kwd020044_e.htm", "Till")</f>
        <v>Till</v>
      </c>
      <c r="K843" s="1" t="str">
        <f t="shared" si="110"/>
        <v>HMC separation (ODM standard)</v>
      </c>
      <c r="L843" t="s">
        <v>33</v>
      </c>
      <c r="M843" t="s">
        <v>33</v>
      </c>
      <c r="N843" t="s">
        <v>25</v>
      </c>
      <c r="O843" t="s">
        <v>25</v>
      </c>
      <c r="P843" t="s">
        <v>3774</v>
      </c>
      <c r="Q843" t="s">
        <v>3775</v>
      </c>
      <c r="R843" t="s">
        <v>3775</v>
      </c>
      <c r="S843" t="s">
        <v>918</v>
      </c>
      <c r="T843" t="s">
        <v>918</v>
      </c>
    </row>
    <row r="844" spans="1:20" x14ac:dyDescent="0.3">
      <c r="A844" t="s">
        <v>3776</v>
      </c>
      <c r="B844" t="s">
        <v>3777</v>
      </c>
      <c r="C844" s="1" t="str">
        <f t="shared" si="111"/>
        <v>27:0010</v>
      </c>
      <c r="D844" s="1" t="str">
        <f t="shared" si="112"/>
        <v>27:0004</v>
      </c>
      <c r="E844" t="s">
        <v>3077</v>
      </c>
      <c r="F844" t="s">
        <v>3778</v>
      </c>
      <c r="H844">
        <v>60.405970000000003</v>
      </c>
      <c r="I844">
        <v>-117.97981</v>
      </c>
      <c r="J844" s="1" t="str">
        <f>HYPERLINK("http://geochem.nrcan.gc.ca/cdogs/content/kwd/kwd020044_e.htm", "Till")</f>
        <v>Till</v>
      </c>
      <c r="K844" s="1" t="str">
        <f t="shared" si="110"/>
        <v>HMC separation (ODM standard)</v>
      </c>
      <c r="L844" t="s">
        <v>25</v>
      </c>
      <c r="M844" t="s">
        <v>25</v>
      </c>
      <c r="N844" t="s">
        <v>25</v>
      </c>
      <c r="O844" t="s">
        <v>25</v>
      </c>
      <c r="P844" t="s">
        <v>3370</v>
      </c>
      <c r="Q844" t="s">
        <v>918</v>
      </c>
      <c r="R844" t="s">
        <v>918</v>
      </c>
      <c r="S844" t="s">
        <v>918</v>
      </c>
      <c r="T844" t="s">
        <v>918</v>
      </c>
    </row>
    <row r="845" spans="1:20" x14ac:dyDescent="0.3">
      <c r="A845" t="s">
        <v>3779</v>
      </c>
      <c r="B845" t="s">
        <v>3780</v>
      </c>
      <c r="C845" s="1" t="str">
        <f t="shared" si="111"/>
        <v>27:0010</v>
      </c>
      <c r="D845" s="1" t="str">
        <f t="shared" si="112"/>
        <v>27:0004</v>
      </c>
      <c r="E845" t="s">
        <v>3081</v>
      </c>
      <c r="F845" t="s">
        <v>3781</v>
      </c>
      <c r="H845">
        <v>60.39029</v>
      </c>
      <c r="I845">
        <v>-117.77670999999999</v>
      </c>
      <c r="J845" s="1" t="str">
        <f>HYPERLINK("http://geochem.nrcan.gc.ca/cdogs/content/kwd/kwd020050_e.htm", "Glaciofluvial")</f>
        <v>Glaciofluvial</v>
      </c>
      <c r="K845" s="1" t="str">
        <f t="shared" si="110"/>
        <v>HMC separation (ODM standard)</v>
      </c>
      <c r="L845" t="s">
        <v>34</v>
      </c>
      <c r="M845" t="s">
        <v>34</v>
      </c>
      <c r="N845" t="s">
        <v>25</v>
      </c>
      <c r="O845" t="s">
        <v>25</v>
      </c>
      <c r="P845" t="s">
        <v>1291</v>
      </c>
      <c r="Q845" t="s">
        <v>3782</v>
      </c>
      <c r="R845" t="s">
        <v>3782</v>
      </c>
      <c r="S845" t="s">
        <v>918</v>
      </c>
      <c r="T845" t="s">
        <v>918</v>
      </c>
    </row>
    <row r="846" spans="1:20" x14ac:dyDescent="0.3">
      <c r="A846" t="s">
        <v>3783</v>
      </c>
      <c r="B846" t="s">
        <v>3784</v>
      </c>
      <c r="C846" s="1" t="str">
        <f t="shared" si="111"/>
        <v>27:0010</v>
      </c>
      <c r="D846" s="1" t="str">
        <f t="shared" si="112"/>
        <v>27:0004</v>
      </c>
      <c r="E846" t="s">
        <v>3085</v>
      </c>
      <c r="F846" t="s">
        <v>3785</v>
      </c>
      <c r="H846">
        <v>60.476120000000002</v>
      </c>
      <c r="I846">
        <v>-117.81603</v>
      </c>
      <c r="J846" s="1" t="str">
        <f>HYPERLINK("http://geochem.nrcan.gc.ca/cdogs/content/kwd/kwd020050_e.htm", "Glaciofluvial")</f>
        <v>Glaciofluvial</v>
      </c>
      <c r="K846" s="1" t="str">
        <f t="shared" si="110"/>
        <v>HMC separation (ODM standard)</v>
      </c>
      <c r="L846" t="s">
        <v>25</v>
      </c>
      <c r="M846" t="s">
        <v>25</v>
      </c>
      <c r="N846" t="s">
        <v>25</v>
      </c>
      <c r="O846" t="s">
        <v>25</v>
      </c>
      <c r="P846" t="s">
        <v>3786</v>
      </c>
      <c r="Q846" t="s">
        <v>918</v>
      </c>
      <c r="R846" t="s">
        <v>918</v>
      </c>
      <c r="S846" t="s">
        <v>918</v>
      </c>
      <c r="T846" t="s">
        <v>918</v>
      </c>
    </row>
    <row r="847" spans="1:20" x14ac:dyDescent="0.3">
      <c r="A847" t="s">
        <v>3787</v>
      </c>
      <c r="B847" t="s">
        <v>3788</v>
      </c>
      <c r="C847" s="1" t="str">
        <f t="shared" ref="C847:C874" si="113">HYPERLINK("http://geochem.nrcan.gc.ca/cdogs/content/bdl/bdl270010_e.htm", "27:0010")</f>
        <v>27:0010</v>
      </c>
      <c r="D847" s="1" t="str">
        <f t="shared" ref="D847:D874" si="114">HYPERLINK("http://geochem.nrcan.gc.ca/cdogs/content/svy/svy270004_e.htm", "27:0004")</f>
        <v>27:0004</v>
      </c>
      <c r="E847" t="s">
        <v>3089</v>
      </c>
      <c r="F847" t="s">
        <v>3789</v>
      </c>
      <c r="H847">
        <v>60.474769999999999</v>
      </c>
      <c r="I847">
        <v>-117.58583</v>
      </c>
      <c r="J847" s="1" t="str">
        <f>HYPERLINK("http://geochem.nrcan.gc.ca/cdogs/content/kwd/kwd020024_e.htm", "Stream sediments")</f>
        <v>Stream sediments</v>
      </c>
      <c r="K847" s="1" t="str">
        <f t="shared" si="110"/>
        <v>HMC separation (ODM standard)</v>
      </c>
      <c r="L847" t="s">
        <v>25</v>
      </c>
      <c r="M847" t="s">
        <v>25</v>
      </c>
      <c r="N847" t="s">
        <v>25</v>
      </c>
      <c r="O847" t="s">
        <v>25</v>
      </c>
      <c r="P847" t="s">
        <v>3790</v>
      </c>
      <c r="Q847" t="s">
        <v>918</v>
      </c>
      <c r="R847" t="s">
        <v>918</v>
      </c>
      <c r="S847" t="s">
        <v>918</v>
      </c>
      <c r="T847" t="s">
        <v>918</v>
      </c>
    </row>
    <row r="848" spans="1:20" x14ac:dyDescent="0.3">
      <c r="A848" t="s">
        <v>3791</v>
      </c>
      <c r="B848" t="s">
        <v>3792</v>
      </c>
      <c r="C848" s="1" t="str">
        <f t="shared" si="113"/>
        <v>27:0010</v>
      </c>
      <c r="D848" s="1" t="str">
        <f t="shared" si="114"/>
        <v>27:0004</v>
      </c>
      <c r="E848" t="s">
        <v>3093</v>
      </c>
      <c r="F848" t="s">
        <v>3793</v>
      </c>
      <c r="H848">
        <v>60.408769999999997</v>
      </c>
      <c r="I848">
        <v>-117.62823</v>
      </c>
      <c r="J848" s="1" t="str">
        <f>HYPERLINK("http://geochem.nrcan.gc.ca/cdogs/content/kwd/kwd020024_e.htm", "Stream sediments")</f>
        <v>Stream sediments</v>
      </c>
      <c r="K848" s="1" t="str">
        <f t="shared" si="110"/>
        <v>HMC separation (ODM standard)</v>
      </c>
      <c r="L848" t="s">
        <v>33</v>
      </c>
      <c r="M848" t="s">
        <v>33</v>
      </c>
      <c r="N848" t="s">
        <v>25</v>
      </c>
      <c r="O848" t="s">
        <v>25</v>
      </c>
      <c r="P848" t="s">
        <v>3794</v>
      </c>
      <c r="Q848" t="s">
        <v>3795</v>
      </c>
      <c r="R848" t="s">
        <v>3795</v>
      </c>
      <c r="S848" t="s">
        <v>918</v>
      </c>
      <c r="T848" t="s">
        <v>918</v>
      </c>
    </row>
    <row r="849" spans="1:20" x14ac:dyDescent="0.3">
      <c r="A849" t="s">
        <v>3796</v>
      </c>
      <c r="B849" t="s">
        <v>3797</v>
      </c>
      <c r="C849" s="1" t="str">
        <f t="shared" si="113"/>
        <v>27:0010</v>
      </c>
      <c r="D849" s="1" t="str">
        <f t="shared" si="114"/>
        <v>27:0004</v>
      </c>
      <c r="E849" t="s">
        <v>3097</v>
      </c>
      <c r="F849" t="s">
        <v>3798</v>
      </c>
      <c r="J849" s="1" t="str">
        <f>HYPERLINK("http://geochem.nrcan.gc.ca/cdogs/content/kwd/kwd020000_e.htm", "Null")</f>
        <v>Null</v>
      </c>
      <c r="K849" s="1" t="str">
        <f t="shared" si="110"/>
        <v>HMC separation (ODM standard)</v>
      </c>
      <c r="L849" t="s">
        <v>25</v>
      </c>
      <c r="M849" t="s">
        <v>25</v>
      </c>
      <c r="N849" t="s">
        <v>25</v>
      </c>
      <c r="O849" t="s">
        <v>25</v>
      </c>
      <c r="P849" t="s">
        <v>3626</v>
      </c>
      <c r="Q849" t="s">
        <v>918</v>
      </c>
      <c r="R849" t="s">
        <v>918</v>
      </c>
      <c r="S849" t="s">
        <v>918</v>
      </c>
      <c r="T849" t="s">
        <v>918</v>
      </c>
    </row>
    <row r="850" spans="1:20" x14ac:dyDescent="0.3">
      <c r="A850" t="s">
        <v>3799</v>
      </c>
      <c r="B850" t="s">
        <v>3800</v>
      </c>
      <c r="C850" s="1" t="str">
        <f t="shared" si="113"/>
        <v>27:0010</v>
      </c>
      <c r="D850" s="1" t="str">
        <f t="shared" si="114"/>
        <v>27:0004</v>
      </c>
      <c r="E850" t="s">
        <v>3044</v>
      </c>
      <c r="F850" t="s">
        <v>3801</v>
      </c>
      <c r="H850">
        <v>60.560339999999997</v>
      </c>
      <c r="I850">
        <v>-118.36932</v>
      </c>
      <c r="J850" s="1" t="str">
        <f>HYPERLINK("http://geochem.nrcan.gc.ca/cdogs/content/kwd/kwd020000_e.htm", "Null")</f>
        <v>Null</v>
      </c>
      <c r="K850" s="1" t="str">
        <f t="shared" si="110"/>
        <v>HMC separation (ODM standard)</v>
      </c>
      <c r="L850" t="s">
        <v>25</v>
      </c>
      <c r="M850" t="s">
        <v>25</v>
      </c>
      <c r="N850" t="s">
        <v>25</v>
      </c>
      <c r="O850" t="s">
        <v>25</v>
      </c>
      <c r="P850" t="s">
        <v>883</v>
      </c>
      <c r="Q850" t="s">
        <v>918</v>
      </c>
      <c r="R850" t="s">
        <v>918</v>
      </c>
      <c r="S850" t="s">
        <v>918</v>
      </c>
      <c r="T850" t="s">
        <v>918</v>
      </c>
    </row>
    <row r="851" spans="1:20" x14ac:dyDescent="0.3">
      <c r="A851" t="s">
        <v>3802</v>
      </c>
      <c r="B851" t="s">
        <v>3803</v>
      </c>
      <c r="C851" s="1" t="str">
        <f t="shared" si="113"/>
        <v>27:0010</v>
      </c>
      <c r="D851" s="1" t="str">
        <f t="shared" si="114"/>
        <v>27:0004</v>
      </c>
      <c r="E851" t="s">
        <v>3101</v>
      </c>
      <c r="F851" t="s">
        <v>3804</v>
      </c>
      <c r="H851">
        <v>60.432510000000001</v>
      </c>
      <c r="I851">
        <v>-117.50095</v>
      </c>
      <c r="J851" s="1" t="str">
        <f>HYPERLINK("http://geochem.nrcan.gc.ca/cdogs/content/kwd/kwd020044_e.htm", "Till")</f>
        <v>Till</v>
      </c>
      <c r="K851" s="1" t="str">
        <f t="shared" si="110"/>
        <v>HMC separation (ODM standard)</v>
      </c>
      <c r="L851" t="s">
        <v>24</v>
      </c>
      <c r="M851" t="s">
        <v>200</v>
      </c>
      <c r="N851" t="s">
        <v>33</v>
      </c>
      <c r="O851" t="s">
        <v>25</v>
      </c>
      <c r="P851" t="s">
        <v>3805</v>
      </c>
      <c r="Q851" t="s">
        <v>3806</v>
      </c>
      <c r="R851" t="s">
        <v>3807</v>
      </c>
      <c r="S851" t="s">
        <v>3808</v>
      </c>
      <c r="T851" t="s">
        <v>918</v>
      </c>
    </row>
    <row r="852" spans="1:20" x14ac:dyDescent="0.3">
      <c r="A852" t="s">
        <v>3809</v>
      </c>
      <c r="B852" t="s">
        <v>3810</v>
      </c>
      <c r="C852" s="1" t="str">
        <f t="shared" si="113"/>
        <v>27:0010</v>
      </c>
      <c r="D852" s="1" t="str">
        <f t="shared" si="114"/>
        <v>27:0004</v>
      </c>
      <c r="E852" t="s">
        <v>3106</v>
      </c>
      <c r="F852" t="s">
        <v>3811</v>
      </c>
      <c r="H852">
        <v>60.813929999999999</v>
      </c>
      <c r="I852">
        <v>-117.27143</v>
      </c>
      <c r="J852" s="1" t="str">
        <f>HYPERLINK("http://geochem.nrcan.gc.ca/cdogs/content/kwd/kwd020050_e.htm", "Glaciofluvial")</f>
        <v>Glaciofluvial</v>
      </c>
      <c r="K852" s="1" t="str">
        <f t="shared" si="110"/>
        <v>HMC separation (ODM standard)</v>
      </c>
      <c r="L852" t="s">
        <v>25</v>
      </c>
      <c r="M852" t="s">
        <v>25</v>
      </c>
      <c r="N852" t="s">
        <v>25</v>
      </c>
      <c r="O852" t="s">
        <v>25</v>
      </c>
      <c r="P852" t="s">
        <v>348</v>
      </c>
      <c r="Q852" t="s">
        <v>918</v>
      </c>
      <c r="R852" t="s">
        <v>918</v>
      </c>
      <c r="S852" t="s">
        <v>918</v>
      </c>
      <c r="T852" t="s">
        <v>918</v>
      </c>
    </row>
    <row r="853" spans="1:20" x14ac:dyDescent="0.3">
      <c r="A853" t="s">
        <v>3812</v>
      </c>
      <c r="B853" t="s">
        <v>3813</v>
      </c>
      <c r="C853" s="1" t="str">
        <f t="shared" si="113"/>
        <v>27:0010</v>
      </c>
      <c r="D853" s="1" t="str">
        <f t="shared" si="114"/>
        <v>27:0004</v>
      </c>
      <c r="E853" t="s">
        <v>3111</v>
      </c>
      <c r="F853" t="s">
        <v>3814</v>
      </c>
      <c r="H853">
        <v>60.53275</v>
      </c>
      <c r="I853">
        <v>-117.24706999999999</v>
      </c>
      <c r="J853" s="1" t="str">
        <f>HYPERLINK("http://geochem.nrcan.gc.ca/cdogs/content/kwd/kwd020024_e.htm", "Stream sediments")</f>
        <v>Stream sediments</v>
      </c>
      <c r="K853" s="1" t="str">
        <f t="shared" si="110"/>
        <v>HMC separation (ODM standard)</v>
      </c>
      <c r="L853" t="s">
        <v>25</v>
      </c>
      <c r="M853" t="s">
        <v>25</v>
      </c>
      <c r="N853" t="s">
        <v>25</v>
      </c>
      <c r="O853" t="s">
        <v>25</v>
      </c>
      <c r="P853" t="s">
        <v>3790</v>
      </c>
      <c r="Q853" t="s">
        <v>918</v>
      </c>
      <c r="R853" t="s">
        <v>918</v>
      </c>
      <c r="S853" t="s">
        <v>918</v>
      </c>
      <c r="T853" t="s">
        <v>918</v>
      </c>
    </row>
    <row r="854" spans="1:20" x14ac:dyDescent="0.3">
      <c r="A854" t="s">
        <v>3815</v>
      </c>
      <c r="B854" t="s">
        <v>3816</v>
      </c>
      <c r="C854" s="1" t="str">
        <f t="shared" si="113"/>
        <v>27:0010</v>
      </c>
      <c r="D854" s="1" t="str">
        <f t="shared" si="114"/>
        <v>27:0004</v>
      </c>
      <c r="E854" t="s">
        <v>3115</v>
      </c>
      <c r="F854" t="s">
        <v>3817</v>
      </c>
      <c r="H854">
        <v>60.55753</v>
      </c>
      <c r="I854">
        <v>-117.08732000000001</v>
      </c>
      <c r="J854" s="1" t="str">
        <f>HYPERLINK("http://geochem.nrcan.gc.ca/cdogs/content/kwd/kwd020044_e.htm", "Till")</f>
        <v>Till</v>
      </c>
      <c r="K854" s="1" t="str">
        <f t="shared" si="110"/>
        <v>HMC separation (ODM standard)</v>
      </c>
      <c r="L854" t="s">
        <v>25</v>
      </c>
      <c r="M854" t="s">
        <v>25</v>
      </c>
      <c r="N854" t="s">
        <v>25</v>
      </c>
      <c r="O854" t="s">
        <v>25</v>
      </c>
      <c r="P854" t="s">
        <v>59</v>
      </c>
      <c r="Q854" t="s">
        <v>918</v>
      </c>
      <c r="R854" t="s">
        <v>918</v>
      </c>
      <c r="S854" t="s">
        <v>918</v>
      </c>
      <c r="T854" t="s">
        <v>918</v>
      </c>
    </row>
    <row r="855" spans="1:20" x14ac:dyDescent="0.3">
      <c r="A855" t="s">
        <v>3818</v>
      </c>
      <c r="B855" t="s">
        <v>3819</v>
      </c>
      <c r="C855" s="1" t="str">
        <f t="shared" si="113"/>
        <v>27:0010</v>
      </c>
      <c r="D855" s="1" t="str">
        <f t="shared" si="114"/>
        <v>27:0004</v>
      </c>
      <c r="E855" t="s">
        <v>3119</v>
      </c>
      <c r="F855" t="s">
        <v>3820</v>
      </c>
      <c r="H855">
        <v>60.359699999999997</v>
      </c>
      <c r="I855">
        <v>-118.74534</v>
      </c>
      <c r="J855" s="1" t="str">
        <f>HYPERLINK("http://geochem.nrcan.gc.ca/cdogs/content/kwd/kwd020044_e.htm", "Till")</f>
        <v>Till</v>
      </c>
      <c r="K855" s="1" t="str">
        <f t="shared" si="110"/>
        <v>HMC separation (ODM standard)</v>
      </c>
      <c r="L855" t="s">
        <v>25</v>
      </c>
      <c r="M855" t="s">
        <v>25</v>
      </c>
      <c r="N855" t="s">
        <v>25</v>
      </c>
      <c r="O855" t="s">
        <v>25</v>
      </c>
      <c r="P855" t="s">
        <v>679</v>
      </c>
      <c r="Q855" t="s">
        <v>918</v>
      </c>
      <c r="R855" t="s">
        <v>918</v>
      </c>
      <c r="S855" t="s">
        <v>918</v>
      </c>
      <c r="T855" t="s">
        <v>918</v>
      </c>
    </row>
    <row r="856" spans="1:20" x14ac:dyDescent="0.3">
      <c r="A856" t="s">
        <v>3821</v>
      </c>
      <c r="B856" t="s">
        <v>3822</v>
      </c>
      <c r="C856" s="1" t="str">
        <f t="shared" si="113"/>
        <v>27:0010</v>
      </c>
      <c r="D856" s="1" t="str">
        <f t="shared" si="114"/>
        <v>27:0004</v>
      </c>
      <c r="E856" t="s">
        <v>3125</v>
      </c>
      <c r="F856" t="s">
        <v>3823</v>
      </c>
      <c r="H856">
        <v>60.369909999999997</v>
      </c>
      <c r="I856">
        <v>-118.55588</v>
      </c>
      <c r="J856" s="1" t="str">
        <f>HYPERLINK("http://geochem.nrcan.gc.ca/cdogs/content/kwd/kwd020044_e.htm", "Till")</f>
        <v>Till</v>
      </c>
      <c r="K856" s="1" t="str">
        <f t="shared" si="110"/>
        <v>HMC separation (ODM standard)</v>
      </c>
      <c r="L856" t="s">
        <v>25</v>
      </c>
      <c r="M856" t="s">
        <v>25</v>
      </c>
      <c r="N856" t="s">
        <v>25</v>
      </c>
      <c r="O856" t="s">
        <v>25</v>
      </c>
      <c r="P856" t="s">
        <v>3824</v>
      </c>
      <c r="Q856" t="s">
        <v>918</v>
      </c>
      <c r="R856" t="s">
        <v>918</v>
      </c>
      <c r="S856" t="s">
        <v>918</v>
      </c>
      <c r="T856" t="s">
        <v>918</v>
      </c>
    </row>
    <row r="857" spans="1:20" x14ac:dyDescent="0.3">
      <c r="A857" t="s">
        <v>3825</v>
      </c>
      <c r="B857" t="s">
        <v>3826</v>
      </c>
      <c r="C857" s="1" t="str">
        <f t="shared" si="113"/>
        <v>27:0010</v>
      </c>
      <c r="D857" s="1" t="str">
        <f t="shared" si="114"/>
        <v>27:0004</v>
      </c>
      <c r="E857" t="s">
        <v>3130</v>
      </c>
      <c r="F857" t="s">
        <v>3827</v>
      </c>
      <c r="H857">
        <v>60.488250000000001</v>
      </c>
      <c r="I857">
        <v>-118.4995</v>
      </c>
      <c r="J857" s="1" t="str">
        <f>HYPERLINK("http://geochem.nrcan.gc.ca/cdogs/content/kwd/kwd020044_e.htm", "Till")</f>
        <v>Till</v>
      </c>
      <c r="K857" s="1" t="str">
        <f t="shared" si="110"/>
        <v>HMC separation (ODM standard)</v>
      </c>
      <c r="L857" t="s">
        <v>25</v>
      </c>
      <c r="M857" t="s">
        <v>25</v>
      </c>
      <c r="N857" t="s">
        <v>25</v>
      </c>
      <c r="O857" t="s">
        <v>25</v>
      </c>
      <c r="P857" t="s">
        <v>3828</v>
      </c>
      <c r="Q857" t="s">
        <v>918</v>
      </c>
      <c r="R857" t="s">
        <v>918</v>
      </c>
      <c r="S857" t="s">
        <v>918</v>
      </c>
      <c r="T857" t="s">
        <v>918</v>
      </c>
    </row>
    <row r="858" spans="1:20" x14ac:dyDescent="0.3">
      <c r="A858" t="s">
        <v>3829</v>
      </c>
      <c r="B858" t="s">
        <v>3830</v>
      </c>
      <c r="C858" s="1" t="str">
        <f t="shared" si="113"/>
        <v>27:0010</v>
      </c>
      <c r="D858" s="1" t="str">
        <f t="shared" si="114"/>
        <v>27:0004</v>
      </c>
      <c r="E858" t="s">
        <v>3135</v>
      </c>
      <c r="F858" t="s">
        <v>3831</v>
      </c>
      <c r="H858">
        <v>60.499789999999997</v>
      </c>
      <c r="I858">
        <v>-118.6982</v>
      </c>
      <c r="J858" s="1" t="str">
        <f>HYPERLINK("http://geochem.nrcan.gc.ca/cdogs/content/kwd/kwd020044_e.htm", "Till")</f>
        <v>Till</v>
      </c>
      <c r="K858" s="1" t="str">
        <f t="shared" si="110"/>
        <v>HMC separation (ODM standard)</v>
      </c>
      <c r="L858" t="s">
        <v>25</v>
      </c>
      <c r="M858" t="s">
        <v>25</v>
      </c>
      <c r="N858" t="s">
        <v>25</v>
      </c>
      <c r="O858" t="s">
        <v>25</v>
      </c>
      <c r="P858" t="s">
        <v>3712</v>
      </c>
      <c r="Q858" t="s">
        <v>918</v>
      </c>
      <c r="R858" t="s">
        <v>918</v>
      </c>
      <c r="S858" t="s">
        <v>918</v>
      </c>
      <c r="T858" t="s">
        <v>918</v>
      </c>
    </row>
    <row r="859" spans="1:20" x14ac:dyDescent="0.3">
      <c r="A859" t="s">
        <v>3832</v>
      </c>
      <c r="B859" t="s">
        <v>3833</v>
      </c>
      <c r="C859" s="1" t="str">
        <f t="shared" si="113"/>
        <v>27:0010</v>
      </c>
      <c r="D859" s="1" t="str">
        <f t="shared" si="114"/>
        <v>27:0004</v>
      </c>
      <c r="E859" t="s">
        <v>3139</v>
      </c>
      <c r="F859" t="s">
        <v>3834</v>
      </c>
      <c r="H859">
        <v>60.536900000000003</v>
      </c>
      <c r="I859">
        <v>-118.75588999999999</v>
      </c>
      <c r="J859" s="1" t="str">
        <f>HYPERLINK("http://geochem.nrcan.gc.ca/cdogs/content/kwd/kwd020024_e.htm", "Stream sediments")</f>
        <v>Stream sediments</v>
      </c>
      <c r="K859" s="1" t="str">
        <f t="shared" si="110"/>
        <v>HMC separation (ODM standard)</v>
      </c>
      <c r="L859" t="s">
        <v>25</v>
      </c>
      <c r="M859" t="s">
        <v>25</v>
      </c>
      <c r="N859" t="s">
        <v>25</v>
      </c>
      <c r="O859" t="s">
        <v>25</v>
      </c>
      <c r="P859" t="s">
        <v>985</v>
      </c>
      <c r="Q859" t="s">
        <v>918</v>
      </c>
      <c r="R859" t="s">
        <v>918</v>
      </c>
      <c r="S859" t="s">
        <v>918</v>
      </c>
      <c r="T859" t="s">
        <v>918</v>
      </c>
    </row>
    <row r="860" spans="1:20" x14ac:dyDescent="0.3">
      <c r="A860" t="s">
        <v>3835</v>
      </c>
      <c r="B860" t="s">
        <v>3836</v>
      </c>
      <c r="C860" s="1" t="str">
        <f t="shared" si="113"/>
        <v>27:0010</v>
      </c>
      <c r="D860" s="1" t="str">
        <f t="shared" si="114"/>
        <v>27:0004</v>
      </c>
      <c r="E860" t="s">
        <v>3143</v>
      </c>
      <c r="F860" t="s">
        <v>3837</v>
      </c>
      <c r="J860" s="1" t="str">
        <f>HYPERLINK("http://geochem.nrcan.gc.ca/cdogs/content/kwd/kwd020000_e.htm", "Null")</f>
        <v>Null</v>
      </c>
      <c r="K860" s="1" t="str">
        <f t="shared" si="110"/>
        <v>HMC separation (ODM standard)</v>
      </c>
      <c r="L860" t="s">
        <v>25</v>
      </c>
      <c r="M860" t="s">
        <v>25</v>
      </c>
      <c r="N860" t="s">
        <v>25</v>
      </c>
      <c r="O860" t="s">
        <v>25</v>
      </c>
      <c r="P860" t="s">
        <v>43</v>
      </c>
      <c r="Q860" t="s">
        <v>918</v>
      </c>
      <c r="R860" t="s">
        <v>918</v>
      </c>
      <c r="S860" t="s">
        <v>918</v>
      </c>
      <c r="T860" t="s">
        <v>918</v>
      </c>
    </row>
    <row r="861" spans="1:20" x14ac:dyDescent="0.3">
      <c r="A861" t="s">
        <v>3838</v>
      </c>
      <c r="B861" t="s">
        <v>3839</v>
      </c>
      <c r="C861" s="1" t="str">
        <f t="shared" si="113"/>
        <v>27:0010</v>
      </c>
      <c r="D861" s="1" t="str">
        <f t="shared" si="114"/>
        <v>27:0004</v>
      </c>
      <c r="E861" t="s">
        <v>3148</v>
      </c>
      <c r="F861" t="s">
        <v>3840</v>
      </c>
      <c r="H861">
        <v>60.5642</v>
      </c>
      <c r="I861">
        <v>-118.54404</v>
      </c>
      <c r="J861" s="1" t="str">
        <f>HYPERLINK("http://geochem.nrcan.gc.ca/cdogs/content/kwd/kwd020044_e.htm", "Till")</f>
        <v>Till</v>
      </c>
      <c r="K861" s="1" t="str">
        <f t="shared" si="110"/>
        <v>HMC separation (ODM standard)</v>
      </c>
      <c r="L861" t="s">
        <v>25</v>
      </c>
      <c r="M861" t="s">
        <v>25</v>
      </c>
      <c r="N861" t="s">
        <v>25</v>
      </c>
      <c r="O861" t="s">
        <v>25</v>
      </c>
      <c r="P861" t="s">
        <v>32</v>
      </c>
      <c r="Q861" t="s">
        <v>918</v>
      </c>
      <c r="R861" t="s">
        <v>918</v>
      </c>
      <c r="S861" t="s">
        <v>918</v>
      </c>
      <c r="T861" t="s">
        <v>918</v>
      </c>
    </row>
    <row r="862" spans="1:20" x14ac:dyDescent="0.3">
      <c r="A862" t="s">
        <v>3841</v>
      </c>
      <c r="B862" t="s">
        <v>3842</v>
      </c>
      <c r="C862" s="1" t="str">
        <f t="shared" si="113"/>
        <v>27:0010</v>
      </c>
      <c r="D862" s="1" t="str">
        <f t="shared" si="114"/>
        <v>27:0004</v>
      </c>
      <c r="E862" t="s">
        <v>3153</v>
      </c>
      <c r="F862" t="s">
        <v>3843</v>
      </c>
      <c r="H862">
        <v>60.6616</v>
      </c>
      <c r="I862">
        <v>-118.60834</v>
      </c>
      <c r="J862" s="1" t="str">
        <f>HYPERLINK("http://geochem.nrcan.gc.ca/cdogs/content/kwd/kwd020044_e.htm", "Till")</f>
        <v>Till</v>
      </c>
      <c r="K862" s="1" t="str">
        <f t="shared" ref="K862:K886" si="115">HYPERLINK("http://geochem.nrcan.gc.ca/cdogs/content/kwd/kwd080035_e.htm", "HMC separation (ODM standard)")</f>
        <v>HMC separation (ODM standard)</v>
      </c>
      <c r="L862" t="s">
        <v>25</v>
      </c>
      <c r="M862" t="s">
        <v>25</v>
      </c>
      <c r="N862" t="s">
        <v>25</v>
      </c>
      <c r="O862" t="s">
        <v>25</v>
      </c>
      <c r="P862" t="s">
        <v>3844</v>
      </c>
      <c r="Q862" t="s">
        <v>918</v>
      </c>
      <c r="R862" t="s">
        <v>918</v>
      </c>
      <c r="S862" t="s">
        <v>918</v>
      </c>
      <c r="T862" t="s">
        <v>918</v>
      </c>
    </row>
    <row r="863" spans="1:20" x14ac:dyDescent="0.3">
      <c r="A863" t="s">
        <v>3845</v>
      </c>
      <c r="B863" t="s">
        <v>3846</v>
      </c>
      <c r="C863" s="1" t="str">
        <f t="shared" si="113"/>
        <v>27:0010</v>
      </c>
      <c r="D863" s="1" t="str">
        <f t="shared" si="114"/>
        <v>27:0004</v>
      </c>
      <c r="E863" t="s">
        <v>3157</v>
      </c>
      <c r="F863" t="s">
        <v>3847</v>
      </c>
      <c r="H863">
        <v>60.969450000000002</v>
      </c>
      <c r="I863">
        <v>-117.97851</v>
      </c>
      <c r="J863" s="1" t="str">
        <f>HYPERLINK("http://geochem.nrcan.gc.ca/cdogs/content/kwd/kwd020024_e.htm", "Stream sediments")</f>
        <v>Stream sediments</v>
      </c>
      <c r="K863" s="1" t="str">
        <f t="shared" si="115"/>
        <v>HMC separation (ODM standard)</v>
      </c>
      <c r="L863" t="s">
        <v>25</v>
      </c>
      <c r="M863" t="s">
        <v>25</v>
      </c>
      <c r="N863" t="s">
        <v>25</v>
      </c>
      <c r="O863" t="s">
        <v>25</v>
      </c>
      <c r="P863" t="s">
        <v>34</v>
      </c>
      <c r="Q863" t="s">
        <v>918</v>
      </c>
      <c r="R863" t="s">
        <v>918</v>
      </c>
      <c r="S863" t="s">
        <v>918</v>
      </c>
      <c r="T863" t="s">
        <v>918</v>
      </c>
    </row>
    <row r="864" spans="1:20" x14ac:dyDescent="0.3">
      <c r="A864" t="s">
        <v>3848</v>
      </c>
      <c r="B864" t="s">
        <v>3849</v>
      </c>
      <c r="C864" s="1" t="str">
        <f t="shared" si="113"/>
        <v>27:0010</v>
      </c>
      <c r="D864" s="1" t="str">
        <f t="shared" si="114"/>
        <v>27:0004</v>
      </c>
      <c r="E864" t="s">
        <v>3162</v>
      </c>
      <c r="F864" t="s">
        <v>3850</v>
      </c>
      <c r="H864">
        <v>60.744639999999997</v>
      </c>
      <c r="I864">
        <v>-118.48967</v>
      </c>
      <c r="J864" s="1" t="str">
        <f>HYPERLINK("http://geochem.nrcan.gc.ca/cdogs/content/kwd/kwd020044_e.htm", "Till")</f>
        <v>Till</v>
      </c>
      <c r="K864" s="1" t="str">
        <f t="shared" si="115"/>
        <v>HMC separation (ODM standard)</v>
      </c>
      <c r="L864" t="s">
        <v>33</v>
      </c>
      <c r="M864" t="s">
        <v>33</v>
      </c>
      <c r="N864" t="s">
        <v>25</v>
      </c>
      <c r="O864" t="s">
        <v>25</v>
      </c>
      <c r="P864" t="s">
        <v>3851</v>
      </c>
      <c r="Q864" t="s">
        <v>3852</v>
      </c>
      <c r="R864" t="s">
        <v>3852</v>
      </c>
      <c r="S864" t="s">
        <v>918</v>
      </c>
      <c r="T864" t="s">
        <v>918</v>
      </c>
    </row>
    <row r="865" spans="1:20" x14ac:dyDescent="0.3">
      <c r="A865" t="s">
        <v>3853</v>
      </c>
      <c r="B865" t="s">
        <v>3854</v>
      </c>
      <c r="C865" s="1" t="str">
        <f t="shared" si="113"/>
        <v>27:0010</v>
      </c>
      <c r="D865" s="1" t="str">
        <f t="shared" si="114"/>
        <v>27:0004</v>
      </c>
      <c r="E865" t="s">
        <v>3166</v>
      </c>
      <c r="F865" t="s">
        <v>3855</v>
      </c>
      <c r="H865">
        <v>60.755020000000002</v>
      </c>
      <c r="I865">
        <v>-117.81528</v>
      </c>
      <c r="J865" s="1" t="str">
        <f>HYPERLINK("http://geochem.nrcan.gc.ca/cdogs/content/kwd/kwd020044_e.htm", "Till")</f>
        <v>Till</v>
      </c>
      <c r="K865" s="1" t="str">
        <f t="shared" si="115"/>
        <v>HMC separation (ODM standard)</v>
      </c>
      <c r="L865" t="s">
        <v>25</v>
      </c>
      <c r="M865" t="s">
        <v>25</v>
      </c>
      <c r="N865" t="s">
        <v>25</v>
      </c>
      <c r="O865" t="s">
        <v>25</v>
      </c>
      <c r="P865" t="s">
        <v>194</v>
      </c>
      <c r="Q865" t="s">
        <v>918</v>
      </c>
      <c r="R865" t="s">
        <v>918</v>
      </c>
      <c r="S865" t="s">
        <v>918</v>
      </c>
      <c r="T865" t="s">
        <v>918</v>
      </c>
    </row>
    <row r="866" spans="1:20" x14ac:dyDescent="0.3">
      <c r="A866" t="s">
        <v>3856</v>
      </c>
      <c r="B866" t="s">
        <v>3857</v>
      </c>
      <c r="C866" s="1" t="str">
        <f t="shared" si="113"/>
        <v>27:0010</v>
      </c>
      <c r="D866" s="1" t="str">
        <f t="shared" si="114"/>
        <v>27:0004</v>
      </c>
      <c r="E866" t="s">
        <v>3170</v>
      </c>
      <c r="F866" t="s">
        <v>3858</v>
      </c>
      <c r="H866">
        <v>60.883110000000002</v>
      </c>
      <c r="I866">
        <v>-117.75542</v>
      </c>
      <c r="J866" s="1" t="str">
        <f>HYPERLINK("http://geochem.nrcan.gc.ca/cdogs/content/kwd/kwd020044_e.htm", "Till")</f>
        <v>Till</v>
      </c>
      <c r="K866" s="1" t="str">
        <f t="shared" si="115"/>
        <v>HMC separation (ODM standard)</v>
      </c>
      <c r="L866" t="s">
        <v>33</v>
      </c>
      <c r="M866" t="s">
        <v>33</v>
      </c>
      <c r="N866" t="s">
        <v>25</v>
      </c>
      <c r="O866" t="s">
        <v>25</v>
      </c>
      <c r="P866" t="s">
        <v>3859</v>
      </c>
      <c r="Q866" t="s">
        <v>3860</v>
      </c>
      <c r="R866" t="s">
        <v>3860</v>
      </c>
      <c r="S866" t="s">
        <v>918</v>
      </c>
      <c r="T866" t="s">
        <v>918</v>
      </c>
    </row>
    <row r="867" spans="1:20" x14ac:dyDescent="0.3">
      <c r="A867" t="s">
        <v>3861</v>
      </c>
      <c r="B867" t="s">
        <v>3862</v>
      </c>
      <c r="C867" s="1" t="str">
        <f t="shared" si="113"/>
        <v>27:0010</v>
      </c>
      <c r="D867" s="1" t="str">
        <f t="shared" si="114"/>
        <v>27:0004</v>
      </c>
      <c r="E867" t="s">
        <v>3175</v>
      </c>
      <c r="F867" t="s">
        <v>3863</v>
      </c>
      <c r="H867">
        <v>60.831699999999998</v>
      </c>
      <c r="I867">
        <v>-117.67219</v>
      </c>
      <c r="J867" s="1" t="str">
        <f>HYPERLINK("http://geochem.nrcan.gc.ca/cdogs/content/kwd/kwd020044_e.htm", "Till")</f>
        <v>Till</v>
      </c>
      <c r="K867" s="1" t="str">
        <f t="shared" si="115"/>
        <v>HMC separation (ODM standard)</v>
      </c>
      <c r="L867" t="s">
        <v>25</v>
      </c>
      <c r="M867" t="s">
        <v>25</v>
      </c>
      <c r="N867" t="s">
        <v>25</v>
      </c>
      <c r="O867" t="s">
        <v>25</v>
      </c>
      <c r="P867" t="s">
        <v>3864</v>
      </c>
      <c r="Q867" t="s">
        <v>918</v>
      </c>
      <c r="R867" t="s">
        <v>918</v>
      </c>
      <c r="S867" t="s">
        <v>918</v>
      </c>
      <c r="T867" t="s">
        <v>918</v>
      </c>
    </row>
    <row r="868" spans="1:20" x14ac:dyDescent="0.3">
      <c r="A868" t="s">
        <v>3865</v>
      </c>
      <c r="B868" t="s">
        <v>3866</v>
      </c>
      <c r="C868" s="1" t="str">
        <f t="shared" si="113"/>
        <v>27:0010</v>
      </c>
      <c r="D868" s="1" t="str">
        <f t="shared" si="114"/>
        <v>27:0004</v>
      </c>
      <c r="E868" t="s">
        <v>3185</v>
      </c>
      <c r="F868" t="s">
        <v>3867</v>
      </c>
      <c r="H868">
        <v>60.758119999999998</v>
      </c>
      <c r="I868">
        <v>-117.66423</v>
      </c>
      <c r="J868" s="1" t="str">
        <f>HYPERLINK("http://geochem.nrcan.gc.ca/cdogs/content/kwd/kwd020044_e.htm", "Till")</f>
        <v>Till</v>
      </c>
      <c r="K868" s="1" t="str">
        <f t="shared" si="115"/>
        <v>HMC separation (ODM standard)</v>
      </c>
      <c r="L868" t="s">
        <v>25</v>
      </c>
      <c r="M868" t="s">
        <v>25</v>
      </c>
      <c r="N868" t="s">
        <v>25</v>
      </c>
      <c r="O868" t="s">
        <v>25</v>
      </c>
      <c r="P868" t="s">
        <v>895</v>
      </c>
      <c r="Q868" t="s">
        <v>918</v>
      </c>
      <c r="R868" t="s">
        <v>918</v>
      </c>
      <c r="S868" t="s">
        <v>918</v>
      </c>
      <c r="T868" t="s">
        <v>918</v>
      </c>
    </row>
    <row r="869" spans="1:20" x14ac:dyDescent="0.3">
      <c r="A869" t="s">
        <v>3868</v>
      </c>
      <c r="B869" t="s">
        <v>3869</v>
      </c>
      <c r="C869" s="1" t="str">
        <f t="shared" si="113"/>
        <v>27:0010</v>
      </c>
      <c r="D869" s="1" t="str">
        <f t="shared" si="114"/>
        <v>27:0004</v>
      </c>
      <c r="E869" t="s">
        <v>3189</v>
      </c>
      <c r="F869" t="s">
        <v>3870</v>
      </c>
      <c r="H869">
        <v>60.841909999999999</v>
      </c>
      <c r="I869">
        <v>-117.48417000000001</v>
      </c>
      <c r="J869" s="1" t="str">
        <f>HYPERLINK("http://geochem.nrcan.gc.ca/cdogs/content/kwd/kwd020024_e.htm", "Stream sediments")</f>
        <v>Stream sediments</v>
      </c>
      <c r="K869" s="1" t="str">
        <f t="shared" si="115"/>
        <v>HMC separation (ODM standard)</v>
      </c>
      <c r="L869" t="s">
        <v>25</v>
      </c>
      <c r="M869" t="s">
        <v>25</v>
      </c>
      <c r="N869" t="s">
        <v>25</v>
      </c>
      <c r="O869" t="s">
        <v>25</v>
      </c>
      <c r="P869" t="s">
        <v>3871</v>
      </c>
      <c r="Q869" t="s">
        <v>918</v>
      </c>
      <c r="R869" t="s">
        <v>918</v>
      </c>
      <c r="S869" t="s">
        <v>918</v>
      </c>
      <c r="T869" t="s">
        <v>918</v>
      </c>
    </row>
    <row r="870" spans="1:20" x14ac:dyDescent="0.3">
      <c r="A870" t="s">
        <v>3872</v>
      </c>
      <c r="B870" t="s">
        <v>3873</v>
      </c>
      <c r="C870" s="1" t="str">
        <f t="shared" si="113"/>
        <v>27:0010</v>
      </c>
      <c r="D870" s="1" t="str">
        <f t="shared" si="114"/>
        <v>27:0004</v>
      </c>
      <c r="E870" t="s">
        <v>3193</v>
      </c>
      <c r="F870" t="s">
        <v>3874</v>
      </c>
      <c r="H870">
        <v>60.666289999999996</v>
      </c>
      <c r="I870">
        <v>-117.12151</v>
      </c>
      <c r="J870" s="1" t="str">
        <f>HYPERLINK("http://geochem.nrcan.gc.ca/cdogs/content/kwd/kwd020044_e.htm", "Till")</f>
        <v>Till</v>
      </c>
      <c r="K870" s="1" t="str">
        <f t="shared" si="115"/>
        <v>HMC separation (ODM standard)</v>
      </c>
      <c r="L870" t="s">
        <v>25</v>
      </c>
      <c r="M870" t="s">
        <v>25</v>
      </c>
      <c r="N870" t="s">
        <v>25</v>
      </c>
      <c r="O870" t="s">
        <v>25</v>
      </c>
      <c r="P870" t="s">
        <v>35</v>
      </c>
      <c r="Q870" t="s">
        <v>918</v>
      </c>
      <c r="R870" t="s">
        <v>918</v>
      </c>
      <c r="S870" t="s">
        <v>918</v>
      </c>
      <c r="T870" t="s">
        <v>918</v>
      </c>
    </row>
    <row r="871" spans="1:20" x14ac:dyDescent="0.3">
      <c r="A871" t="s">
        <v>3875</v>
      </c>
      <c r="B871" t="s">
        <v>3876</v>
      </c>
      <c r="C871" s="1" t="str">
        <f t="shared" si="113"/>
        <v>27:0010</v>
      </c>
      <c r="D871" s="1" t="str">
        <f t="shared" si="114"/>
        <v>27:0004</v>
      </c>
      <c r="E871" t="s">
        <v>3197</v>
      </c>
      <c r="F871" t="s">
        <v>3877</v>
      </c>
      <c r="H871">
        <v>60.655740000000002</v>
      </c>
      <c r="I871">
        <v>-117.27612000000001</v>
      </c>
      <c r="J871" s="1" t="str">
        <f>HYPERLINK("http://geochem.nrcan.gc.ca/cdogs/content/kwd/kwd020044_e.htm", "Till")</f>
        <v>Till</v>
      </c>
      <c r="K871" s="1" t="str">
        <f t="shared" si="115"/>
        <v>HMC separation (ODM standard)</v>
      </c>
      <c r="L871" t="s">
        <v>33</v>
      </c>
      <c r="M871" t="s">
        <v>33</v>
      </c>
      <c r="N871" t="s">
        <v>25</v>
      </c>
      <c r="O871" t="s">
        <v>25</v>
      </c>
      <c r="P871" t="s">
        <v>3683</v>
      </c>
      <c r="Q871" t="s">
        <v>3878</v>
      </c>
      <c r="R871" t="s">
        <v>3878</v>
      </c>
      <c r="S871" t="s">
        <v>918</v>
      </c>
      <c r="T871" t="s">
        <v>918</v>
      </c>
    </row>
    <row r="872" spans="1:20" x14ac:dyDescent="0.3">
      <c r="A872" t="s">
        <v>3879</v>
      </c>
      <c r="B872" t="s">
        <v>3880</v>
      </c>
      <c r="C872" s="1" t="str">
        <f t="shared" si="113"/>
        <v>27:0010</v>
      </c>
      <c r="D872" s="1" t="str">
        <f t="shared" si="114"/>
        <v>27:0004</v>
      </c>
      <c r="E872" t="s">
        <v>3201</v>
      </c>
      <c r="F872" t="s">
        <v>3881</v>
      </c>
      <c r="H872">
        <v>60.737609999999997</v>
      </c>
      <c r="I872">
        <v>-117.28614</v>
      </c>
      <c r="J872" s="1" t="str">
        <f>HYPERLINK("http://geochem.nrcan.gc.ca/cdogs/content/kwd/kwd020000_e.htm", "Null")</f>
        <v>Null</v>
      </c>
      <c r="K872" s="1" t="str">
        <f t="shared" si="115"/>
        <v>HMC separation (ODM standard)</v>
      </c>
      <c r="L872" t="s">
        <v>34</v>
      </c>
      <c r="M872" t="s">
        <v>34</v>
      </c>
      <c r="N872" t="s">
        <v>25</v>
      </c>
      <c r="O872" t="s">
        <v>25</v>
      </c>
      <c r="P872" t="s">
        <v>79</v>
      </c>
      <c r="Q872" t="s">
        <v>3882</v>
      </c>
      <c r="R872" t="s">
        <v>3882</v>
      </c>
      <c r="S872" t="s">
        <v>918</v>
      </c>
      <c r="T872" t="s">
        <v>918</v>
      </c>
    </row>
    <row r="873" spans="1:20" x14ac:dyDescent="0.3">
      <c r="A873" t="s">
        <v>3883</v>
      </c>
      <c r="B873" t="s">
        <v>3884</v>
      </c>
      <c r="C873" s="1" t="str">
        <f t="shared" si="113"/>
        <v>27:0010</v>
      </c>
      <c r="D873" s="1" t="str">
        <f t="shared" si="114"/>
        <v>27:0004</v>
      </c>
      <c r="E873" t="s">
        <v>3205</v>
      </c>
      <c r="F873" t="s">
        <v>3885</v>
      </c>
      <c r="H873">
        <v>60.751939999999998</v>
      </c>
      <c r="I873">
        <v>-117.44651</v>
      </c>
      <c r="J873" s="1" t="str">
        <f>HYPERLINK("http://geochem.nrcan.gc.ca/cdogs/content/kwd/kwd020044_e.htm", "Till")</f>
        <v>Till</v>
      </c>
      <c r="K873" s="1" t="str">
        <f t="shared" si="115"/>
        <v>HMC separation (ODM standard)</v>
      </c>
      <c r="L873" t="s">
        <v>33</v>
      </c>
      <c r="M873" t="s">
        <v>33</v>
      </c>
      <c r="N873" t="s">
        <v>25</v>
      </c>
      <c r="O873" t="s">
        <v>25</v>
      </c>
      <c r="P873" t="s">
        <v>3886</v>
      </c>
      <c r="Q873" t="s">
        <v>3887</v>
      </c>
      <c r="R873" t="s">
        <v>3887</v>
      </c>
      <c r="S873" t="s">
        <v>918</v>
      </c>
      <c r="T873" t="s">
        <v>918</v>
      </c>
    </row>
    <row r="874" spans="1:20" x14ac:dyDescent="0.3">
      <c r="A874" t="s">
        <v>3888</v>
      </c>
      <c r="B874" t="s">
        <v>3889</v>
      </c>
      <c r="C874" s="1" t="str">
        <f t="shared" si="113"/>
        <v>27:0010</v>
      </c>
      <c r="D874" s="1" t="str">
        <f t="shared" si="114"/>
        <v>27:0004</v>
      </c>
      <c r="E874" t="s">
        <v>3209</v>
      </c>
      <c r="F874" t="s">
        <v>3890</v>
      </c>
      <c r="H874">
        <v>60.949959999999997</v>
      </c>
      <c r="I874">
        <v>-117.49336</v>
      </c>
      <c r="J874" s="1" t="str">
        <f>HYPERLINK("http://geochem.nrcan.gc.ca/cdogs/content/kwd/kwd020024_e.htm", "Stream sediments")</f>
        <v>Stream sediments</v>
      </c>
      <c r="K874" s="1" t="str">
        <f t="shared" si="115"/>
        <v>HMC separation (ODM standard)</v>
      </c>
      <c r="L874" t="s">
        <v>200</v>
      </c>
      <c r="M874" t="s">
        <v>200</v>
      </c>
      <c r="N874" t="s">
        <v>25</v>
      </c>
      <c r="O874" t="s">
        <v>25</v>
      </c>
      <c r="P874" t="s">
        <v>226</v>
      </c>
      <c r="Q874" t="s">
        <v>3891</v>
      </c>
      <c r="R874" t="s">
        <v>3891</v>
      </c>
      <c r="S874" t="s">
        <v>918</v>
      </c>
      <c r="T874" t="s">
        <v>918</v>
      </c>
    </row>
    <row r="875" spans="1:20" hidden="1" x14ac:dyDescent="0.3">
      <c r="A875" t="s">
        <v>3892</v>
      </c>
      <c r="B875" t="s">
        <v>3893</v>
      </c>
      <c r="C875" s="1" t="str">
        <f t="shared" ref="C875:C886" si="116">HYPERLINK("http://geochem.nrcan.gc.ca/cdogs/content/bdl/bdl270015_e.htm", "27:0015")</f>
        <v>27:0015</v>
      </c>
      <c r="D875" s="1" t="str">
        <f t="shared" ref="D875:D886" si="117">HYPERLINK("http://geochem.nrcan.gc.ca/cdogs/content/svy/svy270009_e.htm", "27:0009")</f>
        <v>27:0009</v>
      </c>
      <c r="E875" t="s">
        <v>3894</v>
      </c>
      <c r="F875" t="s">
        <v>3895</v>
      </c>
      <c r="H875">
        <v>61.316482999999998</v>
      </c>
      <c r="I875">
        <v>-120.67488299999999</v>
      </c>
      <c r="J875" s="1" t="str">
        <f t="shared" ref="J875:J938" si="118">HYPERLINK("http://geochem.nrcan.gc.ca/cdogs/content/kwd/kwd020044_e.htm", "Till")</f>
        <v>Till</v>
      </c>
      <c r="K875" s="1" t="str">
        <f t="shared" si="115"/>
        <v>HMC separation (ODM standard)</v>
      </c>
      <c r="L875" t="s">
        <v>25</v>
      </c>
      <c r="M875" t="s">
        <v>25</v>
      </c>
      <c r="N875" t="s">
        <v>25</v>
      </c>
      <c r="O875" t="s">
        <v>25</v>
      </c>
      <c r="P875" t="s">
        <v>900</v>
      </c>
      <c r="Q875" t="s">
        <v>918</v>
      </c>
      <c r="R875" t="s">
        <v>918</v>
      </c>
      <c r="S875" t="s">
        <v>918</v>
      </c>
      <c r="T875" t="s">
        <v>918</v>
      </c>
    </row>
    <row r="876" spans="1:20" hidden="1" x14ac:dyDescent="0.3">
      <c r="A876" t="s">
        <v>3896</v>
      </c>
      <c r="B876" t="s">
        <v>3897</v>
      </c>
      <c r="C876" s="1" t="str">
        <f t="shared" si="116"/>
        <v>27:0015</v>
      </c>
      <c r="D876" s="1" t="str">
        <f t="shared" si="117"/>
        <v>27:0009</v>
      </c>
      <c r="E876" t="s">
        <v>3898</v>
      </c>
      <c r="F876" t="s">
        <v>3899</v>
      </c>
      <c r="H876">
        <v>61.298867000000001</v>
      </c>
      <c r="I876">
        <v>-120.91255</v>
      </c>
      <c r="J876" s="1" t="str">
        <f t="shared" si="118"/>
        <v>Till</v>
      </c>
      <c r="K876" s="1" t="str">
        <f t="shared" si="115"/>
        <v>HMC separation (ODM standard)</v>
      </c>
      <c r="L876" t="s">
        <v>25</v>
      </c>
      <c r="M876" t="s">
        <v>25</v>
      </c>
      <c r="N876" t="s">
        <v>25</v>
      </c>
      <c r="O876" t="s">
        <v>25</v>
      </c>
      <c r="P876" t="s">
        <v>1157</v>
      </c>
      <c r="Q876" t="s">
        <v>918</v>
      </c>
      <c r="R876" t="s">
        <v>918</v>
      </c>
      <c r="S876" t="s">
        <v>918</v>
      </c>
      <c r="T876" t="s">
        <v>918</v>
      </c>
    </row>
    <row r="877" spans="1:20" hidden="1" x14ac:dyDescent="0.3">
      <c r="A877" t="s">
        <v>3900</v>
      </c>
      <c r="B877" t="s">
        <v>3901</v>
      </c>
      <c r="C877" s="1" t="str">
        <f t="shared" si="116"/>
        <v>27:0015</v>
      </c>
      <c r="D877" s="1" t="str">
        <f t="shared" si="117"/>
        <v>27:0009</v>
      </c>
      <c r="E877" t="s">
        <v>3902</v>
      </c>
      <c r="F877" t="s">
        <v>3903</v>
      </c>
      <c r="H877">
        <v>61.293083000000003</v>
      </c>
      <c r="I877">
        <v>-120.77896699999999</v>
      </c>
      <c r="J877" s="1" t="str">
        <f t="shared" si="118"/>
        <v>Till</v>
      </c>
      <c r="K877" s="1" t="str">
        <f t="shared" si="115"/>
        <v>HMC separation (ODM standard)</v>
      </c>
      <c r="L877" t="s">
        <v>25</v>
      </c>
      <c r="M877" t="s">
        <v>25</v>
      </c>
      <c r="N877" t="s">
        <v>25</v>
      </c>
      <c r="O877" t="s">
        <v>25</v>
      </c>
      <c r="P877" t="s">
        <v>1365</v>
      </c>
      <c r="Q877" t="s">
        <v>918</v>
      </c>
      <c r="R877" t="s">
        <v>918</v>
      </c>
      <c r="S877" t="s">
        <v>918</v>
      </c>
      <c r="T877" t="s">
        <v>918</v>
      </c>
    </row>
    <row r="878" spans="1:20" hidden="1" x14ac:dyDescent="0.3">
      <c r="A878" t="s">
        <v>3904</v>
      </c>
      <c r="B878" t="s">
        <v>3905</v>
      </c>
      <c r="C878" s="1" t="str">
        <f t="shared" si="116"/>
        <v>27:0015</v>
      </c>
      <c r="D878" s="1" t="str">
        <f t="shared" si="117"/>
        <v>27:0009</v>
      </c>
      <c r="E878" t="s">
        <v>3906</v>
      </c>
      <c r="F878" t="s">
        <v>3907</v>
      </c>
      <c r="H878">
        <v>61.287832999999999</v>
      </c>
      <c r="I878">
        <v>-120.90258300000001</v>
      </c>
      <c r="J878" s="1" t="str">
        <f t="shared" si="118"/>
        <v>Till</v>
      </c>
      <c r="K878" s="1" t="str">
        <f t="shared" si="115"/>
        <v>HMC separation (ODM standard)</v>
      </c>
      <c r="L878" t="s">
        <v>25</v>
      </c>
      <c r="M878" t="s">
        <v>25</v>
      </c>
      <c r="N878" t="s">
        <v>25</v>
      </c>
      <c r="O878" t="s">
        <v>25</v>
      </c>
      <c r="P878" t="s">
        <v>1963</v>
      </c>
      <c r="Q878" t="s">
        <v>918</v>
      </c>
      <c r="R878" t="s">
        <v>918</v>
      </c>
      <c r="S878" t="s">
        <v>918</v>
      </c>
      <c r="T878" t="s">
        <v>918</v>
      </c>
    </row>
    <row r="879" spans="1:20" hidden="1" x14ac:dyDescent="0.3">
      <c r="A879" t="s">
        <v>3908</v>
      </c>
      <c r="B879" t="s">
        <v>3909</v>
      </c>
      <c r="C879" s="1" t="str">
        <f t="shared" si="116"/>
        <v>27:0015</v>
      </c>
      <c r="D879" s="1" t="str">
        <f t="shared" si="117"/>
        <v>27:0009</v>
      </c>
      <c r="E879" t="s">
        <v>3910</v>
      </c>
      <c r="F879" t="s">
        <v>3911</v>
      </c>
      <c r="H879">
        <v>61.280217</v>
      </c>
      <c r="I879">
        <v>-120.878683</v>
      </c>
      <c r="J879" s="1" t="str">
        <f t="shared" si="118"/>
        <v>Till</v>
      </c>
      <c r="K879" s="1" t="str">
        <f t="shared" si="115"/>
        <v>HMC separation (ODM standard)</v>
      </c>
      <c r="L879" t="s">
        <v>25</v>
      </c>
      <c r="M879" t="s">
        <v>25</v>
      </c>
      <c r="N879" t="s">
        <v>25</v>
      </c>
      <c r="O879" t="s">
        <v>25</v>
      </c>
      <c r="P879" t="s">
        <v>2113</v>
      </c>
      <c r="Q879" t="s">
        <v>918</v>
      </c>
      <c r="R879" t="s">
        <v>918</v>
      </c>
      <c r="S879" t="s">
        <v>918</v>
      </c>
      <c r="T879" t="s">
        <v>918</v>
      </c>
    </row>
    <row r="880" spans="1:20" hidden="1" x14ac:dyDescent="0.3">
      <c r="A880" t="s">
        <v>3912</v>
      </c>
      <c r="B880" t="s">
        <v>3913</v>
      </c>
      <c r="C880" s="1" t="str">
        <f t="shared" si="116"/>
        <v>27:0015</v>
      </c>
      <c r="D880" s="1" t="str">
        <f t="shared" si="117"/>
        <v>27:0009</v>
      </c>
      <c r="E880" t="s">
        <v>3914</v>
      </c>
      <c r="F880" t="s">
        <v>3915</v>
      </c>
      <c r="H880">
        <v>61.266382999999998</v>
      </c>
      <c r="I880">
        <v>-120.682433</v>
      </c>
      <c r="J880" s="1" t="str">
        <f t="shared" si="118"/>
        <v>Till</v>
      </c>
      <c r="K880" s="1" t="str">
        <f t="shared" si="115"/>
        <v>HMC separation (ODM standard)</v>
      </c>
      <c r="L880" t="s">
        <v>25</v>
      </c>
      <c r="M880" t="s">
        <v>25</v>
      </c>
      <c r="N880" t="s">
        <v>25</v>
      </c>
      <c r="O880" t="s">
        <v>25</v>
      </c>
      <c r="P880" t="s">
        <v>2450</v>
      </c>
      <c r="Q880" t="s">
        <v>918</v>
      </c>
      <c r="R880" t="s">
        <v>918</v>
      </c>
      <c r="S880" t="s">
        <v>918</v>
      </c>
      <c r="T880" t="s">
        <v>918</v>
      </c>
    </row>
    <row r="881" spans="1:20" hidden="1" x14ac:dyDescent="0.3">
      <c r="A881" t="s">
        <v>3916</v>
      </c>
      <c r="B881" t="s">
        <v>3917</v>
      </c>
      <c r="C881" s="1" t="str">
        <f t="shared" si="116"/>
        <v>27:0015</v>
      </c>
      <c r="D881" s="1" t="str">
        <f t="shared" si="117"/>
        <v>27:0009</v>
      </c>
      <c r="E881" t="s">
        <v>3918</v>
      </c>
      <c r="F881" t="s">
        <v>3919</v>
      </c>
      <c r="H881">
        <v>61.263333000000003</v>
      </c>
      <c r="I881">
        <v>-120.9385</v>
      </c>
      <c r="J881" s="1" t="str">
        <f t="shared" si="118"/>
        <v>Till</v>
      </c>
      <c r="K881" s="1" t="str">
        <f t="shared" si="115"/>
        <v>HMC separation (ODM standard)</v>
      </c>
      <c r="L881" t="s">
        <v>25</v>
      </c>
      <c r="M881" t="s">
        <v>25</v>
      </c>
      <c r="N881" t="s">
        <v>25</v>
      </c>
      <c r="O881" t="s">
        <v>25</v>
      </c>
      <c r="P881" t="s">
        <v>1870</v>
      </c>
      <c r="Q881" t="s">
        <v>918</v>
      </c>
      <c r="R881" t="s">
        <v>918</v>
      </c>
      <c r="S881" t="s">
        <v>918</v>
      </c>
      <c r="T881" t="s">
        <v>918</v>
      </c>
    </row>
    <row r="882" spans="1:20" hidden="1" x14ac:dyDescent="0.3">
      <c r="A882" t="s">
        <v>3920</v>
      </c>
      <c r="B882" t="s">
        <v>3921</v>
      </c>
      <c r="C882" s="1" t="str">
        <f t="shared" si="116"/>
        <v>27:0015</v>
      </c>
      <c r="D882" s="1" t="str">
        <f t="shared" si="117"/>
        <v>27:0009</v>
      </c>
      <c r="E882" t="s">
        <v>3922</v>
      </c>
      <c r="F882" t="s">
        <v>3923</v>
      </c>
      <c r="H882">
        <v>61.2378</v>
      </c>
      <c r="I882">
        <v>-120.918767</v>
      </c>
      <c r="J882" s="1" t="str">
        <f t="shared" si="118"/>
        <v>Till</v>
      </c>
      <c r="K882" s="1" t="str">
        <f t="shared" si="115"/>
        <v>HMC separation (ODM standard)</v>
      </c>
      <c r="L882" t="s">
        <v>25</v>
      </c>
      <c r="M882" t="s">
        <v>25</v>
      </c>
      <c r="N882" t="s">
        <v>25</v>
      </c>
      <c r="O882" t="s">
        <v>25</v>
      </c>
      <c r="P882" t="s">
        <v>129</v>
      </c>
      <c r="Q882" t="s">
        <v>918</v>
      </c>
      <c r="R882" t="s">
        <v>918</v>
      </c>
      <c r="S882" t="s">
        <v>918</v>
      </c>
      <c r="T882" t="s">
        <v>918</v>
      </c>
    </row>
    <row r="883" spans="1:20" hidden="1" x14ac:dyDescent="0.3">
      <c r="A883" t="s">
        <v>3924</v>
      </c>
      <c r="B883" t="s">
        <v>3925</v>
      </c>
      <c r="C883" s="1" t="str">
        <f t="shared" si="116"/>
        <v>27:0015</v>
      </c>
      <c r="D883" s="1" t="str">
        <f t="shared" si="117"/>
        <v>27:0009</v>
      </c>
      <c r="E883" t="s">
        <v>3926</v>
      </c>
      <c r="F883" t="s">
        <v>3927</v>
      </c>
      <c r="H883">
        <v>61.256017</v>
      </c>
      <c r="I883">
        <v>-120.7002</v>
      </c>
      <c r="J883" s="1" t="str">
        <f t="shared" si="118"/>
        <v>Till</v>
      </c>
      <c r="K883" s="1" t="str">
        <f t="shared" si="115"/>
        <v>HMC separation (ODM standard)</v>
      </c>
      <c r="L883" t="s">
        <v>25</v>
      </c>
      <c r="M883" t="s">
        <v>25</v>
      </c>
      <c r="N883" t="s">
        <v>25</v>
      </c>
      <c r="O883" t="s">
        <v>25</v>
      </c>
      <c r="P883" t="s">
        <v>1365</v>
      </c>
      <c r="Q883" t="s">
        <v>918</v>
      </c>
      <c r="R883" t="s">
        <v>918</v>
      </c>
      <c r="S883" t="s">
        <v>918</v>
      </c>
      <c r="T883" t="s">
        <v>918</v>
      </c>
    </row>
    <row r="884" spans="1:20" hidden="1" x14ac:dyDescent="0.3">
      <c r="A884" t="s">
        <v>3928</v>
      </c>
      <c r="B884" t="s">
        <v>3929</v>
      </c>
      <c r="C884" s="1" t="str">
        <f t="shared" si="116"/>
        <v>27:0015</v>
      </c>
      <c r="D884" s="1" t="str">
        <f t="shared" si="117"/>
        <v>27:0009</v>
      </c>
      <c r="E884" t="s">
        <v>3930</v>
      </c>
      <c r="F884" t="s">
        <v>3931</v>
      </c>
      <c r="H884">
        <v>61.225183000000001</v>
      </c>
      <c r="I884">
        <v>-120.798175</v>
      </c>
      <c r="J884" s="1" t="str">
        <f t="shared" si="118"/>
        <v>Till</v>
      </c>
      <c r="K884" s="1" t="str">
        <f t="shared" si="115"/>
        <v>HMC separation (ODM standard)</v>
      </c>
      <c r="L884" t="s">
        <v>25</v>
      </c>
      <c r="M884" t="s">
        <v>25</v>
      </c>
      <c r="N884" t="s">
        <v>25</v>
      </c>
      <c r="O884" t="s">
        <v>25</v>
      </c>
      <c r="P884" t="s">
        <v>267</v>
      </c>
      <c r="Q884" t="s">
        <v>918</v>
      </c>
      <c r="R884" t="s">
        <v>918</v>
      </c>
      <c r="S884" t="s">
        <v>918</v>
      </c>
      <c r="T884" t="s">
        <v>918</v>
      </c>
    </row>
    <row r="885" spans="1:20" hidden="1" x14ac:dyDescent="0.3">
      <c r="A885" t="s">
        <v>3932</v>
      </c>
      <c r="B885" t="s">
        <v>3933</v>
      </c>
      <c r="C885" s="1" t="str">
        <f t="shared" si="116"/>
        <v>27:0015</v>
      </c>
      <c r="D885" s="1" t="str">
        <f t="shared" si="117"/>
        <v>27:0009</v>
      </c>
      <c r="E885" t="s">
        <v>3934</v>
      </c>
      <c r="F885" t="s">
        <v>3935</v>
      </c>
      <c r="H885">
        <v>61.210517000000003</v>
      </c>
      <c r="I885">
        <v>-120.762917</v>
      </c>
      <c r="J885" s="1" t="str">
        <f t="shared" si="118"/>
        <v>Till</v>
      </c>
      <c r="K885" s="1" t="str">
        <f t="shared" si="115"/>
        <v>HMC separation (ODM standard)</v>
      </c>
      <c r="L885" t="s">
        <v>25</v>
      </c>
      <c r="M885" t="s">
        <v>25</v>
      </c>
      <c r="N885" t="s">
        <v>25</v>
      </c>
      <c r="O885" t="s">
        <v>25</v>
      </c>
      <c r="P885" t="s">
        <v>563</v>
      </c>
      <c r="Q885" t="s">
        <v>918</v>
      </c>
      <c r="R885" t="s">
        <v>918</v>
      </c>
      <c r="S885" t="s">
        <v>918</v>
      </c>
      <c r="T885" t="s">
        <v>918</v>
      </c>
    </row>
    <row r="886" spans="1:20" hidden="1" x14ac:dyDescent="0.3">
      <c r="A886" t="s">
        <v>3936</v>
      </c>
      <c r="B886" t="s">
        <v>3937</v>
      </c>
      <c r="C886" s="1" t="str">
        <f t="shared" si="116"/>
        <v>27:0015</v>
      </c>
      <c r="D886" s="1" t="str">
        <f t="shared" si="117"/>
        <v>27:0009</v>
      </c>
      <c r="E886" t="s">
        <v>3938</v>
      </c>
      <c r="F886" t="s">
        <v>3939</v>
      </c>
      <c r="H886">
        <v>61.197783000000001</v>
      </c>
      <c r="I886">
        <v>-120.882617</v>
      </c>
      <c r="J886" s="1" t="str">
        <f t="shared" si="118"/>
        <v>Till</v>
      </c>
      <c r="K886" s="1" t="str">
        <f t="shared" si="115"/>
        <v>HMC separation (ODM standard)</v>
      </c>
      <c r="L886" t="s">
        <v>25</v>
      </c>
      <c r="M886" t="s">
        <v>25</v>
      </c>
      <c r="N886" t="s">
        <v>25</v>
      </c>
      <c r="O886" t="s">
        <v>25</v>
      </c>
      <c r="P886" t="s">
        <v>282</v>
      </c>
      <c r="Q886" t="s">
        <v>918</v>
      </c>
      <c r="R886" t="s">
        <v>918</v>
      </c>
      <c r="S886" t="s">
        <v>918</v>
      </c>
      <c r="T886" t="s">
        <v>918</v>
      </c>
    </row>
    <row r="887" spans="1:20" hidden="1" x14ac:dyDescent="0.3">
      <c r="A887" t="s">
        <v>3940</v>
      </c>
      <c r="B887" t="s">
        <v>3941</v>
      </c>
      <c r="C887" s="1" t="str">
        <f t="shared" ref="C887:C950" si="119">HYPERLINK("http://geochem.nrcan.gc.ca/cdogs/content/bdl/bdl310010_e.htm", "31:0010")</f>
        <v>31:0010</v>
      </c>
      <c r="D887" s="1" t="str">
        <f t="shared" ref="D887:D950" si="120">HYPERLINK("http://geochem.nrcan.gc.ca/cdogs/content/svy/svy310003_e.htm", "31:0003")</f>
        <v>31:0003</v>
      </c>
      <c r="E887" t="s">
        <v>3942</v>
      </c>
      <c r="F887" t="s">
        <v>3943</v>
      </c>
      <c r="H887">
        <v>71.094840000000005</v>
      </c>
      <c r="I887">
        <v>-77.355549999999994</v>
      </c>
      <c r="J887" s="1" t="str">
        <f t="shared" si="118"/>
        <v>Till</v>
      </c>
      <c r="K887" s="1" t="str">
        <f t="shared" ref="K887:K950" si="121">HYPERLINK("http://geochem.nrcan.gc.ca/cdogs/content/kwd/kwd080049_e.htm", "HMC separation (ODM; details not reported)")</f>
        <v>HMC separation (ODM; details not reported)</v>
      </c>
      <c r="L887" t="s">
        <v>25</v>
      </c>
      <c r="M887" t="s">
        <v>25</v>
      </c>
      <c r="N887" t="s">
        <v>25</v>
      </c>
      <c r="O887" t="s">
        <v>25</v>
      </c>
      <c r="P887" t="s">
        <v>3944</v>
      </c>
      <c r="Q887" t="s">
        <v>1596</v>
      </c>
      <c r="R887" t="s">
        <v>1596</v>
      </c>
      <c r="S887" t="s">
        <v>1596</v>
      </c>
      <c r="T887" t="s">
        <v>1596</v>
      </c>
    </row>
    <row r="888" spans="1:20" hidden="1" x14ac:dyDescent="0.3">
      <c r="A888" t="s">
        <v>3945</v>
      </c>
      <c r="B888" t="s">
        <v>3946</v>
      </c>
      <c r="C888" s="1" t="str">
        <f t="shared" si="119"/>
        <v>31:0010</v>
      </c>
      <c r="D888" s="1" t="str">
        <f t="shared" si="120"/>
        <v>31:0003</v>
      </c>
      <c r="E888" t="s">
        <v>3947</v>
      </c>
      <c r="F888" t="s">
        <v>3948</v>
      </c>
      <c r="H888">
        <v>71.699089999999998</v>
      </c>
      <c r="I888">
        <v>-79.410330000000002</v>
      </c>
      <c r="J888" s="1" t="str">
        <f t="shared" si="118"/>
        <v>Till</v>
      </c>
      <c r="K888" s="1" t="str">
        <f t="shared" si="121"/>
        <v>HMC separation (ODM; details not reported)</v>
      </c>
      <c r="L888" t="s">
        <v>25</v>
      </c>
      <c r="M888" t="s">
        <v>25</v>
      </c>
      <c r="N888" t="s">
        <v>25</v>
      </c>
      <c r="O888" t="s">
        <v>25</v>
      </c>
      <c r="P888" t="s">
        <v>3949</v>
      </c>
      <c r="Q888" t="s">
        <v>1596</v>
      </c>
      <c r="R888" t="s">
        <v>1596</v>
      </c>
      <c r="S888" t="s">
        <v>1596</v>
      </c>
      <c r="T888" t="s">
        <v>1596</v>
      </c>
    </row>
    <row r="889" spans="1:20" hidden="1" x14ac:dyDescent="0.3">
      <c r="A889" t="s">
        <v>3950</v>
      </c>
      <c r="B889" t="s">
        <v>3951</v>
      </c>
      <c r="C889" s="1" t="str">
        <f t="shared" si="119"/>
        <v>31:0010</v>
      </c>
      <c r="D889" s="1" t="str">
        <f t="shared" si="120"/>
        <v>31:0003</v>
      </c>
      <c r="E889" t="s">
        <v>3952</v>
      </c>
      <c r="F889" t="s">
        <v>3953</v>
      </c>
      <c r="H889">
        <v>71.689409999999995</v>
      </c>
      <c r="I889">
        <v>-79.264259999999993</v>
      </c>
      <c r="J889" s="1" t="str">
        <f t="shared" si="118"/>
        <v>Till</v>
      </c>
      <c r="K889" s="1" t="str">
        <f t="shared" si="121"/>
        <v>HMC separation (ODM; details not reported)</v>
      </c>
      <c r="L889" t="s">
        <v>25</v>
      </c>
      <c r="M889" t="s">
        <v>25</v>
      </c>
      <c r="N889" t="s">
        <v>25</v>
      </c>
      <c r="O889" t="s">
        <v>25</v>
      </c>
      <c r="P889" t="s">
        <v>3954</v>
      </c>
      <c r="Q889" t="s">
        <v>1596</v>
      </c>
      <c r="R889" t="s">
        <v>1596</v>
      </c>
      <c r="S889" t="s">
        <v>1596</v>
      </c>
      <c r="T889" t="s">
        <v>1596</v>
      </c>
    </row>
    <row r="890" spans="1:20" hidden="1" x14ac:dyDescent="0.3">
      <c r="A890" t="s">
        <v>3955</v>
      </c>
      <c r="B890" t="s">
        <v>3956</v>
      </c>
      <c r="C890" s="1" t="str">
        <f t="shared" si="119"/>
        <v>31:0010</v>
      </c>
      <c r="D890" s="1" t="str">
        <f t="shared" si="120"/>
        <v>31:0003</v>
      </c>
      <c r="E890" t="s">
        <v>3957</v>
      </c>
      <c r="F890" t="s">
        <v>3958</v>
      </c>
      <c r="H890">
        <v>71.658850000000001</v>
      </c>
      <c r="I890">
        <v>-79.066699999999997</v>
      </c>
      <c r="J890" s="1" t="str">
        <f t="shared" si="118"/>
        <v>Till</v>
      </c>
      <c r="K890" s="1" t="str">
        <f t="shared" si="121"/>
        <v>HMC separation (ODM; details not reported)</v>
      </c>
      <c r="L890" t="s">
        <v>25</v>
      </c>
      <c r="M890" t="s">
        <v>25</v>
      </c>
      <c r="N890" t="s">
        <v>25</v>
      </c>
      <c r="O890" t="s">
        <v>25</v>
      </c>
      <c r="P890" t="s">
        <v>3959</v>
      </c>
      <c r="Q890" t="s">
        <v>1596</v>
      </c>
      <c r="R890" t="s">
        <v>1596</v>
      </c>
      <c r="S890" t="s">
        <v>1596</v>
      </c>
      <c r="T890" t="s">
        <v>1596</v>
      </c>
    </row>
    <row r="891" spans="1:20" hidden="1" x14ac:dyDescent="0.3">
      <c r="A891" t="s">
        <v>3960</v>
      </c>
      <c r="B891" t="s">
        <v>3961</v>
      </c>
      <c r="C891" s="1" t="str">
        <f t="shared" si="119"/>
        <v>31:0010</v>
      </c>
      <c r="D891" s="1" t="str">
        <f t="shared" si="120"/>
        <v>31:0003</v>
      </c>
      <c r="E891" t="s">
        <v>3962</v>
      </c>
      <c r="F891" t="s">
        <v>3963</v>
      </c>
      <c r="H891">
        <v>71.648169999999993</v>
      </c>
      <c r="I891">
        <v>-78.847030000000004</v>
      </c>
      <c r="J891" s="1" t="str">
        <f t="shared" si="118"/>
        <v>Till</v>
      </c>
      <c r="K891" s="1" t="str">
        <f t="shared" si="121"/>
        <v>HMC separation (ODM; details not reported)</v>
      </c>
      <c r="L891" t="s">
        <v>25</v>
      </c>
      <c r="M891" t="s">
        <v>25</v>
      </c>
      <c r="N891" t="s">
        <v>25</v>
      </c>
      <c r="O891" t="s">
        <v>25</v>
      </c>
      <c r="P891" t="s">
        <v>3964</v>
      </c>
      <c r="Q891" t="s">
        <v>1596</v>
      </c>
      <c r="R891" t="s">
        <v>1596</v>
      </c>
      <c r="S891" t="s">
        <v>1596</v>
      </c>
      <c r="T891" t="s">
        <v>1596</v>
      </c>
    </row>
    <row r="892" spans="1:20" hidden="1" x14ac:dyDescent="0.3">
      <c r="A892" t="s">
        <v>3965</v>
      </c>
      <c r="B892" t="s">
        <v>3966</v>
      </c>
      <c r="C892" s="1" t="str">
        <f t="shared" si="119"/>
        <v>31:0010</v>
      </c>
      <c r="D892" s="1" t="str">
        <f t="shared" si="120"/>
        <v>31:0003</v>
      </c>
      <c r="E892" t="s">
        <v>3967</v>
      </c>
      <c r="F892" t="s">
        <v>3968</v>
      </c>
      <c r="H892">
        <v>71.57208</v>
      </c>
      <c r="I892">
        <v>-78.739980000000003</v>
      </c>
      <c r="J892" s="1" t="str">
        <f t="shared" si="118"/>
        <v>Till</v>
      </c>
      <c r="K892" s="1" t="str">
        <f t="shared" si="121"/>
        <v>HMC separation (ODM; details not reported)</v>
      </c>
      <c r="L892" t="s">
        <v>25</v>
      </c>
      <c r="M892" t="s">
        <v>25</v>
      </c>
      <c r="N892" t="s">
        <v>25</v>
      </c>
      <c r="O892" t="s">
        <v>25</v>
      </c>
      <c r="P892" t="s">
        <v>3969</v>
      </c>
      <c r="Q892" t="s">
        <v>1596</v>
      </c>
      <c r="R892" t="s">
        <v>1596</v>
      </c>
      <c r="S892" t="s">
        <v>1596</v>
      </c>
      <c r="T892" t="s">
        <v>1596</v>
      </c>
    </row>
    <row r="893" spans="1:20" hidden="1" x14ac:dyDescent="0.3">
      <c r="A893" t="s">
        <v>3970</v>
      </c>
      <c r="B893" t="s">
        <v>3971</v>
      </c>
      <c r="C893" s="1" t="str">
        <f t="shared" si="119"/>
        <v>31:0010</v>
      </c>
      <c r="D893" s="1" t="str">
        <f t="shared" si="120"/>
        <v>31:0003</v>
      </c>
      <c r="E893" t="s">
        <v>3972</v>
      </c>
      <c r="F893" t="s">
        <v>3973</v>
      </c>
      <c r="H893">
        <v>71.702809999999999</v>
      </c>
      <c r="I893">
        <v>-78.980639999999994</v>
      </c>
      <c r="J893" s="1" t="str">
        <f t="shared" si="118"/>
        <v>Till</v>
      </c>
      <c r="K893" s="1" t="str">
        <f t="shared" si="121"/>
        <v>HMC separation (ODM; details not reported)</v>
      </c>
      <c r="L893" t="s">
        <v>25</v>
      </c>
      <c r="M893" t="s">
        <v>25</v>
      </c>
      <c r="N893" t="s">
        <v>25</v>
      </c>
      <c r="O893" t="s">
        <v>25</v>
      </c>
      <c r="P893" t="s">
        <v>3974</v>
      </c>
      <c r="Q893" t="s">
        <v>1596</v>
      </c>
      <c r="R893" t="s">
        <v>1596</v>
      </c>
      <c r="S893" t="s">
        <v>1596</v>
      </c>
      <c r="T893" t="s">
        <v>1596</v>
      </c>
    </row>
    <row r="894" spans="1:20" hidden="1" x14ac:dyDescent="0.3">
      <c r="A894" t="s">
        <v>3975</v>
      </c>
      <c r="B894" t="s">
        <v>3976</v>
      </c>
      <c r="C894" s="1" t="str">
        <f t="shared" si="119"/>
        <v>31:0010</v>
      </c>
      <c r="D894" s="1" t="str">
        <f t="shared" si="120"/>
        <v>31:0003</v>
      </c>
      <c r="E894" t="s">
        <v>3977</v>
      </c>
      <c r="F894" t="s">
        <v>3978</v>
      </c>
      <c r="H894">
        <v>71.576769999999996</v>
      </c>
      <c r="I894">
        <v>-79.208960000000005</v>
      </c>
      <c r="J894" s="1" t="str">
        <f t="shared" si="118"/>
        <v>Till</v>
      </c>
      <c r="K894" s="1" t="str">
        <f t="shared" si="121"/>
        <v>HMC separation (ODM; details not reported)</v>
      </c>
      <c r="L894" t="s">
        <v>25</v>
      </c>
      <c r="M894" t="s">
        <v>25</v>
      </c>
      <c r="N894" t="s">
        <v>25</v>
      </c>
      <c r="O894" t="s">
        <v>25</v>
      </c>
      <c r="P894" t="s">
        <v>3979</v>
      </c>
      <c r="Q894" t="s">
        <v>1596</v>
      </c>
      <c r="R894" t="s">
        <v>1596</v>
      </c>
      <c r="S894" t="s">
        <v>1596</v>
      </c>
      <c r="T894" t="s">
        <v>1596</v>
      </c>
    </row>
    <row r="895" spans="1:20" hidden="1" x14ac:dyDescent="0.3">
      <c r="A895" t="s">
        <v>3980</v>
      </c>
      <c r="B895" t="s">
        <v>3981</v>
      </c>
      <c r="C895" s="1" t="str">
        <f t="shared" si="119"/>
        <v>31:0010</v>
      </c>
      <c r="D895" s="1" t="str">
        <f t="shared" si="120"/>
        <v>31:0003</v>
      </c>
      <c r="E895" t="s">
        <v>3982</v>
      </c>
      <c r="F895" t="s">
        <v>3983</v>
      </c>
      <c r="H895">
        <v>71.623819999999995</v>
      </c>
      <c r="I895">
        <v>-79.089200000000005</v>
      </c>
      <c r="J895" s="1" t="str">
        <f t="shared" si="118"/>
        <v>Till</v>
      </c>
      <c r="K895" s="1" t="str">
        <f t="shared" si="121"/>
        <v>HMC separation (ODM; details not reported)</v>
      </c>
      <c r="L895" t="s">
        <v>25</v>
      </c>
      <c r="M895" t="s">
        <v>25</v>
      </c>
      <c r="N895" t="s">
        <v>25</v>
      </c>
      <c r="O895" t="s">
        <v>25</v>
      </c>
      <c r="P895" t="s">
        <v>3984</v>
      </c>
      <c r="Q895" t="s">
        <v>1596</v>
      </c>
      <c r="R895" t="s">
        <v>1596</v>
      </c>
      <c r="S895" t="s">
        <v>1596</v>
      </c>
      <c r="T895" t="s">
        <v>1596</v>
      </c>
    </row>
    <row r="896" spans="1:20" hidden="1" x14ac:dyDescent="0.3">
      <c r="A896" t="s">
        <v>3985</v>
      </c>
      <c r="B896" t="s">
        <v>3986</v>
      </c>
      <c r="C896" s="1" t="str">
        <f t="shared" si="119"/>
        <v>31:0010</v>
      </c>
      <c r="D896" s="1" t="str">
        <f t="shared" si="120"/>
        <v>31:0003</v>
      </c>
      <c r="E896" t="s">
        <v>3987</v>
      </c>
      <c r="F896" t="s">
        <v>3988</v>
      </c>
      <c r="H896">
        <v>71.63158</v>
      </c>
      <c r="I896">
        <v>-78.83811</v>
      </c>
      <c r="J896" s="1" t="str">
        <f t="shared" si="118"/>
        <v>Till</v>
      </c>
      <c r="K896" s="1" t="str">
        <f t="shared" si="121"/>
        <v>HMC separation (ODM; details not reported)</v>
      </c>
      <c r="L896" t="s">
        <v>25</v>
      </c>
      <c r="M896" t="s">
        <v>25</v>
      </c>
      <c r="N896" t="s">
        <v>25</v>
      </c>
      <c r="O896" t="s">
        <v>25</v>
      </c>
      <c r="P896" t="s">
        <v>3989</v>
      </c>
      <c r="Q896" t="s">
        <v>1596</v>
      </c>
      <c r="R896" t="s">
        <v>1596</v>
      </c>
      <c r="S896" t="s">
        <v>1596</v>
      </c>
      <c r="T896" t="s">
        <v>1596</v>
      </c>
    </row>
    <row r="897" spans="1:20" hidden="1" x14ac:dyDescent="0.3">
      <c r="A897" t="s">
        <v>3990</v>
      </c>
      <c r="B897" t="s">
        <v>3991</v>
      </c>
      <c r="C897" s="1" t="str">
        <f t="shared" si="119"/>
        <v>31:0010</v>
      </c>
      <c r="D897" s="1" t="str">
        <f t="shared" si="120"/>
        <v>31:0003</v>
      </c>
      <c r="E897" t="s">
        <v>3992</v>
      </c>
      <c r="F897" t="s">
        <v>3993</v>
      </c>
      <c r="H897">
        <v>71.604140000000001</v>
      </c>
      <c r="I897">
        <v>-78.734740000000002</v>
      </c>
      <c r="J897" s="1" t="str">
        <f t="shared" si="118"/>
        <v>Till</v>
      </c>
      <c r="K897" s="1" t="str">
        <f t="shared" si="121"/>
        <v>HMC separation (ODM; details not reported)</v>
      </c>
      <c r="L897" t="s">
        <v>34</v>
      </c>
      <c r="M897" t="s">
        <v>34</v>
      </c>
      <c r="N897" t="s">
        <v>25</v>
      </c>
      <c r="O897" t="s">
        <v>25</v>
      </c>
      <c r="P897" t="s">
        <v>3994</v>
      </c>
      <c r="Q897" t="s">
        <v>1596</v>
      </c>
      <c r="R897" t="s">
        <v>1596</v>
      </c>
      <c r="S897" t="s">
        <v>1596</v>
      </c>
      <c r="T897" t="s">
        <v>1596</v>
      </c>
    </row>
    <row r="898" spans="1:20" hidden="1" x14ac:dyDescent="0.3">
      <c r="A898" t="s">
        <v>3995</v>
      </c>
      <c r="B898" t="s">
        <v>3996</v>
      </c>
      <c r="C898" s="1" t="str">
        <f t="shared" si="119"/>
        <v>31:0010</v>
      </c>
      <c r="D898" s="1" t="str">
        <f t="shared" si="120"/>
        <v>31:0003</v>
      </c>
      <c r="E898" t="s">
        <v>3997</v>
      </c>
      <c r="F898" t="s">
        <v>3998</v>
      </c>
      <c r="H898">
        <v>71.584109999999995</v>
      </c>
      <c r="I898">
        <v>-78.574330000000003</v>
      </c>
      <c r="J898" s="1" t="str">
        <f t="shared" si="118"/>
        <v>Till</v>
      </c>
      <c r="K898" s="1" t="str">
        <f t="shared" si="121"/>
        <v>HMC separation (ODM; details not reported)</v>
      </c>
      <c r="L898" t="s">
        <v>25</v>
      </c>
      <c r="M898" t="s">
        <v>25</v>
      </c>
      <c r="N898" t="s">
        <v>25</v>
      </c>
      <c r="O898" t="s">
        <v>25</v>
      </c>
      <c r="P898" t="s">
        <v>3999</v>
      </c>
      <c r="Q898" t="s">
        <v>1596</v>
      </c>
      <c r="R898" t="s">
        <v>1596</v>
      </c>
      <c r="S898" t="s">
        <v>1596</v>
      </c>
      <c r="T898" t="s">
        <v>1596</v>
      </c>
    </row>
    <row r="899" spans="1:20" hidden="1" x14ac:dyDescent="0.3">
      <c r="A899" t="s">
        <v>4000</v>
      </c>
      <c r="B899" t="s">
        <v>4001</v>
      </c>
      <c r="C899" s="1" t="str">
        <f t="shared" si="119"/>
        <v>31:0010</v>
      </c>
      <c r="D899" s="1" t="str">
        <f t="shared" si="120"/>
        <v>31:0003</v>
      </c>
      <c r="E899" t="s">
        <v>4002</v>
      </c>
      <c r="F899" t="s">
        <v>4003</v>
      </c>
      <c r="H899">
        <v>71.457949999999997</v>
      </c>
      <c r="I899">
        <v>-78.804469999999995</v>
      </c>
      <c r="J899" s="1" t="str">
        <f t="shared" si="118"/>
        <v>Till</v>
      </c>
      <c r="K899" s="1" t="str">
        <f t="shared" si="121"/>
        <v>HMC separation (ODM; details not reported)</v>
      </c>
      <c r="L899" t="s">
        <v>25</v>
      </c>
      <c r="M899" t="s">
        <v>25</v>
      </c>
      <c r="N899" t="s">
        <v>25</v>
      </c>
      <c r="O899" t="s">
        <v>25</v>
      </c>
      <c r="P899" t="s">
        <v>4004</v>
      </c>
      <c r="Q899" t="s">
        <v>1596</v>
      </c>
      <c r="R899" t="s">
        <v>1596</v>
      </c>
      <c r="S899" t="s">
        <v>1596</v>
      </c>
      <c r="T899" t="s">
        <v>1596</v>
      </c>
    </row>
    <row r="900" spans="1:20" hidden="1" x14ac:dyDescent="0.3">
      <c r="A900" t="s">
        <v>4005</v>
      </c>
      <c r="B900" t="s">
        <v>4006</v>
      </c>
      <c r="C900" s="1" t="str">
        <f t="shared" si="119"/>
        <v>31:0010</v>
      </c>
      <c r="D900" s="1" t="str">
        <f t="shared" si="120"/>
        <v>31:0003</v>
      </c>
      <c r="E900" t="s">
        <v>4007</v>
      </c>
      <c r="F900" t="s">
        <v>4008</v>
      </c>
      <c r="H900">
        <v>71.462519999999998</v>
      </c>
      <c r="I900">
        <v>-79.019350000000003</v>
      </c>
      <c r="J900" s="1" t="str">
        <f t="shared" si="118"/>
        <v>Till</v>
      </c>
      <c r="K900" s="1" t="str">
        <f t="shared" si="121"/>
        <v>HMC separation (ODM; details not reported)</v>
      </c>
      <c r="L900" t="s">
        <v>33</v>
      </c>
      <c r="M900" t="s">
        <v>33</v>
      </c>
      <c r="N900" t="s">
        <v>25</v>
      </c>
      <c r="O900" t="s">
        <v>25</v>
      </c>
      <c r="P900" t="s">
        <v>1595</v>
      </c>
      <c r="Q900" t="s">
        <v>1596</v>
      </c>
      <c r="R900" t="s">
        <v>1596</v>
      </c>
      <c r="S900" t="s">
        <v>1596</v>
      </c>
      <c r="T900" t="s">
        <v>1596</v>
      </c>
    </row>
    <row r="901" spans="1:20" hidden="1" x14ac:dyDescent="0.3">
      <c r="A901" t="s">
        <v>4009</v>
      </c>
      <c r="B901" t="s">
        <v>4010</v>
      </c>
      <c r="C901" s="1" t="str">
        <f t="shared" si="119"/>
        <v>31:0010</v>
      </c>
      <c r="D901" s="1" t="str">
        <f t="shared" si="120"/>
        <v>31:0003</v>
      </c>
      <c r="E901" t="s">
        <v>4011</v>
      </c>
      <c r="F901" t="s">
        <v>4012</v>
      </c>
      <c r="H901">
        <v>71.398060000000001</v>
      </c>
      <c r="I901">
        <v>-78.171710000000004</v>
      </c>
      <c r="J901" s="1" t="str">
        <f t="shared" si="118"/>
        <v>Till</v>
      </c>
      <c r="K901" s="1" t="str">
        <f t="shared" si="121"/>
        <v>HMC separation (ODM; details not reported)</v>
      </c>
      <c r="L901" t="s">
        <v>25</v>
      </c>
      <c r="M901" t="s">
        <v>25</v>
      </c>
      <c r="N901" t="s">
        <v>25</v>
      </c>
      <c r="O901" t="s">
        <v>25</v>
      </c>
      <c r="P901" t="s">
        <v>4013</v>
      </c>
      <c r="Q901" t="s">
        <v>1596</v>
      </c>
      <c r="R901" t="s">
        <v>1596</v>
      </c>
      <c r="S901" t="s">
        <v>1596</v>
      </c>
      <c r="T901" t="s">
        <v>1596</v>
      </c>
    </row>
    <row r="902" spans="1:20" hidden="1" x14ac:dyDescent="0.3">
      <c r="A902" t="s">
        <v>4014</v>
      </c>
      <c r="B902" t="s">
        <v>4015</v>
      </c>
      <c r="C902" s="1" t="str">
        <f t="shared" si="119"/>
        <v>31:0010</v>
      </c>
      <c r="D902" s="1" t="str">
        <f t="shared" si="120"/>
        <v>31:0003</v>
      </c>
      <c r="E902" t="s">
        <v>4016</v>
      </c>
      <c r="F902" t="s">
        <v>4017</v>
      </c>
      <c r="H902">
        <v>71.364239999999995</v>
      </c>
      <c r="I902">
        <v>-78.126660000000001</v>
      </c>
      <c r="J902" s="1" t="str">
        <f t="shared" si="118"/>
        <v>Till</v>
      </c>
      <c r="K902" s="1" t="str">
        <f t="shared" si="121"/>
        <v>HMC separation (ODM; details not reported)</v>
      </c>
      <c r="L902" t="s">
        <v>25</v>
      </c>
      <c r="M902" t="s">
        <v>25</v>
      </c>
      <c r="N902" t="s">
        <v>25</v>
      </c>
      <c r="O902" t="s">
        <v>25</v>
      </c>
      <c r="P902" t="s">
        <v>4018</v>
      </c>
      <c r="Q902" t="s">
        <v>1596</v>
      </c>
      <c r="R902" t="s">
        <v>1596</v>
      </c>
      <c r="S902" t="s">
        <v>1596</v>
      </c>
      <c r="T902" t="s">
        <v>1596</v>
      </c>
    </row>
    <row r="903" spans="1:20" hidden="1" x14ac:dyDescent="0.3">
      <c r="A903" t="s">
        <v>4019</v>
      </c>
      <c r="B903" t="s">
        <v>4020</v>
      </c>
      <c r="C903" s="1" t="str">
        <f t="shared" si="119"/>
        <v>31:0010</v>
      </c>
      <c r="D903" s="1" t="str">
        <f t="shared" si="120"/>
        <v>31:0003</v>
      </c>
      <c r="E903" t="s">
        <v>4021</v>
      </c>
      <c r="F903" t="s">
        <v>4022</v>
      </c>
      <c r="H903">
        <v>71.413610000000006</v>
      </c>
      <c r="I903">
        <v>-77.977670000000003</v>
      </c>
      <c r="J903" s="1" t="str">
        <f t="shared" si="118"/>
        <v>Till</v>
      </c>
      <c r="K903" s="1" t="str">
        <f t="shared" si="121"/>
        <v>HMC separation (ODM; details not reported)</v>
      </c>
      <c r="L903" t="s">
        <v>25</v>
      </c>
      <c r="M903" t="s">
        <v>25</v>
      </c>
      <c r="N903" t="s">
        <v>25</v>
      </c>
      <c r="O903" t="s">
        <v>25</v>
      </c>
      <c r="P903" t="s">
        <v>4023</v>
      </c>
      <c r="Q903" t="s">
        <v>1596</v>
      </c>
      <c r="R903" t="s">
        <v>1596</v>
      </c>
      <c r="S903" t="s">
        <v>1596</v>
      </c>
      <c r="T903" t="s">
        <v>1596</v>
      </c>
    </row>
    <row r="904" spans="1:20" hidden="1" x14ac:dyDescent="0.3">
      <c r="A904" t="s">
        <v>4024</v>
      </c>
      <c r="B904" t="s">
        <v>4025</v>
      </c>
      <c r="C904" s="1" t="str">
        <f t="shared" si="119"/>
        <v>31:0010</v>
      </c>
      <c r="D904" s="1" t="str">
        <f t="shared" si="120"/>
        <v>31:0003</v>
      </c>
      <c r="E904" t="s">
        <v>4026</v>
      </c>
      <c r="F904" t="s">
        <v>4027</v>
      </c>
      <c r="H904">
        <v>71.372969999999995</v>
      </c>
      <c r="I904">
        <v>-77.761809999999997</v>
      </c>
      <c r="J904" s="1" t="str">
        <f t="shared" si="118"/>
        <v>Till</v>
      </c>
      <c r="K904" s="1" t="str">
        <f t="shared" si="121"/>
        <v>HMC separation (ODM; details not reported)</v>
      </c>
      <c r="L904" t="s">
        <v>25</v>
      </c>
      <c r="M904" t="s">
        <v>25</v>
      </c>
      <c r="N904" t="s">
        <v>25</v>
      </c>
      <c r="O904" t="s">
        <v>25</v>
      </c>
      <c r="P904" t="s">
        <v>4028</v>
      </c>
      <c r="Q904" t="s">
        <v>1596</v>
      </c>
      <c r="R904" t="s">
        <v>1596</v>
      </c>
      <c r="S904" t="s">
        <v>1596</v>
      </c>
      <c r="T904" t="s">
        <v>1596</v>
      </c>
    </row>
    <row r="905" spans="1:20" hidden="1" x14ac:dyDescent="0.3">
      <c r="A905" t="s">
        <v>4029</v>
      </c>
      <c r="B905" t="s">
        <v>4030</v>
      </c>
      <c r="C905" s="1" t="str">
        <f t="shared" si="119"/>
        <v>31:0010</v>
      </c>
      <c r="D905" s="1" t="str">
        <f t="shared" si="120"/>
        <v>31:0003</v>
      </c>
      <c r="E905" t="s">
        <v>4031</v>
      </c>
      <c r="F905" t="s">
        <v>4032</v>
      </c>
      <c r="H905">
        <v>71.317790000000002</v>
      </c>
      <c r="I905">
        <v>-77.682270000000003</v>
      </c>
      <c r="J905" s="1" t="str">
        <f t="shared" si="118"/>
        <v>Till</v>
      </c>
      <c r="K905" s="1" t="str">
        <f t="shared" si="121"/>
        <v>HMC separation (ODM; details not reported)</v>
      </c>
      <c r="L905" t="s">
        <v>25</v>
      </c>
      <c r="M905" t="s">
        <v>25</v>
      </c>
      <c r="N905" t="s">
        <v>25</v>
      </c>
      <c r="O905" t="s">
        <v>25</v>
      </c>
      <c r="P905" t="s">
        <v>4033</v>
      </c>
      <c r="Q905" t="s">
        <v>1596</v>
      </c>
      <c r="R905" t="s">
        <v>1596</v>
      </c>
      <c r="S905" t="s">
        <v>1596</v>
      </c>
      <c r="T905" t="s">
        <v>1596</v>
      </c>
    </row>
    <row r="906" spans="1:20" hidden="1" x14ac:dyDescent="0.3">
      <c r="A906" t="s">
        <v>4034</v>
      </c>
      <c r="B906" t="s">
        <v>4035</v>
      </c>
      <c r="C906" s="1" t="str">
        <f t="shared" si="119"/>
        <v>31:0010</v>
      </c>
      <c r="D906" s="1" t="str">
        <f t="shared" si="120"/>
        <v>31:0003</v>
      </c>
      <c r="E906" t="s">
        <v>4036</v>
      </c>
      <c r="F906" t="s">
        <v>4037</v>
      </c>
      <c r="H906">
        <v>71.542379999999994</v>
      </c>
      <c r="I906">
        <v>-79.952119999999994</v>
      </c>
      <c r="J906" s="1" t="str">
        <f t="shared" si="118"/>
        <v>Till</v>
      </c>
      <c r="K906" s="1" t="str">
        <f t="shared" si="121"/>
        <v>HMC separation (ODM; details not reported)</v>
      </c>
      <c r="L906" t="s">
        <v>25</v>
      </c>
      <c r="M906" t="s">
        <v>25</v>
      </c>
      <c r="N906" t="s">
        <v>25</v>
      </c>
      <c r="O906" t="s">
        <v>25</v>
      </c>
      <c r="P906" t="s">
        <v>2865</v>
      </c>
      <c r="Q906" t="s">
        <v>1596</v>
      </c>
      <c r="R906" t="s">
        <v>1596</v>
      </c>
      <c r="S906" t="s">
        <v>1596</v>
      </c>
      <c r="T906" t="s">
        <v>1596</v>
      </c>
    </row>
    <row r="907" spans="1:20" hidden="1" x14ac:dyDescent="0.3">
      <c r="A907" t="s">
        <v>4038</v>
      </c>
      <c r="B907" t="s">
        <v>4039</v>
      </c>
      <c r="C907" s="1" t="str">
        <f t="shared" si="119"/>
        <v>31:0010</v>
      </c>
      <c r="D907" s="1" t="str">
        <f t="shared" si="120"/>
        <v>31:0003</v>
      </c>
      <c r="E907" t="s">
        <v>4040</v>
      </c>
      <c r="F907" t="s">
        <v>4041</v>
      </c>
      <c r="H907">
        <v>71.469819999999999</v>
      </c>
      <c r="I907">
        <v>-79.891890000000004</v>
      </c>
      <c r="J907" s="1" t="str">
        <f t="shared" si="118"/>
        <v>Till</v>
      </c>
      <c r="K907" s="1" t="str">
        <f t="shared" si="121"/>
        <v>HMC separation (ODM; details not reported)</v>
      </c>
      <c r="L907" t="s">
        <v>33</v>
      </c>
      <c r="M907" t="s">
        <v>33</v>
      </c>
      <c r="N907" t="s">
        <v>25</v>
      </c>
      <c r="O907" t="s">
        <v>25</v>
      </c>
      <c r="P907" t="s">
        <v>737</v>
      </c>
      <c r="Q907" t="s">
        <v>1596</v>
      </c>
      <c r="R907" t="s">
        <v>1596</v>
      </c>
      <c r="S907" t="s">
        <v>1596</v>
      </c>
      <c r="T907" t="s">
        <v>1596</v>
      </c>
    </row>
    <row r="908" spans="1:20" hidden="1" x14ac:dyDescent="0.3">
      <c r="A908" t="s">
        <v>4042</v>
      </c>
      <c r="B908" t="s">
        <v>4043</v>
      </c>
      <c r="C908" s="1" t="str">
        <f t="shared" si="119"/>
        <v>31:0010</v>
      </c>
      <c r="D908" s="1" t="str">
        <f t="shared" si="120"/>
        <v>31:0003</v>
      </c>
      <c r="E908" t="s">
        <v>4044</v>
      </c>
      <c r="F908" t="s">
        <v>4045</v>
      </c>
      <c r="H908">
        <v>71.437709999999996</v>
      </c>
      <c r="I908">
        <v>-79.940950000000001</v>
      </c>
      <c r="J908" s="1" t="str">
        <f t="shared" si="118"/>
        <v>Till</v>
      </c>
      <c r="K908" s="1" t="str">
        <f t="shared" si="121"/>
        <v>HMC separation (ODM; details not reported)</v>
      </c>
      <c r="L908" t="s">
        <v>25</v>
      </c>
      <c r="M908" t="s">
        <v>25</v>
      </c>
      <c r="N908" t="s">
        <v>25</v>
      </c>
      <c r="O908" t="s">
        <v>25</v>
      </c>
      <c r="P908" t="s">
        <v>108</v>
      </c>
      <c r="Q908" t="s">
        <v>1596</v>
      </c>
      <c r="R908" t="s">
        <v>1596</v>
      </c>
      <c r="S908" t="s">
        <v>1596</v>
      </c>
      <c r="T908" t="s">
        <v>1596</v>
      </c>
    </row>
    <row r="909" spans="1:20" hidden="1" x14ac:dyDescent="0.3">
      <c r="A909" t="s">
        <v>4046</v>
      </c>
      <c r="B909" t="s">
        <v>4047</v>
      </c>
      <c r="C909" s="1" t="str">
        <f t="shared" si="119"/>
        <v>31:0010</v>
      </c>
      <c r="D909" s="1" t="str">
        <f t="shared" si="120"/>
        <v>31:0003</v>
      </c>
      <c r="E909" t="s">
        <v>4048</v>
      </c>
      <c r="F909" t="s">
        <v>4049</v>
      </c>
      <c r="H909">
        <v>71.427530000000004</v>
      </c>
      <c r="I909">
        <v>-79.741510000000005</v>
      </c>
      <c r="J909" s="1" t="str">
        <f t="shared" si="118"/>
        <v>Till</v>
      </c>
      <c r="K909" s="1" t="str">
        <f t="shared" si="121"/>
        <v>HMC separation (ODM; details not reported)</v>
      </c>
      <c r="L909" t="s">
        <v>25</v>
      </c>
      <c r="M909" t="s">
        <v>25</v>
      </c>
      <c r="N909" t="s">
        <v>25</v>
      </c>
      <c r="O909" t="s">
        <v>25</v>
      </c>
      <c r="P909" t="s">
        <v>4050</v>
      </c>
      <c r="Q909" t="s">
        <v>1596</v>
      </c>
      <c r="R909" t="s">
        <v>1596</v>
      </c>
      <c r="S909" t="s">
        <v>1596</v>
      </c>
      <c r="T909" t="s">
        <v>1596</v>
      </c>
    </row>
    <row r="910" spans="1:20" hidden="1" x14ac:dyDescent="0.3">
      <c r="A910" t="s">
        <v>4051</v>
      </c>
      <c r="B910" t="s">
        <v>4052</v>
      </c>
      <c r="C910" s="1" t="str">
        <f t="shared" si="119"/>
        <v>31:0010</v>
      </c>
      <c r="D910" s="1" t="str">
        <f t="shared" si="120"/>
        <v>31:0003</v>
      </c>
      <c r="E910" t="s">
        <v>4053</v>
      </c>
      <c r="F910" t="s">
        <v>4054</v>
      </c>
      <c r="H910">
        <v>71.402230000000003</v>
      </c>
      <c r="I910">
        <v>-79.608130000000003</v>
      </c>
      <c r="J910" s="1" t="str">
        <f t="shared" si="118"/>
        <v>Till</v>
      </c>
      <c r="K910" s="1" t="str">
        <f t="shared" si="121"/>
        <v>HMC separation (ODM; details not reported)</v>
      </c>
      <c r="L910" t="s">
        <v>25</v>
      </c>
      <c r="M910" t="s">
        <v>25</v>
      </c>
      <c r="N910" t="s">
        <v>25</v>
      </c>
      <c r="O910" t="s">
        <v>25</v>
      </c>
      <c r="P910" t="s">
        <v>4055</v>
      </c>
      <c r="Q910" t="s">
        <v>1596</v>
      </c>
      <c r="R910" t="s">
        <v>1596</v>
      </c>
      <c r="S910" t="s">
        <v>1596</v>
      </c>
      <c r="T910" t="s">
        <v>1596</v>
      </c>
    </row>
    <row r="911" spans="1:20" hidden="1" x14ac:dyDescent="0.3">
      <c r="A911" t="s">
        <v>4056</v>
      </c>
      <c r="B911" t="s">
        <v>4057</v>
      </c>
      <c r="C911" s="1" t="str">
        <f t="shared" si="119"/>
        <v>31:0010</v>
      </c>
      <c r="D911" s="1" t="str">
        <f t="shared" si="120"/>
        <v>31:0003</v>
      </c>
      <c r="E911" t="s">
        <v>4058</v>
      </c>
      <c r="F911" t="s">
        <v>4059</v>
      </c>
      <c r="H911">
        <v>71.342799999999997</v>
      </c>
      <c r="I911">
        <v>-79.405969999999996</v>
      </c>
      <c r="J911" s="1" t="str">
        <f t="shared" si="118"/>
        <v>Till</v>
      </c>
      <c r="K911" s="1" t="str">
        <f t="shared" si="121"/>
        <v>HMC separation (ODM; details not reported)</v>
      </c>
      <c r="L911" t="s">
        <v>33</v>
      </c>
      <c r="M911" t="s">
        <v>33</v>
      </c>
      <c r="N911" t="s">
        <v>25</v>
      </c>
      <c r="O911" t="s">
        <v>25</v>
      </c>
      <c r="P911" t="s">
        <v>4060</v>
      </c>
      <c r="Q911" t="s">
        <v>1596</v>
      </c>
      <c r="R911" t="s">
        <v>1596</v>
      </c>
      <c r="S911" t="s">
        <v>1596</v>
      </c>
      <c r="T911" t="s">
        <v>1596</v>
      </c>
    </row>
    <row r="912" spans="1:20" hidden="1" x14ac:dyDescent="0.3">
      <c r="A912" t="s">
        <v>4061</v>
      </c>
      <c r="B912" t="s">
        <v>4062</v>
      </c>
      <c r="C912" s="1" t="str">
        <f t="shared" si="119"/>
        <v>31:0010</v>
      </c>
      <c r="D912" s="1" t="str">
        <f t="shared" si="120"/>
        <v>31:0003</v>
      </c>
      <c r="E912" t="s">
        <v>4063</v>
      </c>
      <c r="F912" t="s">
        <v>4064</v>
      </c>
      <c r="H912">
        <v>71.290850000000006</v>
      </c>
      <c r="I912">
        <v>-79.420429999999996</v>
      </c>
      <c r="J912" s="1" t="str">
        <f t="shared" si="118"/>
        <v>Till</v>
      </c>
      <c r="K912" s="1" t="str">
        <f t="shared" si="121"/>
        <v>HMC separation (ODM; details not reported)</v>
      </c>
      <c r="L912" t="s">
        <v>25</v>
      </c>
      <c r="M912" t="s">
        <v>25</v>
      </c>
      <c r="N912" t="s">
        <v>25</v>
      </c>
      <c r="O912" t="s">
        <v>25</v>
      </c>
      <c r="P912" t="s">
        <v>4065</v>
      </c>
      <c r="Q912" t="s">
        <v>1596</v>
      </c>
      <c r="R912" t="s">
        <v>1596</v>
      </c>
      <c r="S912" t="s">
        <v>1596</v>
      </c>
      <c r="T912" t="s">
        <v>1596</v>
      </c>
    </row>
    <row r="913" spans="1:20" hidden="1" x14ac:dyDescent="0.3">
      <c r="A913" t="s">
        <v>4066</v>
      </c>
      <c r="B913" t="s">
        <v>4067</v>
      </c>
      <c r="C913" s="1" t="str">
        <f t="shared" si="119"/>
        <v>31:0010</v>
      </c>
      <c r="D913" s="1" t="str">
        <f t="shared" si="120"/>
        <v>31:0003</v>
      </c>
      <c r="E913" t="s">
        <v>4068</v>
      </c>
      <c r="F913" t="s">
        <v>4069</v>
      </c>
      <c r="H913">
        <v>71.20966</v>
      </c>
      <c r="I913">
        <v>-79.613219999999998</v>
      </c>
      <c r="J913" s="1" t="str">
        <f t="shared" si="118"/>
        <v>Till</v>
      </c>
      <c r="K913" s="1" t="str">
        <f t="shared" si="121"/>
        <v>HMC separation (ODM; details not reported)</v>
      </c>
      <c r="L913" t="s">
        <v>25</v>
      </c>
      <c r="M913" t="s">
        <v>25</v>
      </c>
      <c r="N913" t="s">
        <v>25</v>
      </c>
      <c r="O913" t="s">
        <v>25</v>
      </c>
      <c r="P913" t="s">
        <v>1157</v>
      </c>
      <c r="Q913" t="s">
        <v>1596</v>
      </c>
      <c r="R913" t="s">
        <v>1596</v>
      </c>
      <c r="S913" t="s">
        <v>1596</v>
      </c>
      <c r="T913" t="s">
        <v>1596</v>
      </c>
    </row>
    <row r="914" spans="1:20" hidden="1" x14ac:dyDescent="0.3">
      <c r="A914" t="s">
        <v>4070</v>
      </c>
      <c r="B914" t="s">
        <v>4071</v>
      </c>
      <c r="C914" s="1" t="str">
        <f t="shared" si="119"/>
        <v>31:0010</v>
      </c>
      <c r="D914" s="1" t="str">
        <f t="shared" si="120"/>
        <v>31:0003</v>
      </c>
      <c r="E914" t="s">
        <v>4072</v>
      </c>
      <c r="F914" t="s">
        <v>4073</v>
      </c>
      <c r="H914">
        <v>71.186539999999994</v>
      </c>
      <c r="I914">
        <v>-79.729979999999998</v>
      </c>
      <c r="J914" s="1" t="str">
        <f t="shared" si="118"/>
        <v>Till</v>
      </c>
      <c r="K914" s="1" t="str">
        <f t="shared" si="121"/>
        <v>HMC separation (ODM; details not reported)</v>
      </c>
      <c r="L914" t="s">
        <v>25</v>
      </c>
      <c r="M914" t="s">
        <v>25</v>
      </c>
      <c r="N914" t="s">
        <v>25</v>
      </c>
      <c r="O914" t="s">
        <v>25</v>
      </c>
      <c r="P914" t="s">
        <v>4074</v>
      </c>
      <c r="Q914" t="s">
        <v>1596</v>
      </c>
      <c r="R914" t="s">
        <v>1596</v>
      </c>
      <c r="S914" t="s">
        <v>1596</v>
      </c>
      <c r="T914" t="s">
        <v>1596</v>
      </c>
    </row>
    <row r="915" spans="1:20" hidden="1" x14ac:dyDescent="0.3">
      <c r="A915" t="s">
        <v>4075</v>
      </c>
      <c r="B915" t="s">
        <v>4076</v>
      </c>
      <c r="C915" s="1" t="str">
        <f t="shared" si="119"/>
        <v>31:0010</v>
      </c>
      <c r="D915" s="1" t="str">
        <f t="shared" si="120"/>
        <v>31:0003</v>
      </c>
      <c r="E915" t="s">
        <v>4077</v>
      </c>
      <c r="F915" t="s">
        <v>4078</v>
      </c>
      <c r="H915">
        <v>71.166700000000006</v>
      </c>
      <c r="I915">
        <v>-79.983279999999993</v>
      </c>
      <c r="J915" s="1" t="str">
        <f t="shared" si="118"/>
        <v>Till</v>
      </c>
      <c r="K915" s="1" t="str">
        <f t="shared" si="121"/>
        <v>HMC separation (ODM; details not reported)</v>
      </c>
      <c r="L915" t="s">
        <v>33</v>
      </c>
      <c r="M915" t="s">
        <v>25</v>
      </c>
      <c r="N915" t="s">
        <v>33</v>
      </c>
      <c r="O915" t="s">
        <v>25</v>
      </c>
      <c r="P915" t="s">
        <v>2865</v>
      </c>
      <c r="Q915" t="s">
        <v>1596</v>
      </c>
      <c r="R915" t="s">
        <v>1596</v>
      </c>
      <c r="S915" t="s">
        <v>1596</v>
      </c>
      <c r="T915" t="s">
        <v>1596</v>
      </c>
    </row>
    <row r="916" spans="1:20" hidden="1" x14ac:dyDescent="0.3">
      <c r="A916" t="s">
        <v>4079</v>
      </c>
      <c r="B916" t="s">
        <v>4080</v>
      </c>
      <c r="C916" s="1" t="str">
        <f t="shared" si="119"/>
        <v>31:0010</v>
      </c>
      <c r="D916" s="1" t="str">
        <f t="shared" si="120"/>
        <v>31:0003</v>
      </c>
      <c r="E916" t="s">
        <v>4081</v>
      </c>
      <c r="F916" t="s">
        <v>4082</v>
      </c>
      <c r="H916">
        <v>71.101389999999995</v>
      </c>
      <c r="I916">
        <v>-79.997339999999994</v>
      </c>
      <c r="J916" s="1" t="str">
        <f t="shared" si="118"/>
        <v>Till</v>
      </c>
      <c r="K916" s="1" t="str">
        <f t="shared" si="121"/>
        <v>HMC separation (ODM; details not reported)</v>
      </c>
      <c r="L916" t="s">
        <v>25</v>
      </c>
      <c r="M916" t="s">
        <v>25</v>
      </c>
      <c r="N916" t="s">
        <v>25</v>
      </c>
      <c r="O916" t="s">
        <v>25</v>
      </c>
      <c r="P916" t="s">
        <v>737</v>
      </c>
      <c r="Q916" t="s">
        <v>1596</v>
      </c>
      <c r="R916" t="s">
        <v>1596</v>
      </c>
      <c r="S916" t="s">
        <v>1596</v>
      </c>
      <c r="T916" t="s">
        <v>1596</v>
      </c>
    </row>
    <row r="917" spans="1:20" hidden="1" x14ac:dyDescent="0.3">
      <c r="A917" t="s">
        <v>4083</v>
      </c>
      <c r="B917" t="s">
        <v>4084</v>
      </c>
      <c r="C917" s="1" t="str">
        <f t="shared" si="119"/>
        <v>31:0010</v>
      </c>
      <c r="D917" s="1" t="str">
        <f t="shared" si="120"/>
        <v>31:0003</v>
      </c>
      <c r="E917" t="s">
        <v>4085</v>
      </c>
      <c r="F917" t="s">
        <v>4086</v>
      </c>
      <c r="H917">
        <v>71.107759999999999</v>
      </c>
      <c r="I917">
        <v>-79.692019999999999</v>
      </c>
      <c r="J917" s="1" t="str">
        <f t="shared" si="118"/>
        <v>Till</v>
      </c>
      <c r="K917" s="1" t="str">
        <f t="shared" si="121"/>
        <v>HMC separation (ODM; details not reported)</v>
      </c>
      <c r="L917" t="s">
        <v>25</v>
      </c>
      <c r="M917" t="s">
        <v>25</v>
      </c>
      <c r="N917" t="s">
        <v>25</v>
      </c>
      <c r="O917" t="s">
        <v>25</v>
      </c>
      <c r="P917" t="s">
        <v>261</v>
      </c>
      <c r="Q917" t="s">
        <v>1596</v>
      </c>
      <c r="R917" t="s">
        <v>1596</v>
      </c>
      <c r="S917" t="s">
        <v>1596</v>
      </c>
      <c r="T917" t="s">
        <v>1596</v>
      </c>
    </row>
    <row r="918" spans="1:20" hidden="1" x14ac:dyDescent="0.3">
      <c r="A918" t="s">
        <v>4087</v>
      </c>
      <c r="B918" t="s">
        <v>4088</v>
      </c>
      <c r="C918" s="1" t="str">
        <f t="shared" si="119"/>
        <v>31:0010</v>
      </c>
      <c r="D918" s="1" t="str">
        <f t="shared" si="120"/>
        <v>31:0003</v>
      </c>
      <c r="E918" t="s">
        <v>4089</v>
      </c>
      <c r="F918" t="s">
        <v>4090</v>
      </c>
      <c r="H918">
        <v>71.115170000000006</v>
      </c>
      <c r="I918">
        <v>-79.39255</v>
      </c>
      <c r="J918" s="1" t="str">
        <f t="shared" si="118"/>
        <v>Till</v>
      </c>
      <c r="K918" s="1" t="str">
        <f t="shared" si="121"/>
        <v>HMC separation (ODM; details not reported)</v>
      </c>
      <c r="L918" t="s">
        <v>25</v>
      </c>
      <c r="M918" t="s">
        <v>25</v>
      </c>
      <c r="N918" t="s">
        <v>25</v>
      </c>
      <c r="O918" t="s">
        <v>25</v>
      </c>
      <c r="P918" t="s">
        <v>2765</v>
      </c>
      <c r="Q918" t="s">
        <v>1596</v>
      </c>
      <c r="R918" t="s">
        <v>1596</v>
      </c>
      <c r="S918" t="s">
        <v>1596</v>
      </c>
      <c r="T918" t="s">
        <v>1596</v>
      </c>
    </row>
    <row r="919" spans="1:20" hidden="1" x14ac:dyDescent="0.3">
      <c r="A919" t="s">
        <v>4091</v>
      </c>
      <c r="B919" t="s">
        <v>4092</v>
      </c>
      <c r="C919" s="1" t="str">
        <f t="shared" si="119"/>
        <v>31:0010</v>
      </c>
      <c r="D919" s="1" t="str">
        <f t="shared" si="120"/>
        <v>31:0003</v>
      </c>
      <c r="E919" t="s">
        <v>4093</v>
      </c>
      <c r="F919" t="s">
        <v>4094</v>
      </c>
      <c r="H919">
        <v>71.609250000000003</v>
      </c>
      <c r="I919">
        <v>-79.340429999999998</v>
      </c>
      <c r="J919" s="1" t="str">
        <f t="shared" si="118"/>
        <v>Till</v>
      </c>
      <c r="K919" s="1" t="str">
        <f t="shared" si="121"/>
        <v>HMC separation (ODM; details not reported)</v>
      </c>
      <c r="L919" t="s">
        <v>25</v>
      </c>
      <c r="M919" t="s">
        <v>25</v>
      </c>
      <c r="N919" t="s">
        <v>25</v>
      </c>
      <c r="O919" t="s">
        <v>25</v>
      </c>
      <c r="P919" t="s">
        <v>686</v>
      </c>
      <c r="Q919" t="s">
        <v>1596</v>
      </c>
      <c r="R919" t="s">
        <v>1596</v>
      </c>
      <c r="S919" t="s">
        <v>1596</v>
      </c>
      <c r="T919" t="s">
        <v>1596</v>
      </c>
    </row>
    <row r="920" spans="1:20" hidden="1" x14ac:dyDescent="0.3">
      <c r="A920" t="s">
        <v>4095</v>
      </c>
      <c r="B920" t="s">
        <v>4096</v>
      </c>
      <c r="C920" s="1" t="str">
        <f t="shared" si="119"/>
        <v>31:0010</v>
      </c>
      <c r="D920" s="1" t="str">
        <f t="shared" si="120"/>
        <v>31:0003</v>
      </c>
      <c r="E920" t="s">
        <v>4097</v>
      </c>
      <c r="F920" t="s">
        <v>4098</v>
      </c>
      <c r="H920">
        <v>71.699870000000004</v>
      </c>
      <c r="I920">
        <v>-79.779529999999994</v>
      </c>
      <c r="J920" s="1" t="str">
        <f t="shared" si="118"/>
        <v>Till</v>
      </c>
      <c r="K920" s="1" t="str">
        <f t="shared" si="121"/>
        <v>HMC separation (ODM; details not reported)</v>
      </c>
      <c r="L920" t="s">
        <v>25</v>
      </c>
      <c r="M920" t="s">
        <v>25</v>
      </c>
      <c r="N920" t="s">
        <v>25</v>
      </c>
      <c r="O920" t="s">
        <v>25</v>
      </c>
      <c r="P920" t="s">
        <v>4099</v>
      </c>
      <c r="Q920" t="s">
        <v>1596</v>
      </c>
      <c r="R920" t="s">
        <v>1596</v>
      </c>
      <c r="S920" t="s">
        <v>1596</v>
      </c>
      <c r="T920" t="s">
        <v>1596</v>
      </c>
    </row>
    <row r="921" spans="1:20" hidden="1" x14ac:dyDescent="0.3">
      <c r="A921" t="s">
        <v>4100</v>
      </c>
      <c r="B921" t="s">
        <v>4101</v>
      </c>
      <c r="C921" s="1" t="str">
        <f t="shared" si="119"/>
        <v>31:0010</v>
      </c>
      <c r="D921" s="1" t="str">
        <f t="shared" si="120"/>
        <v>31:0003</v>
      </c>
      <c r="E921" t="s">
        <v>4102</v>
      </c>
      <c r="F921" t="s">
        <v>4103</v>
      </c>
      <c r="H921">
        <v>71.776949999999999</v>
      </c>
      <c r="I921">
        <v>-79.596040000000002</v>
      </c>
      <c r="J921" s="1" t="str">
        <f t="shared" si="118"/>
        <v>Till</v>
      </c>
      <c r="K921" s="1" t="str">
        <f t="shared" si="121"/>
        <v>HMC separation (ODM; details not reported)</v>
      </c>
      <c r="L921" t="s">
        <v>33</v>
      </c>
      <c r="M921" t="s">
        <v>33</v>
      </c>
      <c r="N921" t="s">
        <v>25</v>
      </c>
      <c r="O921" t="s">
        <v>25</v>
      </c>
      <c r="P921" t="s">
        <v>4104</v>
      </c>
      <c r="Q921" t="s">
        <v>1596</v>
      </c>
      <c r="R921" t="s">
        <v>1596</v>
      </c>
      <c r="S921" t="s">
        <v>1596</v>
      </c>
      <c r="T921" t="s">
        <v>1596</v>
      </c>
    </row>
    <row r="922" spans="1:20" hidden="1" x14ac:dyDescent="0.3">
      <c r="A922" t="s">
        <v>4105</v>
      </c>
      <c r="B922" t="s">
        <v>4106</v>
      </c>
      <c r="C922" s="1" t="str">
        <f t="shared" si="119"/>
        <v>31:0010</v>
      </c>
      <c r="D922" s="1" t="str">
        <f t="shared" si="120"/>
        <v>31:0003</v>
      </c>
      <c r="E922" t="s">
        <v>4107</v>
      </c>
      <c r="F922" t="s">
        <v>4108</v>
      </c>
      <c r="H922">
        <v>71.796599999999998</v>
      </c>
      <c r="I922">
        <v>-79.93262</v>
      </c>
      <c r="J922" s="1" t="str">
        <f t="shared" si="118"/>
        <v>Till</v>
      </c>
      <c r="K922" s="1" t="str">
        <f t="shared" si="121"/>
        <v>HMC separation (ODM; details not reported)</v>
      </c>
      <c r="L922" t="s">
        <v>25</v>
      </c>
      <c r="M922" t="s">
        <v>25</v>
      </c>
      <c r="N922" t="s">
        <v>25</v>
      </c>
      <c r="O922" t="s">
        <v>25</v>
      </c>
      <c r="P922" t="s">
        <v>4109</v>
      </c>
      <c r="Q922" t="s">
        <v>1596</v>
      </c>
      <c r="R922" t="s">
        <v>1596</v>
      </c>
      <c r="S922" t="s">
        <v>1596</v>
      </c>
      <c r="T922" t="s">
        <v>1596</v>
      </c>
    </row>
    <row r="923" spans="1:20" hidden="1" x14ac:dyDescent="0.3">
      <c r="A923" t="s">
        <v>4110</v>
      </c>
      <c r="B923" t="s">
        <v>4111</v>
      </c>
      <c r="C923" s="1" t="str">
        <f t="shared" si="119"/>
        <v>31:0010</v>
      </c>
      <c r="D923" s="1" t="str">
        <f t="shared" si="120"/>
        <v>31:0003</v>
      </c>
      <c r="E923" t="s">
        <v>4112</v>
      </c>
      <c r="F923" t="s">
        <v>4113</v>
      </c>
      <c r="H923">
        <v>71.898799999999994</v>
      </c>
      <c r="I923">
        <v>-79.685559999999995</v>
      </c>
      <c r="J923" s="1" t="str">
        <f t="shared" si="118"/>
        <v>Till</v>
      </c>
      <c r="K923" s="1" t="str">
        <f t="shared" si="121"/>
        <v>HMC separation (ODM; details not reported)</v>
      </c>
      <c r="L923" t="s">
        <v>25</v>
      </c>
      <c r="M923" t="s">
        <v>25</v>
      </c>
      <c r="N923" t="s">
        <v>25</v>
      </c>
      <c r="O923" t="s">
        <v>25</v>
      </c>
      <c r="P923" t="s">
        <v>4114</v>
      </c>
      <c r="Q923" t="s">
        <v>1596</v>
      </c>
      <c r="R923" t="s">
        <v>1596</v>
      </c>
      <c r="S923" t="s">
        <v>1596</v>
      </c>
      <c r="T923" t="s">
        <v>1596</v>
      </c>
    </row>
    <row r="924" spans="1:20" hidden="1" x14ac:dyDescent="0.3">
      <c r="A924" t="s">
        <v>4115</v>
      </c>
      <c r="B924" t="s">
        <v>4116</v>
      </c>
      <c r="C924" s="1" t="str">
        <f t="shared" si="119"/>
        <v>31:0010</v>
      </c>
      <c r="D924" s="1" t="str">
        <f t="shared" si="120"/>
        <v>31:0003</v>
      </c>
      <c r="E924" t="s">
        <v>4117</v>
      </c>
      <c r="F924" t="s">
        <v>4118</v>
      </c>
      <c r="H924">
        <v>71.945170000000005</v>
      </c>
      <c r="I924">
        <v>-79.89958</v>
      </c>
      <c r="J924" s="1" t="str">
        <f t="shared" si="118"/>
        <v>Till</v>
      </c>
      <c r="K924" s="1" t="str">
        <f t="shared" si="121"/>
        <v>HMC separation (ODM; details not reported)</v>
      </c>
      <c r="L924" t="s">
        <v>25</v>
      </c>
      <c r="M924" t="s">
        <v>25</v>
      </c>
      <c r="N924" t="s">
        <v>25</v>
      </c>
      <c r="O924" t="s">
        <v>25</v>
      </c>
      <c r="P924" t="s">
        <v>4119</v>
      </c>
      <c r="Q924" t="s">
        <v>1596</v>
      </c>
      <c r="R924" t="s">
        <v>1596</v>
      </c>
      <c r="S924" t="s">
        <v>1596</v>
      </c>
      <c r="T924" t="s">
        <v>1596</v>
      </c>
    </row>
    <row r="925" spans="1:20" hidden="1" x14ac:dyDescent="0.3">
      <c r="A925" t="s">
        <v>4120</v>
      </c>
      <c r="B925" t="s">
        <v>4121</v>
      </c>
      <c r="C925" s="1" t="str">
        <f t="shared" si="119"/>
        <v>31:0010</v>
      </c>
      <c r="D925" s="1" t="str">
        <f t="shared" si="120"/>
        <v>31:0003</v>
      </c>
      <c r="E925" t="s">
        <v>4122</v>
      </c>
      <c r="F925" t="s">
        <v>4123</v>
      </c>
      <c r="H925">
        <v>71.986310000000003</v>
      </c>
      <c r="I925">
        <v>-79.659130000000005</v>
      </c>
      <c r="J925" s="1" t="str">
        <f t="shared" si="118"/>
        <v>Till</v>
      </c>
      <c r="K925" s="1" t="str">
        <f t="shared" si="121"/>
        <v>HMC separation (ODM; details not reported)</v>
      </c>
      <c r="L925" t="s">
        <v>25</v>
      </c>
      <c r="M925" t="s">
        <v>25</v>
      </c>
      <c r="N925" t="s">
        <v>25</v>
      </c>
      <c r="O925" t="s">
        <v>25</v>
      </c>
      <c r="P925" t="s">
        <v>4124</v>
      </c>
      <c r="Q925" t="s">
        <v>1596</v>
      </c>
      <c r="R925" t="s">
        <v>1596</v>
      </c>
      <c r="S925" t="s">
        <v>1596</v>
      </c>
      <c r="T925" t="s">
        <v>1596</v>
      </c>
    </row>
    <row r="926" spans="1:20" hidden="1" x14ac:dyDescent="0.3">
      <c r="A926" t="s">
        <v>4125</v>
      </c>
      <c r="B926" t="s">
        <v>4126</v>
      </c>
      <c r="C926" s="1" t="str">
        <f t="shared" si="119"/>
        <v>31:0010</v>
      </c>
      <c r="D926" s="1" t="str">
        <f t="shared" si="120"/>
        <v>31:0003</v>
      </c>
      <c r="E926" t="s">
        <v>4127</v>
      </c>
      <c r="F926" t="s">
        <v>4128</v>
      </c>
      <c r="H926">
        <v>71.840320000000006</v>
      </c>
      <c r="I926">
        <v>-79.151799999999994</v>
      </c>
      <c r="J926" s="1" t="str">
        <f t="shared" si="118"/>
        <v>Till</v>
      </c>
      <c r="K926" s="1" t="str">
        <f t="shared" si="121"/>
        <v>HMC separation (ODM; details not reported)</v>
      </c>
      <c r="L926" t="s">
        <v>25</v>
      </c>
      <c r="M926" t="s">
        <v>25</v>
      </c>
      <c r="N926" t="s">
        <v>25</v>
      </c>
      <c r="O926" t="s">
        <v>25</v>
      </c>
      <c r="P926" t="s">
        <v>4129</v>
      </c>
      <c r="Q926" t="s">
        <v>1596</v>
      </c>
      <c r="R926" t="s">
        <v>1596</v>
      </c>
      <c r="S926" t="s">
        <v>1596</v>
      </c>
      <c r="T926" t="s">
        <v>1596</v>
      </c>
    </row>
    <row r="927" spans="1:20" hidden="1" x14ac:dyDescent="0.3">
      <c r="A927" t="s">
        <v>4130</v>
      </c>
      <c r="B927" t="s">
        <v>4131</v>
      </c>
      <c r="C927" s="1" t="str">
        <f t="shared" si="119"/>
        <v>31:0010</v>
      </c>
      <c r="D927" s="1" t="str">
        <f t="shared" si="120"/>
        <v>31:0003</v>
      </c>
      <c r="E927" t="s">
        <v>4132</v>
      </c>
      <c r="F927" t="s">
        <v>4133</v>
      </c>
      <c r="H927">
        <v>71.371160000000003</v>
      </c>
      <c r="I927">
        <v>-78.721999999999994</v>
      </c>
      <c r="J927" s="1" t="str">
        <f t="shared" si="118"/>
        <v>Till</v>
      </c>
      <c r="K927" s="1" t="str">
        <f t="shared" si="121"/>
        <v>HMC separation (ODM; details not reported)</v>
      </c>
      <c r="L927" t="s">
        <v>25</v>
      </c>
      <c r="M927" t="s">
        <v>25</v>
      </c>
      <c r="N927" t="s">
        <v>25</v>
      </c>
      <c r="O927" t="s">
        <v>25</v>
      </c>
      <c r="P927" t="s">
        <v>4134</v>
      </c>
      <c r="Q927" t="s">
        <v>1596</v>
      </c>
      <c r="R927" t="s">
        <v>1596</v>
      </c>
      <c r="S927" t="s">
        <v>1596</v>
      </c>
      <c r="T927" t="s">
        <v>1596</v>
      </c>
    </row>
    <row r="928" spans="1:20" hidden="1" x14ac:dyDescent="0.3">
      <c r="A928" t="s">
        <v>4135</v>
      </c>
      <c r="B928" t="s">
        <v>4136</v>
      </c>
      <c r="C928" s="1" t="str">
        <f t="shared" si="119"/>
        <v>31:0010</v>
      </c>
      <c r="D928" s="1" t="str">
        <f t="shared" si="120"/>
        <v>31:0003</v>
      </c>
      <c r="E928" t="s">
        <v>4137</v>
      </c>
      <c r="F928" t="s">
        <v>4138</v>
      </c>
      <c r="H928">
        <v>71.161370000000005</v>
      </c>
      <c r="I928">
        <v>-78.427019999999999</v>
      </c>
      <c r="J928" s="1" t="str">
        <f t="shared" si="118"/>
        <v>Till</v>
      </c>
      <c r="K928" s="1" t="str">
        <f t="shared" si="121"/>
        <v>HMC separation (ODM; details not reported)</v>
      </c>
      <c r="L928" t="s">
        <v>25</v>
      </c>
      <c r="M928" t="s">
        <v>25</v>
      </c>
      <c r="N928" t="s">
        <v>25</v>
      </c>
      <c r="O928" t="s">
        <v>25</v>
      </c>
      <c r="P928" t="s">
        <v>4139</v>
      </c>
      <c r="Q928" t="s">
        <v>1596</v>
      </c>
      <c r="R928" t="s">
        <v>1596</v>
      </c>
      <c r="S928" t="s">
        <v>1596</v>
      </c>
      <c r="T928" t="s">
        <v>1596</v>
      </c>
    </row>
    <row r="929" spans="1:20" hidden="1" x14ac:dyDescent="0.3">
      <c r="A929" t="s">
        <v>4140</v>
      </c>
      <c r="B929" t="s">
        <v>4141</v>
      </c>
      <c r="C929" s="1" t="str">
        <f t="shared" si="119"/>
        <v>31:0010</v>
      </c>
      <c r="D929" s="1" t="str">
        <f t="shared" si="120"/>
        <v>31:0003</v>
      </c>
      <c r="E929" t="s">
        <v>4142</v>
      </c>
      <c r="F929" t="s">
        <v>4143</v>
      </c>
      <c r="H929">
        <v>71.55395</v>
      </c>
      <c r="I929">
        <v>-78.875169999999997</v>
      </c>
      <c r="J929" s="1" t="str">
        <f t="shared" si="118"/>
        <v>Till</v>
      </c>
      <c r="K929" s="1" t="str">
        <f t="shared" si="121"/>
        <v>HMC separation (ODM; details not reported)</v>
      </c>
      <c r="L929" t="s">
        <v>25</v>
      </c>
      <c r="M929" t="s">
        <v>25</v>
      </c>
      <c r="N929" t="s">
        <v>25</v>
      </c>
      <c r="O929" t="s">
        <v>25</v>
      </c>
      <c r="P929" t="s">
        <v>138</v>
      </c>
      <c r="Q929" t="s">
        <v>1596</v>
      </c>
      <c r="R929" t="s">
        <v>1596</v>
      </c>
      <c r="S929" t="s">
        <v>1596</v>
      </c>
      <c r="T929" t="s">
        <v>1596</v>
      </c>
    </row>
    <row r="930" spans="1:20" hidden="1" x14ac:dyDescent="0.3">
      <c r="A930" t="s">
        <v>4144</v>
      </c>
      <c r="B930" t="s">
        <v>4145</v>
      </c>
      <c r="C930" s="1" t="str">
        <f t="shared" si="119"/>
        <v>31:0010</v>
      </c>
      <c r="D930" s="1" t="str">
        <f t="shared" si="120"/>
        <v>31:0003</v>
      </c>
      <c r="E930" t="s">
        <v>4146</v>
      </c>
      <c r="F930" t="s">
        <v>4147</v>
      </c>
      <c r="H930">
        <v>71.731369999999998</v>
      </c>
      <c r="I930">
        <v>-77.808520000000001</v>
      </c>
      <c r="J930" s="1" t="str">
        <f t="shared" si="118"/>
        <v>Till</v>
      </c>
      <c r="K930" s="1" t="str">
        <f t="shared" si="121"/>
        <v>HMC separation (ODM; details not reported)</v>
      </c>
      <c r="L930" t="s">
        <v>25</v>
      </c>
      <c r="M930" t="s">
        <v>25</v>
      </c>
      <c r="N930" t="s">
        <v>25</v>
      </c>
      <c r="O930" t="s">
        <v>25</v>
      </c>
      <c r="P930" t="s">
        <v>4148</v>
      </c>
      <c r="Q930" t="s">
        <v>1596</v>
      </c>
      <c r="R930" t="s">
        <v>1596</v>
      </c>
      <c r="S930" t="s">
        <v>1596</v>
      </c>
      <c r="T930" t="s">
        <v>1596</v>
      </c>
    </row>
    <row r="931" spans="1:20" hidden="1" x14ac:dyDescent="0.3">
      <c r="A931" t="s">
        <v>4149</v>
      </c>
      <c r="B931" t="s">
        <v>4150</v>
      </c>
      <c r="C931" s="1" t="str">
        <f t="shared" si="119"/>
        <v>31:0010</v>
      </c>
      <c r="D931" s="1" t="str">
        <f t="shared" si="120"/>
        <v>31:0003</v>
      </c>
      <c r="E931" t="s">
        <v>4151</v>
      </c>
      <c r="F931" t="s">
        <v>4152</v>
      </c>
      <c r="H931">
        <v>71.559749999999994</v>
      </c>
      <c r="I931">
        <v>-79.716629999999995</v>
      </c>
      <c r="J931" s="1" t="str">
        <f t="shared" si="118"/>
        <v>Till</v>
      </c>
      <c r="K931" s="1" t="str">
        <f t="shared" si="121"/>
        <v>HMC separation (ODM; details not reported)</v>
      </c>
      <c r="L931" t="s">
        <v>25</v>
      </c>
      <c r="M931" t="s">
        <v>25</v>
      </c>
      <c r="N931" t="s">
        <v>25</v>
      </c>
      <c r="O931" t="s">
        <v>25</v>
      </c>
      <c r="P931" t="s">
        <v>4153</v>
      </c>
      <c r="Q931" t="s">
        <v>1596</v>
      </c>
      <c r="R931" t="s">
        <v>1596</v>
      </c>
      <c r="S931" t="s">
        <v>1596</v>
      </c>
      <c r="T931" t="s">
        <v>1596</v>
      </c>
    </row>
    <row r="932" spans="1:20" hidden="1" x14ac:dyDescent="0.3">
      <c r="A932" t="s">
        <v>4154</v>
      </c>
      <c r="B932" t="s">
        <v>4155</v>
      </c>
      <c r="C932" s="1" t="str">
        <f t="shared" si="119"/>
        <v>31:0010</v>
      </c>
      <c r="D932" s="1" t="str">
        <f t="shared" si="120"/>
        <v>31:0003</v>
      </c>
      <c r="E932" t="s">
        <v>4156</v>
      </c>
      <c r="F932" t="s">
        <v>4157</v>
      </c>
      <c r="H932">
        <v>71.955640000000002</v>
      </c>
      <c r="I932">
        <v>-79.783609999999996</v>
      </c>
      <c r="J932" s="1" t="str">
        <f t="shared" si="118"/>
        <v>Till</v>
      </c>
      <c r="K932" s="1" t="str">
        <f t="shared" si="121"/>
        <v>HMC separation (ODM; details not reported)</v>
      </c>
      <c r="L932" t="s">
        <v>25</v>
      </c>
      <c r="M932" t="s">
        <v>25</v>
      </c>
      <c r="N932" t="s">
        <v>25</v>
      </c>
      <c r="O932" t="s">
        <v>25</v>
      </c>
      <c r="P932" t="s">
        <v>4158</v>
      </c>
      <c r="Q932" t="s">
        <v>1596</v>
      </c>
      <c r="R932" t="s">
        <v>1596</v>
      </c>
      <c r="S932" t="s">
        <v>1596</v>
      </c>
      <c r="T932" t="s">
        <v>1596</v>
      </c>
    </row>
    <row r="933" spans="1:20" hidden="1" x14ac:dyDescent="0.3">
      <c r="A933" t="s">
        <v>4159</v>
      </c>
      <c r="B933" t="s">
        <v>4160</v>
      </c>
      <c r="C933" s="1" t="str">
        <f t="shared" si="119"/>
        <v>31:0010</v>
      </c>
      <c r="D933" s="1" t="str">
        <f t="shared" si="120"/>
        <v>31:0003</v>
      </c>
      <c r="E933" t="s">
        <v>4161</v>
      </c>
      <c r="F933" t="s">
        <v>4162</v>
      </c>
      <c r="H933">
        <v>71.048670000000001</v>
      </c>
      <c r="I933">
        <v>-79.875900000000001</v>
      </c>
      <c r="J933" s="1" t="str">
        <f t="shared" si="118"/>
        <v>Till</v>
      </c>
      <c r="K933" s="1" t="str">
        <f t="shared" si="121"/>
        <v>HMC separation (ODM; details not reported)</v>
      </c>
      <c r="L933" t="s">
        <v>25</v>
      </c>
      <c r="M933" t="s">
        <v>25</v>
      </c>
      <c r="N933" t="s">
        <v>25</v>
      </c>
      <c r="O933" t="s">
        <v>25</v>
      </c>
      <c r="P933" t="s">
        <v>551</v>
      </c>
      <c r="Q933" t="s">
        <v>1596</v>
      </c>
      <c r="R933" t="s">
        <v>1596</v>
      </c>
      <c r="S933" t="s">
        <v>1596</v>
      </c>
      <c r="T933" t="s">
        <v>1596</v>
      </c>
    </row>
    <row r="934" spans="1:20" hidden="1" x14ac:dyDescent="0.3">
      <c r="A934" t="s">
        <v>4163</v>
      </c>
      <c r="B934" t="s">
        <v>4164</v>
      </c>
      <c r="C934" s="1" t="str">
        <f t="shared" si="119"/>
        <v>31:0010</v>
      </c>
      <c r="D934" s="1" t="str">
        <f t="shared" si="120"/>
        <v>31:0003</v>
      </c>
      <c r="E934" t="s">
        <v>4165</v>
      </c>
      <c r="F934" t="s">
        <v>4166</v>
      </c>
      <c r="H934">
        <v>71.939689999999999</v>
      </c>
      <c r="I934">
        <v>-79.741410000000002</v>
      </c>
      <c r="J934" s="1" t="str">
        <f t="shared" si="118"/>
        <v>Till</v>
      </c>
      <c r="K934" s="1" t="str">
        <f t="shared" si="121"/>
        <v>HMC separation (ODM; details not reported)</v>
      </c>
      <c r="L934" t="s">
        <v>25</v>
      </c>
      <c r="M934" t="s">
        <v>25</v>
      </c>
      <c r="N934" t="s">
        <v>25</v>
      </c>
      <c r="O934" t="s">
        <v>25</v>
      </c>
      <c r="P934" t="s">
        <v>521</v>
      </c>
      <c r="Q934" t="s">
        <v>1596</v>
      </c>
      <c r="R934" t="s">
        <v>1596</v>
      </c>
      <c r="S934" t="s">
        <v>1596</v>
      </c>
      <c r="T934" t="s">
        <v>1596</v>
      </c>
    </row>
    <row r="935" spans="1:20" hidden="1" x14ac:dyDescent="0.3">
      <c r="A935" t="s">
        <v>4167</v>
      </c>
      <c r="B935" t="s">
        <v>4168</v>
      </c>
      <c r="C935" s="1" t="str">
        <f t="shared" si="119"/>
        <v>31:0010</v>
      </c>
      <c r="D935" s="1" t="str">
        <f t="shared" si="120"/>
        <v>31:0003</v>
      </c>
      <c r="E935" t="s">
        <v>4169</v>
      </c>
      <c r="F935" t="s">
        <v>4170</v>
      </c>
      <c r="H935">
        <v>71.992559999999997</v>
      </c>
      <c r="I935">
        <v>-76.168350000000004</v>
      </c>
      <c r="J935" s="1" t="str">
        <f t="shared" si="118"/>
        <v>Till</v>
      </c>
      <c r="K935" s="1" t="str">
        <f t="shared" si="121"/>
        <v>HMC separation (ODM; details not reported)</v>
      </c>
      <c r="L935" t="s">
        <v>25</v>
      </c>
      <c r="M935" t="s">
        <v>25</v>
      </c>
      <c r="N935" t="s">
        <v>25</v>
      </c>
      <c r="O935" t="s">
        <v>25</v>
      </c>
      <c r="P935" t="s">
        <v>3994</v>
      </c>
      <c r="Q935" t="s">
        <v>1596</v>
      </c>
      <c r="R935" t="s">
        <v>1596</v>
      </c>
      <c r="S935" t="s">
        <v>1596</v>
      </c>
      <c r="T935" t="s">
        <v>1596</v>
      </c>
    </row>
    <row r="936" spans="1:20" hidden="1" x14ac:dyDescent="0.3">
      <c r="A936" t="s">
        <v>4171</v>
      </c>
      <c r="B936" t="s">
        <v>4172</v>
      </c>
      <c r="C936" s="1" t="str">
        <f t="shared" si="119"/>
        <v>31:0010</v>
      </c>
      <c r="D936" s="1" t="str">
        <f t="shared" si="120"/>
        <v>31:0003</v>
      </c>
      <c r="E936" t="s">
        <v>4173</v>
      </c>
      <c r="F936" t="s">
        <v>4174</v>
      </c>
      <c r="H936">
        <v>71.283259999999999</v>
      </c>
      <c r="I936">
        <v>-78.430210000000002</v>
      </c>
      <c r="J936" s="1" t="str">
        <f t="shared" si="118"/>
        <v>Till</v>
      </c>
      <c r="K936" s="1" t="str">
        <f t="shared" si="121"/>
        <v>HMC separation (ODM; details not reported)</v>
      </c>
      <c r="L936" t="s">
        <v>25</v>
      </c>
      <c r="M936" t="s">
        <v>25</v>
      </c>
      <c r="N936" t="s">
        <v>25</v>
      </c>
      <c r="O936" t="s">
        <v>25</v>
      </c>
      <c r="P936" t="s">
        <v>4055</v>
      </c>
      <c r="Q936" t="s">
        <v>1596</v>
      </c>
      <c r="R936" t="s">
        <v>1596</v>
      </c>
      <c r="S936" t="s">
        <v>1596</v>
      </c>
      <c r="T936" t="s">
        <v>1596</v>
      </c>
    </row>
    <row r="937" spans="1:20" hidden="1" x14ac:dyDescent="0.3">
      <c r="A937" t="s">
        <v>4175</v>
      </c>
      <c r="B937" t="s">
        <v>4176</v>
      </c>
      <c r="C937" s="1" t="str">
        <f t="shared" si="119"/>
        <v>31:0010</v>
      </c>
      <c r="D937" s="1" t="str">
        <f t="shared" si="120"/>
        <v>31:0003</v>
      </c>
      <c r="E937" t="s">
        <v>4177</v>
      </c>
      <c r="F937" t="s">
        <v>4178</v>
      </c>
      <c r="H937">
        <v>71.293440000000004</v>
      </c>
      <c r="I937">
        <v>-79.844309999999993</v>
      </c>
      <c r="J937" s="1" t="str">
        <f t="shared" si="118"/>
        <v>Till</v>
      </c>
      <c r="K937" s="1" t="str">
        <f t="shared" si="121"/>
        <v>HMC separation (ODM; details not reported)</v>
      </c>
      <c r="L937" t="s">
        <v>33</v>
      </c>
      <c r="M937" t="s">
        <v>25</v>
      </c>
      <c r="N937" t="s">
        <v>33</v>
      </c>
      <c r="O937" t="s">
        <v>25</v>
      </c>
      <c r="P937" t="s">
        <v>4065</v>
      </c>
      <c r="Q937" t="s">
        <v>1596</v>
      </c>
      <c r="R937" t="s">
        <v>1596</v>
      </c>
      <c r="S937" t="s">
        <v>1596</v>
      </c>
      <c r="T937" t="s">
        <v>1596</v>
      </c>
    </row>
    <row r="938" spans="1:20" hidden="1" x14ac:dyDescent="0.3">
      <c r="A938" t="s">
        <v>4179</v>
      </c>
      <c r="B938" t="s">
        <v>4180</v>
      </c>
      <c r="C938" s="1" t="str">
        <f t="shared" si="119"/>
        <v>31:0010</v>
      </c>
      <c r="D938" s="1" t="str">
        <f t="shared" si="120"/>
        <v>31:0003</v>
      </c>
      <c r="E938" t="s">
        <v>4181</v>
      </c>
      <c r="F938" t="s">
        <v>4182</v>
      </c>
      <c r="H938">
        <v>71.016260000000003</v>
      </c>
      <c r="I938">
        <v>-78.442490000000006</v>
      </c>
      <c r="J938" s="1" t="str">
        <f t="shared" si="118"/>
        <v>Till</v>
      </c>
      <c r="K938" s="1" t="str">
        <f t="shared" si="121"/>
        <v>HMC separation (ODM; details not reported)</v>
      </c>
      <c r="L938" t="s">
        <v>25</v>
      </c>
      <c r="M938" t="s">
        <v>25</v>
      </c>
      <c r="N938" t="s">
        <v>25</v>
      </c>
      <c r="O938" t="s">
        <v>25</v>
      </c>
      <c r="P938" t="s">
        <v>607</v>
      </c>
      <c r="Q938" t="s">
        <v>1596</v>
      </c>
      <c r="R938" t="s">
        <v>1596</v>
      </c>
      <c r="S938" t="s">
        <v>1596</v>
      </c>
      <c r="T938" t="s">
        <v>1596</v>
      </c>
    </row>
    <row r="939" spans="1:20" hidden="1" x14ac:dyDescent="0.3">
      <c r="A939" t="s">
        <v>4183</v>
      </c>
      <c r="B939" t="s">
        <v>4184</v>
      </c>
      <c r="C939" s="1" t="str">
        <f t="shared" si="119"/>
        <v>31:0010</v>
      </c>
      <c r="D939" s="1" t="str">
        <f t="shared" si="120"/>
        <v>31:0003</v>
      </c>
      <c r="E939" t="s">
        <v>4185</v>
      </c>
      <c r="F939" t="s">
        <v>4186</v>
      </c>
      <c r="H939">
        <v>71.021270000000001</v>
      </c>
      <c r="I939">
        <v>-78.578869999999995</v>
      </c>
      <c r="J939" s="1" t="str">
        <f t="shared" ref="J939:J1002" si="122">HYPERLINK("http://geochem.nrcan.gc.ca/cdogs/content/kwd/kwd020044_e.htm", "Till")</f>
        <v>Till</v>
      </c>
      <c r="K939" s="1" t="str">
        <f t="shared" si="121"/>
        <v>HMC separation (ODM; details not reported)</v>
      </c>
      <c r="L939" t="s">
        <v>25</v>
      </c>
      <c r="M939" t="s">
        <v>25</v>
      </c>
      <c r="N939" t="s">
        <v>25</v>
      </c>
      <c r="O939" t="s">
        <v>25</v>
      </c>
      <c r="P939" t="s">
        <v>4187</v>
      </c>
      <c r="Q939" t="s">
        <v>1596</v>
      </c>
      <c r="R939" t="s">
        <v>1596</v>
      </c>
      <c r="S939" t="s">
        <v>1596</v>
      </c>
      <c r="T939" t="s">
        <v>1596</v>
      </c>
    </row>
    <row r="940" spans="1:20" hidden="1" x14ac:dyDescent="0.3">
      <c r="A940" t="s">
        <v>4188</v>
      </c>
      <c r="B940" t="s">
        <v>4189</v>
      </c>
      <c r="C940" s="1" t="str">
        <f t="shared" si="119"/>
        <v>31:0010</v>
      </c>
      <c r="D940" s="1" t="str">
        <f t="shared" si="120"/>
        <v>31:0003</v>
      </c>
      <c r="E940" t="s">
        <v>4190</v>
      </c>
      <c r="F940" t="s">
        <v>4191</v>
      </c>
      <c r="H940">
        <v>71.062389999999994</v>
      </c>
      <c r="I940">
        <v>-78.672709999999995</v>
      </c>
      <c r="J940" s="1" t="str">
        <f t="shared" si="122"/>
        <v>Till</v>
      </c>
      <c r="K940" s="1" t="str">
        <f t="shared" si="121"/>
        <v>HMC separation (ODM; details not reported)</v>
      </c>
      <c r="L940" t="s">
        <v>33</v>
      </c>
      <c r="M940" t="s">
        <v>33</v>
      </c>
      <c r="N940" t="s">
        <v>25</v>
      </c>
      <c r="O940" t="s">
        <v>25</v>
      </c>
      <c r="P940" t="s">
        <v>4192</v>
      </c>
      <c r="Q940" t="s">
        <v>4193</v>
      </c>
      <c r="R940" t="s">
        <v>4193</v>
      </c>
      <c r="S940" t="s">
        <v>1596</v>
      </c>
      <c r="T940" t="s">
        <v>1596</v>
      </c>
    </row>
    <row r="941" spans="1:20" hidden="1" x14ac:dyDescent="0.3">
      <c r="A941" t="s">
        <v>4194</v>
      </c>
      <c r="B941" t="s">
        <v>4195</v>
      </c>
      <c r="C941" s="1" t="str">
        <f t="shared" si="119"/>
        <v>31:0010</v>
      </c>
      <c r="D941" s="1" t="str">
        <f t="shared" si="120"/>
        <v>31:0003</v>
      </c>
      <c r="E941" t="s">
        <v>4196</v>
      </c>
      <c r="F941" t="s">
        <v>4197</v>
      </c>
      <c r="H941">
        <v>71.099320000000006</v>
      </c>
      <c r="I941">
        <v>-78.61994</v>
      </c>
      <c r="J941" s="1" t="str">
        <f t="shared" si="122"/>
        <v>Till</v>
      </c>
      <c r="K941" s="1" t="str">
        <f t="shared" si="121"/>
        <v>HMC separation (ODM; details not reported)</v>
      </c>
      <c r="L941" t="s">
        <v>25</v>
      </c>
      <c r="M941" t="s">
        <v>25</v>
      </c>
      <c r="N941" t="s">
        <v>25</v>
      </c>
      <c r="O941" t="s">
        <v>25</v>
      </c>
      <c r="P941" t="s">
        <v>4198</v>
      </c>
      <c r="Q941" t="s">
        <v>1596</v>
      </c>
      <c r="R941" t="s">
        <v>1596</v>
      </c>
      <c r="S941" t="s">
        <v>1596</v>
      </c>
      <c r="T941" t="s">
        <v>1596</v>
      </c>
    </row>
    <row r="942" spans="1:20" hidden="1" x14ac:dyDescent="0.3">
      <c r="A942" t="s">
        <v>4199</v>
      </c>
      <c r="B942" t="s">
        <v>4200</v>
      </c>
      <c r="C942" s="1" t="str">
        <f t="shared" si="119"/>
        <v>31:0010</v>
      </c>
      <c r="D942" s="1" t="str">
        <f t="shared" si="120"/>
        <v>31:0003</v>
      </c>
      <c r="E942" t="s">
        <v>4201</v>
      </c>
      <c r="F942" t="s">
        <v>4202</v>
      </c>
      <c r="H942">
        <v>71.056139999999999</v>
      </c>
      <c r="I942">
        <v>-78.506879999999995</v>
      </c>
      <c r="J942" s="1" t="str">
        <f t="shared" si="122"/>
        <v>Till</v>
      </c>
      <c r="K942" s="1" t="str">
        <f t="shared" si="121"/>
        <v>HMC separation (ODM; details not reported)</v>
      </c>
      <c r="L942" t="s">
        <v>25</v>
      </c>
      <c r="M942" t="s">
        <v>25</v>
      </c>
      <c r="N942" t="s">
        <v>25</v>
      </c>
      <c r="O942" t="s">
        <v>25</v>
      </c>
      <c r="P942" t="s">
        <v>4203</v>
      </c>
      <c r="Q942" t="s">
        <v>1596</v>
      </c>
      <c r="R942" t="s">
        <v>1596</v>
      </c>
      <c r="S942" t="s">
        <v>1596</v>
      </c>
      <c r="T942" t="s">
        <v>1596</v>
      </c>
    </row>
    <row r="943" spans="1:20" hidden="1" x14ac:dyDescent="0.3">
      <c r="A943" t="s">
        <v>4204</v>
      </c>
      <c r="B943" t="s">
        <v>4205</v>
      </c>
      <c r="C943" s="1" t="str">
        <f t="shared" si="119"/>
        <v>31:0010</v>
      </c>
      <c r="D943" s="1" t="str">
        <f t="shared" si="120"/>
        <v>31:0003</v>
      </c>
      <c r="E943" t="s">
        <v>4206</v>
      </c>
      <c r="F943" t="s">
        <v>4207</v>
      </c>
      <c r="H943">
        <v>71.048270000000002</v>
      </c>
      <c r="I943">
        <v>-78.394980000000004</v>
      </c>
      <c r="J943" s="1" t="str">
        <f t="shared" si="122"/>
        <v>Till</v>
      </c>
      <c r="K943" s="1" t="str">
        <f t="shared" si="121"/>
        <v>HMC separation (ODM; details not reported)</v>
      </c>
      <c r="L943" t="s">
        <v>25</v>
      </c>
      <c r="M943" t="s">
        <v>25</v>
      </c>
      <c r="N943" t="s">
        <v>25</v>
      </c>
      <c r="O943" t="s">
        <v>25</v>
      </c>
      <c r="P943" t="s">
        <v>74</v>
      </c>
      <c r="Q943" t="s">
        <v>1596</v>
      </c>
      <c r="R943" t="s">
        <v>1596</v>
      </c>
      <c r="S943" t="s">
        <v>1596</v>
      </c>
      <c r="T943" t="s">
        <v>1596</v>
      </c>
    </row>
    <row r="944" spans="1:20" hidden="1" x14ac:dyDescent="0.3">
      <c r="A944" t="s">
        <v>4208</v>
      </c>
      <c r="B944" t="s">
        <v>4209</v>
      </c>
      <c r="C944" s="1" t="str">
        <f t="shared" si="119"/>
        <v>31:0010</v>
      </c>
      <c r="D944" s="1" t="str">
        <f t="shared" si="120"/>
        <v>31:0003</v>
      </c>
      <c r="E944" t="s">
        <v>4210</v>
      </c>
      <c r="F944" t="s">
        <v>4211</v>
      </c>
      <c r="H944">
        <v>71.091729999999998</v>
      </c>
      <c r="I944">
        <v>-78.320279999999997</v>
      </c>
      <c r="J944" s="1" t="str">
        <f t="shared" si="122"/>
        <v>Till</v>
      </c>
      <c r="K944" s="1" t="str">
        <f t="shared" si="121"/>
        <v>HMC separation (ODM; details not reported)</v>
      </c>
      <c r="L944" t="s">
        <v>33</v>
      </c>
      <c r="M944" t="s">
        <v>25</v>
      </c>
      <c r="N944" t="s">
        <v>33</v>
      </c>
      <c r="O944" t="s">
        <v>25</v>
      </c>
      <c r="P944" t="s">
        <v>398</v>
      </c>
      <c r="Q944" t="s">
        <v>4212</v>
      </c>
      <c r="R944" t="s">
        <v>1596</v>
      </c>
      <c r="S944" t="s">
        <v>4212</v>
      </c>
      <c r="T944" t="s">
        <v>1596</v>
      </c>
    </row>
    <row r="945" spans="1:20" hidden="1" x14ac:dyDescent="0.3">
      <c r="A945" t="s">
        <v>4213</v>
      </c>
      <c r="B945" t="s">
        <v>4214</v>
      </c>
      <c r="C945" s="1" t="str">
        <f t="shared" si="119"/>
        <v>31:0010</v>
      </c>
      <c r="D945" s="1" t="str">
        <f t="shared" si="120"/>
        <v>31:0003</v>
      </c>
      <c r="E945" t="s">
        <v>4215</v>
      </c>
      <c r="F945" t="s">
        <v>4216</v>
      </c>
      <c r="H945">
        <v>71.127350000000007</v>
      </c>
      <c r="I945">
        <v>-78.491200000000006</v>
      </c>
      <c r="J945" s="1" t="str">
        <f t="shared" si="122"/>
        <v>Till</v>
      </c>
      <c r="K945" s="1" t="str">
        <f t="shared" si="121"/>
        <v>HMC separation (ODM; details not reported)</v>
      </c>
      <c r="L945" t="s">
        <v>25</v>
      </c>
      <c r="M945" t="s">
        <v>25</v>
      </c>
      <c r="N945" t="s">
        <v>25</v>
      </c>
      <c r="O945" t="s">
        <v>25</v>
      </c>
      <c r="P945" t="s">
        <v>4217</v>
      </c>
      <c r="Q945" t="s">
        <v>1596</v>
      </c>
      <c r="R945" t="s">
        <v>1596</v>
      </c>
      <c r="S945" t="s">
        <v>1596</v>
      </c>
      <c r="T945" t="s">
        <v>1596</v>
      </c>
    </row>
    <row r="946" spans="1:20" hidden="1" x14ac:dyDescent="0.3">
      <c r="A946" t="s">
        <v>4218</v>
      </c>
      <c r="B946" t="s">
        <v>4219</v>
      </c>
      <c r="C946" s="1" t="str">
        <f t="shared" si="119"/>
        <v>31:0010</v>
      </c>
      <c r="D946" s="1" t="str">
        <f t="shared" si="120"/>
        <v>31:0003</v>
      </c>
      <c r="E946" t="s">
        <v>4220</v>
      </c>
      <c r="F946" t="s">
        <v>4221</v>
      </c>
      <c r="H946">
        <v>71.548450000000003</v>
      </c>
      <c r="I946">
        <v>-78.623140000000006</v>
      </c>
      <c r="J946" s="1" t="str">
        <f t="shared" si="122"/>
        <v>Till</v>
      </c>
      <c r="K946" s="1" t="str">
        <f t="shared" si="121"/>
        <v>HMC separation (ODM; details not reported)</v>
      </c>
      <c r="L946" t="s">
        <v>33</v>
      </c>
      <c r="M946" t="s">
        <v>25</v>
      </c>
      <c r="N946" t="s">
        <v>33</v>
      </c>
      <c r="O946" t="s">
        <v>25</v>
      </c>
      <c r="P946" t="s">
        <v>1776</v>
      </c>
      <c r="Q946" t="s">
        <v>1596</v>
      </c>
      <c r="R946" t="s">
        <v>1596</v>
      </c>
      <c r="S946" t="s">
        <v>1596</v>
      </c>
      <c r="T946" t="s">
        <v>1596</v>
      </c>
    </row>
    <row r="947" spans="1:20" hidden="1" x14ac:dyDescent="0.3">
      <c r="A947" t="s">
        <v>4222</v>
      </c>
      <c r="B947" t="s">
        <v>4223</v>
      </c>
      <c r="C947" s="1" t="str">
        <f t="shared" si="119"/>
        <v>31:0010</v>
      </c>
      <c r="D947" s="1" t="str">
        <f t="shared" si="120"/>
        <v>31:0003</v>
      </c>
      <c r="E947" t="s">
        <v>4224</v>
      </c>
      <c r="F947" t="s">
        <v>4225</v>
      </c>
      <c r="H947">
        <v>71.509720000000002</v>
      </c>
      <c r="I947">
        <v>-78.569419999999994</v>
      </c>
      <c r="J947" s="1" t="str">
        <f t="shared" si="122"/>
        <v>Till</v>
      </c>
      <c r="K947" s="1" t="str">
        <f t="shared" si="121"/>
        <v>HMC separation (ODM; details not reported)</v>
      </c>
      <c r="L947" t="s">
        <v>33</v>
      </c>
      <c r="M947" t="s">
        <v>25</v>
      </c>
      <c r="N947" t="s">
        <v>33</v>
      </c>
      <c r="O947" t="s">
        <v>25</v>
      </c>
      <c r="P947" t="s">
        <v>4226</v>
      </c>
      <c r="Q947" t="s">
        <v>1596</v>
      </c>
      <c r="R947" t="s">
        <v>1596</v>
      </c>
      <c r="S947" t="s">
        <v>1596</v>
      </c>
      <c r="T947" t="s">
        <v>1596</v>
      </c>
    </row>
    <row r="948" spans="1:20" hidden="1" x14ac:dyDescent="0.3">
      <c r="A948" t="s">
        <v>4227</v>
      </c>
      <c r="B948" t="s">
        <v>4228</v>
      </c>
      <c r="C948" s="1" t="str">
        <f t="shared" si="119"/>
        <v>31:0010</v>
      </c>
      <c r="D948" s="1" t="str">
        <f t="shared" si="120"/>
        <v>31:0003</v>
      </c>
      <c r="E948" t="s">
        <v>4229</v>
      </c>
      <c r="F948" t="s">
        <v>4230</v>
      </c>
      <c r="H948">
        <v>71.467839999999995</v>
      </c>
      <c r="I948">
        <v>-78.594949999999997</v>
      </c>
      <c r="J948" s="1" t="str">
        <f t="shared" si="122"/>
        <v>Till</v>
      </c>
      <c r="K948" s="1" t="str">
        <f t="shared" si="121"/>
        <v>HMC separation (ODM; details not reported)</v>
      </c>
      <c r="L948" t="s">
        <v>33</v>
      </c>
      <c r="M948" t="s">
        <v>25</v>
      </c>
      <c r="N948" t="s">
        <v>33</v>
      </c>
      <c r="O948" t="s">
        <v>25</v>
      </c>
      <c r="P948" t="s">
        <v>4231</v>
      </c>
      <c r="Q948" t="s">
        <v>1596</v>
      </c>
      <c r="R948" t="s">
        <v>1596</v>
      </c>
      <c r="S948" t="s">
        <v>1596</v>
      </c>
      <c r="T948" t="s">
        <v>1596</v>
      </c>
    </row>
    <row r="949" spans="1:20" hidden="1" x14ac:dyDescent="0.3">
      <c r="A949" t="s">
        <v>4232</v>
      </c>
      <c r="B949" t="s">
        <v>4233</v>
      </c>
      <c r="C949" s="1" t="str">
        <f t="shared" si="119"/>
        <v>31:0010</v>
      </c>
      <c r="D949" s="1" t="str">
        <f t="shared" si="120"/>
        <v>31:0003</v>
      </c>
      <c r="E949" t="s">
        <v>4234</v>
      </c>
      <c r="F949" t="s">
        <v>4235</v>
      </c>
      <c r="H949">
        <v>71.446470000000005</v>
      </c>
      <c r="I949">
        <v>-78.797610000000006</v>
      </c>
      <c r="J949" s="1" t="str">
        <f t="shared" si="122"/>
        <v>Till</v>
      </c>
      <c r="K949" s="1" t="str">
        <f t="shared" si="121"/>
        <v>HMC separation (ODM; details not reported)</v>
      </c>
      <c r="L949" t="s">
        <v>25</v>
      </c>
      <c r="M949" t="s">
        <v>25</v>
      </c>
      <c r="N949" t="s">
        <v>25</v>
      </c>
      <c r="O949" t="s">
        <v>25</v>
      </c>
      <c r="P949" t="s">
        <v>4236</v>
      </c>
      <c r="Q949" t="s">
        <v>1596</v>
      </c>
      <c r="R949" t="s">
        <v>1596</v>
      </c>
      <c r="S949" t="s">
        <v>1596</v>
      </c>
      <c r="T949" t="s">
        <v>1596</v>
      </c>
    </row>
    <row r="950" spans="1:20" hidden="1" x14ac:dyDescent="0.3">
      <c r="A950" t="s">
        <v>4237</v>
      </c>
      <c r="B950" t="s">
        <v>4238</v>
      </c>
      <c r="C950" s="1" t="str">
        <f t="shared" si="119"/>
        <v>31:0010</v>
      </c>
      <c r="D950" s="1" t="str">
        <f t="shared" si="120"/>
        <v>31:0003</v>
      </c>
      <c r="E950" t="s">
        <v>4239</v>
      </c>
      <c r="F950" t="s">
        <v>4240</v>
      </c>
      <c r="H950">
        <v>71.440860000000001</v>
      </c>
      <c r="I950">
        <v>-78.501450000000006</v>
      </c>
      <c r="J950" s="1" t="str">
        <f t="shared" si="122"/>
        <v>Till</v>
      </c>
      <c r="K950" s="1" t="str">
        <f t="shared" si="121"/>
        <v>HMC separation (ODM; details not reported)</v>
      </c>
      <c r="L950" t="s">
        <v>25</v>
      </c>
      <c r="M950" t="s">
        <v>25</v>
      </c>
      <c r="N950" t="s">
        <v>25</v>
      </c>
      <c r="O950" t="s">
        <v>25</v>
      </c>
      <c r="P950" t="s">
        <v>4241</v>
      </c>
      <c r="Q950" t="s">
        <v>1596</v>
      </c>
      <c r="R950" t="s">
        <v>1596</v>
      </c>
      <c r="S950" t="s">
        <v>1596</v>
      </c>
      <c r="T950" t="s">
        <v>1596</v>
      </c>
    </row>
    <row r="951" spans="1:20" hidden="1" x14ac:dyDescent="0.3">
      <c r="A951" t="s">
        <v>4242</v>
      </c>
      <c r="B951" t="s">
        <v>4243</v>
      </c>
      <c r="C951" s="1" t="str">
        <f t="shared" ref="C951:C1014" si="123">HYPERLINK("http://geochem.nrcan.gc.ca/cdogs/content/bdl/bdl310010_e.htm", "31:0010")</f>
        <v>31:0010</v>
      </c>
      <c r="D951" s="1" t="str">
        <f t="shared" ref="D951:D1014" si="124">HYPERLINK("http://geochem.nrcan.gc.ca/cdogs/content/svy/svy310003_e.htm", "31:0003")</f>
        <v>31:0003</v>
      </c>
      <c r="E951" t="s">
        <v>4244</v>
      </c>
      <c r="F951" t="s">
        <v>4245</v>
      </c>
      <c r="H951">
        <v>71.456969999999998</v>
      </c>
      <c r="I951">
        <v>-78.295850000000002</v>
      </c>
      <c r="J951" s="1" t="str">
        <f t="shared" si="122"/>
        <v>Till</v>
      </c>
      <c r="K951" s="1" t="str">
        <f t="shared" ref="K951:K1014" si="125">HYPERLINK("http://geochem.nrcan.gc.ca/cdogs/content/kwd/kwd080049_e.htm", "HMC separation (ODM; details not reported)")</f>
        <v>HMC separation (ODM; details not reported)</v>
      </c>
      <c r="L951" t="s">
        <v>33</v>
      </c>
      <c r="M951" t="s">
        <v>33</v>
      </c>
      <c r="N951" t="s">
        <v>25</v>
      </c>
      <c r="O951" t="s">
        <v>25</v>
      </c>
      <c r="P951" t="s">
        <v>4246</v>
      </c>
      <c r="Q951" t="s">
        <v>4247</v>
      </c>
      <c r="R951" t="s">
        <v>4247</v>
      </c>
      <c r="S951" t="s">
        <v>1596</v>
      </c>
      <c r="T951" t="s">
        <v>1596</v>
      </c>
    </row>
    <row r="952" spans="1:20" hidden="1" x14ac:dyDescent="0.3">
      <c r="A952" t="s">
        <v>4248</v>
      </c>
      <c r="B952" t="s">
        <v>4249</v>
      </c>
      <c r="C952" s="1" t="str">
        <f t="shared" si="123"/>
        <v>31:0010</v>
      </c>
      <c r="D952" s="1" t="str">
        <f t="shared" si="124"/>
        <v>31:0003</v>
      </c>
      <c r="E952" t="s">
        <v>4250</v>
      </c>
      <c r="F952" t="s">
        <v>4251</v>
      </c>
      <c r="H952">
        <v>71.392340000000004</v>
      </c>
      <c r="I952">
        <v>-78.488010000000003</v>
      </c>
      <c r="J952" s="1" t="str">
        <f t="shared" si="122"/>
        <v>Till</v>
      </c>
      <c r="K952" s="1" t="str">
        <f t="shared" si="125"/>
        <v>HMC separation (ODM; details not reported)</v>
      </c>
      <c r="L952" t="s">
        <v>25</v>
      </c>
      <c r="M952" t="s">
        <v>25</v>
      </c>
      <c r="N952" t="s">
        <v>25</v>
      </c>
      <c r="O952" t="s">
        <v>25</v>
      </c>
      <c r="P952" t="s">
        <v>3959</v>
      </c>
      <c r="Q952" t="s">
        <v>1596</v>
      </c>
      <c r="R952" t="s">
        <v>1596</v>
      </c>
      <c r="S952" t="s">
        <v>1596</v>
      </c>
      <c r="T952" t="s">
        <v>1596</v>
      </c>
    </row>
    <row r="953" spans="1:20" hidden="1" x14ac:dyDescent="0.3">
      <c r="A953" t="s">
        <v>4252</v>
      </c>
      <c r="B953" t="s">
        <v>4253</v>
      </c>
      <c r="C953" s="1" t="str">
        <f t="shared" si="123"/>
        <v>31:0010</v>
      </c>
      <c r="D953" s="1" t="str">
        <f t="shared" si="124"/>
        <v>31:0003</v>
      </c>
      <c r="E953" t="s">
        <v>4254</v>
      </c>
      <c r="F953" t="s">
        <v>4255</v>
      </c>
      <c r="H953">
        <v>71.359859999999998</v>
      </c>
      <c r="I953">
        <v>-78.787819999999996</v>
      </c>
      <c r="J953" s="1" t="str">
        <f t="shared" si="122"/>
        <v>Till</v>
      </c>
      <c r="K953" s="1" t="str">
        <f t="shared" si="125"/>
        <v>HMC separation (ODM; details not reported)</v>
      </c>
      <c r="L953" t="s">
        <v>25</v>
      </c>
      <c r="M953" t="s">
        <v>25</v>
      </c>
      <c r="N953" t="s">
        <v>25</v>
      </c>
      <c r="O953" t="s">
        <v>25</v>
      </c>
      <c r="P953" t="s">
        <v>4198</v>
      </c>
      <c r="Q953" t="s">
        <v>1596</v>
      </c>
      <c r="R953" t="s">
        <v>1596</v>
      </c>
      <c r="S953" t="s">
        <v>1596</v>
      </c>
      <c r="T953" t="s">
        <v>1596</v>
      </c>
    </row>
    <row r="954" spans="1:20" hidden="1" x14ac:dyDescent="0.3">
      <c r="A954" t="s">
        <v>4256</v>
      </c>
      <c r="B954" t="s">
        <v>4257</v>
      </c>
      <c r="C954" s="1" t="str">
        <f t="shared" si="123"/>
        <v>31:0010</v>
      </c>
      <c r="D954" s="1" t="str">
        <f t="shared" si="124"/>
        <v>31:0003</v>
      </c>
      <c r="E954" t="s">
        <v>4258</v>
      </c>
      <c r="F954" t="s">
        <v>4259</v>
      </c>
      <c r="H954">
        <v>71.321809999999999</v>
      </c>
      <c r="I954">
        <v>-78.581689999999995</v>
      </c>
      <c r="J954" s="1" t="str">
        <f t="shared" si="122"/>
        <v>Till</v>
      </c>
      <c r="K954" s="1" t="str">
        <f t="shared" si="125"/>
        <v>HMC separation (ODM; details not reported)</v>
      </c>
      <c r="L954" t="s">
        <v>25</v>
      </c>
      <c r="M954" t="s">
        <v>25</v>
      </c>
      <c r="N954" t="s">
        <v>25</v>
      </c>
      <c r="O954" t="s">
        <v>25</v>
      </c>
      <c r="P954" t="s">
        <v>4260</v>
      </c>
      <c r="Q954" t="s">
        <v>1596</v>
      </c>
      <c r="R954" t="s">
        <v>1596</v>
      </c>
      <c r="S954" t="s">
        <v>1596</v>
      </c>
      <c r="T954" t="s">
        <v>1596</v>
      </c>
    </row>
    <row r="955" spans="1:20" hidden="1" x14ac:dyDescent="0.3">
      <c r="A955" t="s">
        <v>4261</v>
      </c>
      <c r="B955" t="s">
        <v>4262</v>
      </c>
      <c r="C955" s="1" t="str">
        <f t="shared" si="123"/>
        <v>31:0010</v>
      </c>
      <c r="D955" s="1" t="str">
        <f t="shared" si="124"/>
        <v>31:0003</v>
      </c>
      <c r="E955" t="s">
        <v>4263</v>
      </c>
      <c r="F955" t="s">
        <v>4264</v>
      </c>
      <c r="H955">
        <v>71.332269999999994</v>
      </c>
      <c r="I955">
        <v>-78.474850000000004</v>
      </c>
      <c r="J955" s="1" t="str">
        <f t="shared" si="122"/>
        <v>Till</v>
      </c>
      <c r="K955" s="1" t="str">
        <f t="shared" si="125"/>
        <v>HMC separation (ODM; details not reported)</v>
      </c>
      <c r="L955" t="s">
        <v>25</v>
      </c>
      <c r="M955" t="s">
        <v>25</v>
      </c>
      <c r="N955" t="s">
        <v>25</v>
      </c>
      <c r="O955" t="s">
        <v>25</v>
      </c>
      <c r="P955" t="s">
        <v>1801</v>
      </c>
      <c r="Q955" t="s">
        <v>1596</v>
      </c>
      <c r="R955" t="s">
        <v>1596</v>
      </c>
      <c r="S955" t="s">
        <v>1596</v>
      </c>
      <c r="T955" t="s">
        <v>1596</v>
      </c>
    </row>
    <row r="956" spans="1:20" hidden="1" x14ac:dyDescent="0.3">
      <c r="A956" t="s">
        <v>4265</v>
      </c>
      <c r="B956" t="s">
        <v>4266</v>
      </c>
      <c r="C956" s="1" t="str">
        <f t="shared" si="123"/>
        <v>31:0010</v>
      </c>
      <c r="D956" s="1" t="str">
        <f t="shared" si="124"/>
        <v>31:0003</v>
      </c>
      <c r="E956" t="s">
        <v>4267</v>
      </c>
      <c r="F956" t="s">
        <v>4268</v>
      </c>
      <c r="H956">
        <v>71.260419999999996</v>
      </c>
      <c r="I956">
        <v>-78.680480000000003</v>
      </c>
      <c r="J956" s="1" t="str">
        <f t="shared" si="122"/>
        <v>Till</v>
      </c>
      <c r="K956" s="1" t="str">
        <f t="shared" si="125"/>
        <v>HMC separation (ODM; details not reported)</v>
      </c>
      <c r="L956" t="s">
        <v>25</v>
      </c>
      <c r="M956" t="s">
        <v>25</v>
      </c>
      <c r="N956" t="s">
        <v>25</v>
      </c>
      <c r="O956" t="s">
        <v>25</v>
      </c>
      <c r="P956" t="s">
        <v>4269</v>
      </c>
      <c r="Q956" t="s">
        <v>1596</v>
      </c>
      <c r="R956" t="s">
        <v>1596</v>
      </c>
      <c r="S956" t="s">
        <v>1596</v>
      </c>
      <c r="T956" t="s">
        <v>1596</v>
      </c>
    </row>
    <row r="957" spans="1:20" hidden="1" x14ac:dyDescent="0.3">
      <c r="A957" t="s">
        <v>4270</v>
      </c>
      <c r="B957" t="s">
        <v>4271</v>
      </c>
      <c r="C957" s="1" t="str">
        <f t="shared" si="123"/>
        <v>31:0010</v>
      </c>
      <c r="D957" s="1" t="str">
        <f t="shared" si="124"/>
        <v>31:0003</v>
      </c>
      <c r="E957" t="s">
        <v>4272</v>
      </c>
      <c r="F957" t="s">
        <v>4273</v>
      </c>
      <c r="H957">
        <v>71.264259999999993</v>
      </c>
      <c r="I957">
        <v>-78.523409999999998</v>
      </c>
      <c r="J957" s="1" t="str">
        <f t="shared" si="122"/>
        <v>Till</v>
      </c>
      <c r="K957" s="1" t="str">
        <f t="shared" si="125"/>
        <v>HMC separation (ODM; details not reported)</v>
      </c>
      <c r="L957" t="s">
        <v>25</v>
      </c>
      <c r="M957" t="s">
        <v>25</v>
      </c>
      <c r="N957" t="s">
        <v>25</v>
      </c>
      <c r="O957" t="s">
        <v>25</v>
      </c>
      <c r="P957" t="s">
        <v>4274</v>
      </c>
      <c r="Q957" t="s">
        <v>1596</v>
      </c>
      <c r="R957" t="s">
        <v>1596</v>
      </c>
      <c r="S957" t="s">
        <v>1596</v>
      </c>
      <c r="T957" t="s">
        <v>1596</v>
      </c>
    </row>
    <row r="958" spans="1:20" hidden="1" x14ac:dyDescent="0.3">
      <c r="A958" t="s">
        <v>4275</v>
      </c>
      <c r="B958" t="s">
        <v>4276</v>
      </c>
      <c r="C958" s="1" t="str">
        <f t="shared" si="123"/>
        <v>31:0010</v>
      </c>
      <c r="D958" s="1" t="str">
        <f t="shared" si="124"/>
        <v>31:0003</v>
      </c>
      <c r="E958" t="s">
        <v>4277</v>
      </c>
      <c r="F958" t="s">
        <v>4278</v>
      </c>
      <c r="H958">
        <v>71.225170000000006</v>
      </c>
      <c r="I958">
        <v>-78.387550000000005</v>
      </c>
      <c r="J958" s="1" t="str">
        <f t="shared" si="122"/>
        <v>Till</v>
      </c>
      <c r="K958" s="1" t="str">
        <f t="shared" si="125"/>
        <v>HMC separation (ODM; details not reported)</v>
      </c>
      <c r="L958" t="s">
        <v>25</v>
      </c>
      <c r="M958" t="s">
        <v>25</v>
      </c>
      <c r="N958" t="s">
        <v>25</v>
      </c>
      <c r="O958" t="s">
        <v>25</v>
      </c>
      <c r="P958" t="s">
        <v>1816</v>
      </c>
      <c r="Q958" t="s">
        <v>1596</v>
      </c>
      <c r="R958" t="s">
        <v>1596</v>
      </c>
      <c r="S958" t="s">
        <v>1596</v>
      </c>
      <c r="T958" t="s">
        <v>1596</v>
      </c>
    </row>
    <row r="959" spans="1:20" hidden="1" x14ac:dyDescent="0.3">
      <c r="A959" t="s">
        <v>4279</v>
      </c>
      <c r="B959" t="s">
        <v>4280</v>
      </c>
      <c r="C959" s="1" t="str">
        <f t="shared" si="123"/>
        <v>31:0010</v>
      </c>
      <c r="D959" s="1" t="str">
        <f t="shared" si="124"/>
        <v>31:0003</v>
      </c>
      <c r="E959" t="s">
        <v>4281</v>
      </c>
      <c r="F959" t="s">
        <v>4282</v>
      </c>
      <c r="H959">
        <v>71.1995</v>
      </c>
      <c r="I959">
        <v>-78.225589999999997</v>
      </c>
      <c r="J959" s="1" t="str">
        <f t="shared" si="122"/>
        <v>Till</v>
      </c>
      <c r="K959" s="1" t="str">
        <f t="shared" si="125"/>
        <v>HMC separation (ODM; details not reported)</v>
      </c>
      <c r="L959" t="s">
        <v>33</v>
      </c>
      <c r="M959" t="s">
        <v>33</v>
      </c>
      <c r="N959" t="s">
        <v>25</v>
      </c>
      <c r="O959" t="s">
        <v>25</v>
      </c>
      <c r="P959" t="s">
        <v>4283</v>
      </c>
      <c r="Q959" t="s">
        <v>4284</v>
      </c>
      <c r="R959" t="s">
        <v>4284</v>
      </c>
      <c r="S959" t="s">
        <v>1596</v>
      </c>
      <c r="T959" t="s">
        <v>1596</v>
      </c>
    </row>
    <row r="960" spans="1:20" hidden="1" x14ac:dyDescent="0.3">
      <c r="A960" t="s">
        <v>4285</v>
      </c>
      <c r="B960" t="s">
        <v>4286</v>
      </c>
      <c r="C960" s="1" t="str">
        <f t="shared" si="123"/>
        <v>31:0010</v>
      </c>
      <c r="D960" s="1" t="str">
        <f t="shared" si="124"/>
        <v>31:0003</v>
      </c>
      <c r="E960" t="s">
        <v>4287</v>
      </c>
      <c r="F960" t="s">
        <v>4288</v>
      </c>
      <c r="H960">
        <v>71.666920000000005</v>
      </c>
      <c r="I960">
        <v>-77.052289999999999</v>
      </c>
      <c r="J960" s="1" t="str">
        <f t="shared" si="122"/>
        <v>Till</v>
      </c>
      <c r="K960" s="1" t="str">
        <f t="shared" si="125"/>
        <v>HMC separation (ODM; details not reported)</v>
      </c>
      <c r="L960" t="s">
        <v>33</v>
      </c>
      <c r="M960" t="s">
        <v>33</v>
      </c>
      <c r="N960" t="s">
        <v>25</v>
      </c>
      <c r="O960" t="s">
        <v>25</v>
      </c>
      <c r="P960" t="s">
        <v>1076</v>
      </c>
      <c r="Q960" t="s">
        <v>4289</v>
      </c>
      <c r="R960" t="s">
        <v>4289</v>
      </c>
      <c r="S960" t="s">
        <v>1596</v>
      </c>
      <c r="T960" t="s">
        <v>1596</v>
      </c>
    </row>
    <row r="961" spans="1:20" hidden="1" x14ac:dyDescent="0.3">
      <c r="A961" t="s">
        <v>4290</v>
      </c>
      <c r="B961" t="s">
        <v>4291</v>
      </c>
      <c r="C961" s="1" t="str">
        <f t="shared" si="123"/>
        <v>31:0010</v>
      </c>
      <c r="D961" s="1" t="str">
        <f t="shared" si="124"/>
        <v>31:0003</v>
      </c>
      <c r="E961" t="s">
        <v>4292</v>
      </c>
      <c r="F961" t="s">
        <v>4293</v>
      </c>
      <c r="H961">
        <v>71.360200000000006</v>
      </c>
      <c r="I961">
        <v>-77.673450000000003</v>
      </c>
      <c r="J961" s="1" t="str">
        <f t="shared" si="122"/>
        <v>Till</v>
      </c>
      <c r="K961" s="1" t="str">
        <f t="shared" si="125"/>
        <v>HMC separation (ODM; details not reported)</v>
      </c>
      <c r="L961" t="s">
        <v>33</v>
      </c>
      <c r="M961" t="s">
        <v>33</v>
      </c>
      <c r="N961" t="s">
        <v>25</v>
      </c>
      <c r="O961" t="s">
        <v>25</v>
      </c>
      <c r="P961" t="s">
        <v>4294</v>
      </c>
      <c r="Q961" t="s">
        <v>1596</v>
      </c>
      <c r="R961" t="s">
        <v>1596</v>
      </c>
      <c r="S961" t="s">
        <v>1596</v>
      </c>
      <c r="T961" t="s">
        <v>1596</v>
      </c>
    </row>
    <row r="962" spans="1:20" hidden="1" x14ac:dyDescent="0.3">
      <c r="A962" t="s">
        <v>4295</v>
      </c>
      <c r="B962" t="s">
        <v>4296</v>
      </c>
      <c r="C962" s="1" t="str">
        <f t="shared" si="123"/>
        <v>31:0010</v>
      </c>
      <c r="D962" s="1" t="str">
        <f t="shared" si="124"/>
        <v>31:0003</v>
      </c>
      <c r="E962" t="s">
        <v>4297</v>
      </c>
      <c r="F962" t="s">
        <v>4298</v>
      </c>
      <c r="H962">
        <v>71.914630000000002</v>
      </c>
      <c r="I962">
        <v>-76.354240000000004</v>
      </c>
      <c r="J962" s="1" t="str">
        <f t="shared" si="122"/>
        <v>Till</v>
      </c>
      <c r="K962" s="1" t="str">
        <f t="shared" si="125"/>
        <v>HMC separation (ODM; details not reported)</v>
      </c>
      <c r="L962" t="s">
        <v>25</v>
      </c>
      <c r="M962" t="s">
        <v>25</v>
      </c>
      <c r="N962" t="s">
        <v>25</v>
      </c>
      <c r="O962" t="s">
        <v>25</v>
      </c>
      <c r="P962" t="s">
        <v>4299</v>
      </c>
      <c r="Q962" t="s">
        <v>1596</v>
      </c>
      <c r="R962" t="s">
        <v>1596</v>
      </c>
      <c r="S962" t="s">
        <v>1596</v>
      </c>
      <c r="T962" t="s">
        <v>1596</v>
      </c>
    </row>
    <row r="963" spans="1:20" hidden="1" x14ac:dyDescent="0.3">
      <c r="A963" t="s">
        <v>4300</v>
      </c>
      <c r="B963" t="s">
        <v>4301</v>
      </c>
      <c r="C963" s="1" t="str">
        <f t="shared" si="123"/>
        <v>31:0010</v>
      </c>
      <c r="D963" s="1" t="str">
        <f t="shared" si="124"/>
        <v>31:0003</v>
      </c>
      <c r="E963" t="s">
        <v>4302</v>
      </c>
      <c r="F963" t="s">
        <v>4303</v>
      </c>
      <c r="H963">
        <v>71.806740000000005</v>
      </c>
      <c r="I963">
        <v>-76.254019999999997</v>
      </c>
      <c r="J963" s="1" t="str">
        <f t="shared" si="122"/>
        <v>Till</v>
      </c>
      <c r="K963" s="1" t="str">
        <f t="shared" si="125"/>
        <v>HMC separation (ODM; details not reported)</v>
      </c>
      <c r="L963" t="s">
        <v>25</v>
      </c>
      <c r="M963" t="s">
        <v>25</v>
      </c>
      <c r="N963" t="s">
        <v>25</v>
      </c>
      <c r="O963" t="s">
        <v>25</v>
      </c>
      <c r="P963" t="s">
        <v>4304</v>
      </c>
      <c r="Q963" t="s">
        <v>1596</v>
      </c>
      <c r="R963" t="s">
        <v>1596</v>
      </c>
      <c r="S963" t="s">
        <v>1596</v>
      </c>
      <c r="T963" t="s">
        <v>1596</v>
      </c>
    </row>
    <row r="964" spans="1:20" hidden="1" x14ac:dyDescent="0.3">
      <c r="A964" t="s">
        <v>4305</v>
      </c>
      <c r="B964" t="s">
        <v>4306</v>
      </c>
      <c r="C964" s="1" t="str">
        <f t="shared" si="123"/>
        <v>31:0010</v>
      </c>
      <c r="D964" s="1" t="str">
        <f t="shared" si="124"/>
        <v>31:0003</v>
      </c>
      <c r="E964" t="s">
        <v>4307</v>
      </c>
      <c r="F964" t="s">
        <v>4308</v>
      </c>
      <c r="H964">
        <v>71.80547</v>
      </c>
      <c r="I964">
        <v>-76.513779999999997</v>
      </c>
      <c r="J964" s="1" t="str">
        <f t="shared" si="122"/>
        <v>Till</v>
      </c>
      <c r="K964" s="1" t="str">
        <f t="shared" si="125"/>
        <v>HMC separation (ODM; details not reported)</v>
      </c>
      <c r="L964" t="s">
        <v>25</v>
      </c>
      <c r="M964" t="s">
        <v>25</v>
      </c>
      <c r="N964" t="s">
        <v>25</v>
      </c>
      <c r="O964" t="s">
        <v>25</v>
      </c>
      <c r="P964" t="s">
        <v>557</v>
      </c>
      <c r="Q964" t="s">
        <v>1596</v>
      </c>
      <c r="R964" t="s">
        <v>1596</v>
      </c>
      <c r="S964" t="s">
        <v>1596</v>
      </c>
      <c r="T964" t="s">
        <v>1596</v>
      </c>
    </row>
    <row r="965" spans="1:20" hidden="1" x14ac:dyDescent="0.3">
      <c r="A965" t="s">
        <v>4309</v>
      </c>
      <c r="B965" t="s">
        <v>4310</v>
      </c>
      <c r="C965" s="1" t="str">
        <f t="shared" si="123"/>
        <v>31:0010</v>
      </c>
      <c r="D965" s="1" t="str">
        <f t="shared" si="124"/>
        <v>31:0003</v>
      </c>
      <c r="E965" t="s">
        <v>4311</v>
      </c>
      <c r="F965" t="s">
        <v>4312</v>
      </c>
      <c r="H965">
        <v>71.709180000000003</v>
      </c>
      <c r="I965">
        <v>-76.634060000000005</v>
      </c>
      <c r="J965" s="1" t="str">
        <f t="shared" si="122"/>
        <v>Till</v>
      </c>
      <c r="K965" s="1" t="str">
        <f t="shared" si="125"/>
        <v>HMC separation (ODM; details not reported)</v>
      </c>
      <c r="L965" t="s">
        <v>25</v>
      </c>
      <c r="M965" t="s">
        <v>25</v>
      </c>
      <c r="N965" t="s">
        <v>25</v>
      </c>
      <c r="O965" t="s">
        <v>25</v>
      </c>
      <c r="P965" t="s">
        <v>4313</v>
      </c>
      <c r="Q965" t="s">
        <v>1596</v>
      </c>
      <c r="R965" t="s">
        <v>1596</v>
      </c>
      <c r="S965" t="s">
        <v>1596</v>
      </c>
      <c r="T965" t="s">
        <v>1596</v>
      </c>
    </row>
    <row r="966" spans="1:20" hidden="1" x14ac:dyDescent="0.3">
      <c r="A966" t="s">
        <v>4314</v>
      </c>
      <c r="B966" t="s">
        <v>4315</v>
      </c>
      <c r="C966" s="1" t="str">
        <f t="shared" si="123"/>
        <v>31:0010</v>
      </c>
      <c r="D966" s="1" t="str">
        <f t="shared" si="124"/>
        <v>31:0003</v>
      </c>
      <c r="E966" t="s">
        <v>4316</v>
      </c>
      <c r="F966" t="s">
        <v>4317</v>
      </c>
      <c r="H966">
        <v>71.694299999999998</v>
      </c>
      <c r="I966">
        <v>-76.452349999999996</v>
      </c>
      <c r="J966" s="1" t="str">
        <f t="shared" si="122"/>
        <v>Till</v>
      </c>
      <c r="K966" s="1" t="str">
        <f t="shared" si="125"/>
        <v>HMC separation (ODM; details not reported)</v>
      </c>
      <c r="L966" t="s">
        <v>25</v>
      </c>
      <c r="M966" t="s">
        <v>25</v>
      </c>
      <c r="N966" t="s">
        <v>25</v>
      </c>
      <c r="O966" t="s">
        <v>25</v>
      </c>
      <c r="P966" t="s">
        <v>4318</v>
      </c>
      <c r="Q966" t="s">
        <v>1596</v>
      </c>
      <c r="R966" t="s">
        <v>1596</v>
      </c>
      <c r="S966" t="s">
        <v>1596</v>
      </c>
      <c r="T966" t="s">
        <v>1596</v>
      </c>
    </row>
    <row r="967" spans="1:20" hidden="1" x14ac:dyDescent="0.3">
      <c r="A967" t="s">
        <v>4319</v>
      </c>
      <c r="B967" t="s">
        <v>4320</v>
      </c>
      <c r="C967" s="1" t="str">
        <f t="shared" si="123"/>
        <v>31:0010</v>
      </c>
      <c r="D967" s="1" t="str">
        <f t="shared" si="124"/>
        <v>31:0003</v>
      </c>
      <c r="E967" t="s">
        <v>4321</v>
      </c>
      <c r="F967" t="s">
        <v>4322</v>
      </c>
      <c r="H967">
        <v>71.634950000000003</v>
      </c>
      <c r="I967">
        <v>-76.182689999999994</v>
      </c>
      <c r="J967" s="1" t="str">
        <f t="shared" si="122"/>
        <v>Till</v>
      </c>
      <c r="K967" s="1" t="str">
        <f t="shared" si="125"/>
        <v>HMC separation (ODM; details not reported)</v>
      </c>
      <c r="L967" t="s">
        <v>25</v>
      </c>
      <c r="M967" t="s">
        <v>25</v>
      </c>
      <c r="N967" t="s">
        <v>25</v>
      </c>
      <c r="O967" t="s">
        <v>25</v>
      </c>
      <c r="P967" t="s">
        <v>4323</v>
      </c>
      <c r="Q967" t="s">
        <v>1596</v>
      </c>
      <c r="R967" t="s">
        <v>1596</v>
      </c>
      <c r="S967" t="s">
        <v>1596</v>
      </c>
      <c r="T967" t="s">
        <v>1596</v>
      </c>
    </row>
    <row r="968" spans="1:20" hidden="1" x14ac:dyDescent="0.3">
      <c r="A968" t="s">
        <v>4324</v>
      </c>
      <c r="B968" t="s">
        <v>4325</v>
      </c>
      <c r="C968" s="1" t="str">
        <f t="shared" si="123"/>
        <v>31:0010</v>
      </c>
      <c r="D968" s="1" t="str">
        <f t="shared" si="124"/>
        <v>31:0003</v>
      </c>
      <c r="E968" t="s">
        <v>4326</v>
      </c>
      <c r="F968" t="s">
        <v>4327</v>
      </c>
      <c r="H968">
        <v>71.526939999999996</v>
      </c>
      <c r="I968">
        <v>-76.400689999999997</v>
      </c>
      <c r="J968" s="1" t="str">
        <f t="shared" si="122"/>
        <v>Till</v>
      </c>
      <c r="K968" s="1" t="str">
        <f t="shared" si="125"/>
        <v>HMC separation (ODM; details not reported)</v>
      </c>
      <c r="L968" t="s">
        <v>25</v>
      </c>
      <c r="M968" t="s">
        <v>25</v>
      </c>
      <c r="N968" t="s">
        <v>25</v>
      </c>
      <c r="O968" t="s">
        <v>25</v>
      </c>
      <c r="P968" t="s">
        <v>4328</v>
      </c>
      <c r="Q968" t="s">
        <v>1596</v>
      </c>
      <c r="R968" t="s">
        <v>1596</v>
      </c>
      <c r="S968" t="s">
        <v>1596</v>
      </c>
      <c r="T968" t="s">
        <v>1596</v>
      </c>
    </row>
    <row r="969" spans="1:20" hidden="1" x14ac:dyDescent="0.3">
      <c r="A969" t="s">
        <v>4329</v>
      </c>
      <c r="B969" t="s">
        <v>4330</v>
      </c>
      <c r="C969" s="1" t="str">
        <f t="shared" si="123"/>
        <v>31:0010</v>
      </c>
      <c r="D969" s="1" t="str">
        <f t="shared" si="124"/>
        <v>31:0003</v>
      </c>
      <c r="E969" t="s">
        <v>4331</v>
      </c>
      <c r="F969" t="s">
        <v>4332</v>
      </c>
      <c r="H969">
        <v>71.509529999999998</v>
      </c>
      <c r="I969">
        <v>-76.060969999999998</v>
      </c>
      <c r="J969" s="1" t="str">
        <f t="shared" si="122"/>
        <v>Till</v>
      </c>
      <c r="K969" s="1" t="str">
        <f t="shared" si="125"/>
        <v>HMC separation (ODM; details not reported)</v>
      </c>
      <c r="L969" t="s">
        <v>25</v>
      </c>
      <c r="M969" t="s">
        <v>25</v>
      </c>
      <c r="N969" t="s">
        <v>25</v>
      </c>
      <c r="O969" t="s">
        <v>25</v>
      </c>
      <c r="P969" t="s">
        <v>4333</v>
      </c>
      <c r="Q969" t="s">
        <v>1596</v>
      </c>
      <c r="R969" t="s">
        <v>1596</v>
      </c>
      <c r="S969" t="s">
        <v>1596</v>
      </c>
      <c r="T969" t="s">
        <v>1596</v>
      </c>
    </row>
    <row r="970" spans="1:20" hidden="1" x14ac:dyDescent="0.3">
      <c r="A970" t="s">
        <v>4334</v>
      </c>
      <c r="B970" t="s">
        <v>4335</v>
      </c>
      <c r="C970" s="1" t="str">
        <f t="shared" si="123"/>
        <v>31:0010</v>
      </c>
      <c r="D970" s="1" t="str">
        <f t="shared" si="124"/>
        <v>31:0003</v>
      </c>
      <c r="E970" t="s">
        <v>4336</v>
      </c>
      <c r="F970" t="s">
        <v>4337</v>
      </c>
      <c r="H970">
        <v>71.428070000000005</v>
      </c>
      <c r="I970">
        <v>-76.252600000000001</v>
      </c>
      <c r="J970" s="1" t="str">
        <f t="shared" si="122"/>
        <v>Till</v>
      </c>
      <c r="K970" s="1" t="str">
        <f t="shared" si="125"/>
        <v>HMC separation (ODM; details not reported)</v>
      </c>
      <c r="L970" t="s">
        <v>25</v>
      </c>
      <c r="M970" t="s">
        <v>25</v>
      </c>
      <c r="N970" t="s">
        <v>25</v>
      </c>
      <c r="O970" t="s">
        <v>25</v>
      </c>
      <c r="P970" t="s">
        <v>4338</v>
      </c>
      <c r="Q970" t="s">
        <v>1596</v>
      </c>
      <c r="R970" t="s">
        <v>1596</v>
      </c>
      <c r="S970" t="s">
        <v>1596</v>
      </c>
      <c r="T970" t="s">
        <v>1596</v>
      </c>
    </row>
    <row r="971" spans="1:20" hidden="1" x14ac:dyDescent="0.3">
      <c r="A971" t="s">
        <v>4339</v>
      </c>
      <c r="B971" t="s">
        <v>4340</v>
      </c>
      <c r="C971" s="1" t="str">
        <f t="shared" si="123"/>
        <v>31:0010</v>
      </c>
      <c r="D971" s="1" t="str">
        <f t="shared" si="124"/>
        <v>31:0003</v>
      </c>
      <c r="E971" t="s">
        <v>4341</v>
      </c>
      <c r="F971" t="s">
        <v>4342</v>
      </c>
      <c r="H971">
        <v>71.543760000000006</v>
      </c>
      <c r="I971">
        <v>-76.837609999999998</v>
      </c>
      <c r="J971" s="1" t="str">
        <f t="shared" si="122"/>
        <v>Till</v>
      </c>
      <c r="K971" s="1" t="str">
        <f t="shared" si="125"/>
        <v>HMC separation (ODM; details not reported)</v>
      </c>
      <c r="L971" t="s">
        <v>25</v>
      </c>
      <c r="M971" t="s">
        <v>25</v>
      </c>
      <c r="N971" t="s">
        <v>25</v>
      </c>
      <c r="O971" t="s">
        <v>25</v>
      </c>
      <c r="P971" t="s">
        <v>4343</v>
      </c>
      <c r="Q971" t="s">
        <v>1596</v>
      </c>
      <c r="R971" t="s">
        <v>1596</v>
      </c>
      <c r="S971" t="s">
        <v>1596</v>
      </c>
      <c r="T971" t="s">
        <v>1596</v>
      </c>
    </row>
    <row r="972" spans="1:20" hidden="1" x14ac:dyDescent="0.3">
      <c r="A972" t="s">
        <v>4344</v>
      </c>
      <c r="B972" t="s">
        <v>4345</v>
      </c>
      <c r="C972" s="1" t="str">
        <f t="shared" si="123"/>
        <v>31:0010</v>
      </c>
      <c r="D972" s="1" t="str">
        <f t="shared" si="124"/>
        <v>31:0003</v>
      </c>
      <c r="E972" t="s">
        <v>4346</v>
      </c>
      <c r="F972" t="s">
        <v>4347</v>
      </c>
      <c r="H972">
        <v>71.722059999999999</v>
      </c>
      <c r="I972">
        <v>-76.989249999999998</v>
      </c>
      <c r="J972" s="1" t="str">
        <f t="shared" si="122"/>
        <v>Till</v>
      </c>
      <c r="K972" s="1" t="str">
        <f t="shared" si="125"/>
        <v>HMC separation (ODM; details not reported)</v>
      </c>
      <c r="L972" t="s">
        <v>25</v>
      </c>
      <c r="M972" t="s">
        <v>25</v>
      </c>
      <c r="N972" t="s">
        <v>25</v>
      </c>
      <c r="O972" t="s">
        <v>25</v>
      </c>
      <c r="P972" t="s">
        <v>1553</v>
      </c>
      <c r="Q972" t="s">
        <v>1596</v>
      </c>
      <c r="R972" t="s">
        <v>1596</v>
      </c>
      <c r="S972" t="s">
        <v>1596</v>
      </c>
      <c r="T972" t="s">
        <v>1596</v>
      </c>
    </row>
    <row r="973" spans="1:20" hidden="1" x14ac:dyDescent="0.3">
      <c r="A973" t="s">
        <v>4348</v>
      </c>
      <c r="B973" t="s">
        <v>4349</v>
      </c>
      <c r="C973" s="1" t="str">
        <f t="shared" si="123"/>
        <v>31:0010</v>
      </c>
      <c r="D973" s="1" t="str">
        <f t="shared" si="124"/>
        <v>31:0003</v>
      </c>
      <c r="E973" t="s">
        <v>4350</v>
      </c>
      <c r="F973" t="s">
        <v>4351</v>
      </c>
      <c r="H973">
        <v>71.677719999999994</v>
      </c>
      <c r="I973">
        <v>-77.343170000000001</v>
      </c>
      <c r="J973" s="1" t="str">
        <f t="shared" si="122"/>
        <v>Till</v>
      </c>
      <c r="K973" s="1" t="str">
        <f t="shared" si="125"/>
        <v>HMC separation (ODM; details not reported)</v>
      </c>
      <c r="L973" t="s">
        <v>25</v>
      </c>
      <c r="M973" t="s">
        <v>25</v>
      </c>
      <c r="N973" t="s">
        <v>25</v>
      </c>
      <c r="O973" t="s">
        <v>25</v>
      </c>
      <c r="P973" t="s">
        <v>4352</v>
      </c>
      <c r="Q973" t="s">
        <v>1596</v>
      </c>
      <c r="R973" t="s">
        <v>1596</v>
      </c>
      <c r="S973" t="s">
        <v>1596</v>
      </c>
      <c r="T973" t="s">
        <v>1596</v>
      </c>
    </row>
    <row r="974" spans="1:20" hidden="1" x14ac:dyDescent="0.3">
      <c r="A974" t="s">
        <v>4353</v>
      </c>
      <c r="B974" t="s">
        <v>4354</v>
      </c>
      <c r="C974" s="1" t="str">
        <f t="shared" si="123"/>
        <v>31:0010</v>
      </c>
      <c r="D974" s="1" t="str">
        <f t="shared" si="124"/>
        <v>31:0003</v>
      </c>
      <c r="E974" t="s">
        <v>4355</v>
      </c>
      <c r="F974" t="s">
        <v>4356</v>
      </c>
      <c r="H974">
        <v>71.578469999999996</v>
      </c>
      <c r="I974">
        <v>-77.252110000000002</v>
      </c>
      <c r="J974" s="1" t="str">
        <f t="shared" si="122"/>
        <v>Till</v>
      </c>
      <c r="K974" s="1" t="str">
        <f t="shared" si="125"/>
        <v>HMC separation (ODM; details not reported)</v>
      </c>
      <c r="L974" t="s">
        <v>25</v>
      </c>
      <c r="M974" t="s">
        <v>25</v>
      </c>
      <c r="N974" t="s">
        <v>25</v>
      </c>
      <c r="O974" t="s">
        <v>25</v>
      </c>
      <c r="P974" t="s">
        <v>4357</v>
      </c>
      <c r="Q974" t="s">
        <v>1596</v>
      </c>
      <c r="R974" t="s">
        <v>1596</v>
      </c>
      <c r="S974" t="s">
        <v>1596</v>
      </c>
      <c r="T974" t="s">
        <v>1596</v>
      </c>
    </row>
    <row r="975" spans="1:20" hidden="1" x14ac:dyDescent="0.3">
      <c r="A975" t="s">
        <v>4358</v>
      </c>
      <c r="B975" t="s">
        <v>4359</v>
      </c>
      <c r="C975" s="1" t="str">
        <f t="shared" si="123"/>
        <v>31:0010</v>
      </c>
      <c r="D975" s="1" t="str">
        <f t="shared" si="124"/>
        <v>31:0003</v>
      </c>
      <c r="E975" t="s">
        <v>4360</v>
      </c>
      <c r="F975" t="s">
        <v>4361</v>
      </c>
      <c r="H975">
        <v>71.573319999999995</v>
      </c>
      <c r="I975">
        <v>-77.459350000000001</v>
      </c>
      <c r="J975" s="1" t="str">
        <f t="shared" si="122"/>
        <v>Till</v>
      </c>
      <c r="K975" s="1" t="str">
        <f t="shared" si="125"/>
        <v>HMC separation (ODM; details not reported)</v>
      </c>
      <c r="L975" t="s">
        <v>25</v>
      </c>
      <c r="M975" t="s">
        <v>25</v>
      </c>
      <c r="N975" t="s">
        <v>25</v>
      </c>
      <c r="O975" t="s">
        <v>25</v>
      </c>
      <c r="P975" t="s">
        <v>4362</v>
      </c>
      <c r="Q975" t="s">
        <v>1596</v>
      </c>
      <c r="R975" t="s">
        <v>1596</v>
      </c>
      <c r="S975" t="s">
        <v>1596</v>
      </c>
      <c r="T975" t="s">
        <v>1596</v>
      </c>
    </row>
    <row r="976" spans="1:20" hidden="1" x14ac:dyDescent="0.3">
      <c r="A976" t="s">
        <v>4363</v>
      </c>
      <c r="B976" t="s">
        <v>4364</v>
      </c>
      <c r="C976" s="1" t="str">
        <f t="shared" si="123"/>
        <v>31:0010</v>
      </c>
      <c r="D976" s="1" t="str">
        <f t="shared" si="124"/>
        <v>31:0003</v>
      </c>
      <c r="E976" t="s">
        <v>4365</v>
      </c>
      <c r="F976" t="s">
        <v>4366</v>
      </c>
      <c r="H976">
        <v>71.55547</v>
      </c>
      <c r="I976">
        <v>-77.572429999999997</v>
      </c>
      <c r="J976" s="1" t="str">
        <f t="shared" si="122"/>
        <v>Till</v>
      </c>
      <c r="K976" s="1" t="str">
        <f t="shared" si="125"/>
        <v>HMC separation (ODM; details not reported)</v>
      </c>
      <c r="L976" t="s">
        <v>25</v>
      </c>
      <c r="M976" t="s">
        <v>25</v>
      </c>
      <c r="N976" t="s">
        <v>25</v>
      </c>
      <c r="O976" t="s">
        <v>25</v>
      </c>
      <c r="P976" t="s">
        <v>4367</v>
      </c>
      <c r="Q976" t="s">
        <v>1596</v>
      </c>
      <c r="R976" t="s">
        <v>1596</v>
      </c>
      <c r="S976" t="s">
        <v>1596</v>
      </c>
      <c r="T976" t="s">
        <v>1596</v>
      </c>
    </row>
    <row r="977" spans="1:20" hidden="1" x14ac:dyDescent="0.3">
      <c r="A977" t="s">
        <v>4368</v>
      </c>
      <c r="B977" t="s">
        <v>4369</v>
      </c>
      <c r="C977" s="1" t="str">
        <f t="shared" si="123"/>
        <v>31:0010</v>
      </c>
      <c r="D977" s="1" t="str">
        <f t="shared" si="124"/>
        <v>31:0003</v>
      </c>
      <c r="E977" t="s">
        <v>4370</v>
      </c>
      <c r="F977" t="s">
        <v>4371</v>
      </c>
      <c r="H977">
        <v>71.940770000000001</v>
      </c>
      <c r="I977">
        <v>-78.861310000000003</v>
      </c>
      <c r="J977" s="1" t="str">
        <f t="shared" si="122"/>
        <v>Till</v>
      </c>
      <c r="K977" s="1" t="str">
        <f t="shared" si="125"/>
        <v>HMC separation (ODM; details not reported)</v>
      </c>
      <c r="L977" t="s">
        <v>33</v>
      </c>
      <c r="M977" t="s">
        <v>25</v>
      </c>
      <c r="N977" t="s">
        <v>33</v>
      </c>
      <c r="O977" t="s">
        <v>25</v>
      </c>
      <c r="P977" t="s">
        <v>4372</v>
      </c>
      <c r="Q977" t="s">
        <v>4373</v>
      </c>
      <c r="R977" t="s">
        <v>1596</v>
      </c>
      <c r="S977" t="s">
        <v>4373</v>
      </c>
      <c r="T977" t="s">
        <v>1596</v>
      </c>
    </row>
    <row r="978" spans="1:20" hidden="1" x14ac:dyDescent="0.3">
      <c r="A978" t="s">
        <v>4374</v>
      </c>
      <c r="B978" t="s">
        <v>4375</v>
      </c>
      <c r="C978" s="1" t="str">
        <f t="shared" si="123"/>
        <v>31:0010</v>
      </c>
      <c r="D978" s="1" t="str">
        <f t="shared" si="124"/>
        <v>31:0003</v>
      </c>
      <c r="E978" t="s">
        <v>4376</v>
      </c>
      <c r="F978" t="s">
        <v>4377</v>
      </c>
      <c r="H978">
        <v>71.879499999999993</v>
      </c>
      <c r="I978">
        <v>-78.943060000000003</v>
      </c>
      <c r="J978" s="1" t="str">
        <f t="shared" si="122"/>
        <v>Till</v>
      </c>
      <c r="K978" s="1" t="str">
        <f t="shared" si="125"/>
        <v>HMC separation (ODM; details not reported)</v>
      </c>
      <c r="L978" t="s">
        <v>33</v>
      </c>
      <c r="M978" t="s">
        <v>33</v>
      </c>
      <c r="N978" t="s">
        <v>25</v>
      </c>
      <c r="O978" t="s">
        <v>25</v>
      </c>
      <c r="P978" t="s">
        <v>4378</v>
      </c>
      <c r="Q978" t="s">
        <v>4379</v>
      </c>
      <c r="R978" t="s">
        <v>4379</v>
      </c>
      <c r="S978" t="s">
        <v>1596</v>
      </c>
      <c r="T978" t="s">
        <v>1596</v>
      </c>
    </row>
    <row r="979" spans="1:20" hidden="1" x14ac:dyDescent="0.3">
      <c r="A979" t="s">
        <v>4380</v>
      </c>
      <c r="B979" t="s">
        <v>4381</v>
      </c>
      <c r="C979" s="1" t="str">
        <f t="shared" si="123"/>
        <v>31:0010</v>
      </c>
      <c r="D979" s="1" t="str">
        <f t="shared" si="124"/>
        <v>31:0003</v>
      </c>
      <c r="E979" t="s">
        <v>4382</v>
      </c>
      <c r="F979" t="s">
        <v>4383</v>
      </c>
      <c r="H979">
        <v>71.938270000000003</v>
      </c>
      <c r="I979">
        <v>-78.217690000000005</v>
      </c>
      <c r="J979" s="1" t="str">
        <f t="shared" si="122"/>
        <v>Till</v>
      </c>
      <c r="K979" s="1" t="str">
        <f t="shared" si="125"/>
        <v>HMC separation (ODM; details not reported)</v>
      </c>
      <c r="L979" t="s">
        <v>25</v>
      </c>
      <c r="M979" t="s">
        <v>25</v>
      </c>
      <c r="N979" t="s">
        <v>25</v>
      </c>
      <c r="O979" t="s">
        <v>25</v>
      </c>
      <c r="P979" t="s">
        <v>4384</v>
      </c>
      <c r="Q979" t="s">
        <v>1596</v>
      </c>
      <c r="R979" t="s">
        <v>1596</v>
      </c>
      <c r="S979" t="s">
        <v>1596</v>
      </c>
      <c r="T979" t="s">
        <v>1596</v>
      </c>
    </row>
    <row r="980" spans="1:20" hidden="1" x14ac:dyDescent="0.3">
      <c r="A980" t="s">
        <v>4385</v>
      </c>
      <c r="B980" t="s">
        <v>4386</v>
      </c>
      <c r="C980" s="1" t="str">
        <f t="shared" si="123"/>
        <v>31:0010</v>
      </c>
      <c r="D980" s="1" t="str">
        <f t="shared" si="124"/>
        <v>31:0003</v>
      </c>
      <c r="E980" t="s">
        <v>4387</v>
      </c>
      <c r="F980" t="s">
        <v>4388</v>
      </c>
      <c r="H980">
        <v>71.843770000000006</v>
      </c>
      <c r="I980">
        <v>-78.102940000000004</v>
      </c>
      <c r="J980" s="1" t="str">
        <f t="shared" si="122"/>
        <v>Till</v>
      </c>
      <c r="K980" s="1" t="str">
        <f t="shared" si="125"/>
        <v>HMC separation (ODM; details not reported)</v>
      </c>
      <c r="L980" t="s">
        <v>25</v>
      </c>
      <c r="M980" t="s">
        <v>25</v>
      </c>
      <c r="N980" t="s">
        <v>25</v>
      </c>
      <c r="O980" t="s">
        <v>25</v>
      </c>
      <c r="P980" t="s">
        <v>4389</v>
      </c>
      <c r="Q980" t="s">
        <v>1596</v>
      </c>
      <c r="R980" t="s">
        <v>1596</v>
      </c>
      <c r="S980" t="s">
        <v>1596</v>
      </c>
      <c r="T980" t="s">
        <v>1596</v>
      </c>
    </row>
    <row r="981" spans="1:20" hidden="1" x14ac:dyDescent="0.3">
      <c r="A981" t="s">
        <v>4390</v>
      </c>
      <c r="B981" t="s">
        <v>4391</v>
      </c>
      <c r="C981" s="1" t="str">
        <f t="shared" si="123"/>
        <v>31:0010</v>
      </c>
      <c r="D981" s="1" t="str">
        <f t="shared" si="124"/>
        <v>31:0003</v>
      </c>
      <c r="E981" t="s">
        <v>4392</v>
      </c>
      <c r="F981" t="s">
        <v>4393</v>
      </c>
      <c r="H981">
        <v>71.798379999999995</v>
      </c>
      <c r="I981">
        <v>-78.272319999999993</v>
      </c>
      <c r="J981" s="1" t="str">
        <f t="shared" si="122"/>
        <v>Till</v>
      </c>
      <c r="K981" s="1" t="str">
        <f t="shared" si="125"/>
        <v>HMC separation (ODM; details not reported)</v>
      </c>
      <c r="L981" t="s">
        <v>25</v>
      </c>
      <c r="M981" t="s">
        <v>25</v>
      </c>
      <c r="N981" t="s">
        <v>25</v>
      </c>
      <c r="O981" t="s">
        <v>25</v>
      </c>
      <c r="P981" t="s">
        <v>4394</v>
      </c>
      <c r="Q981" t="s">
        <v>1596</v>
      </c>
      <c r="R981" t="s">
        <v>1596</v>
      </c>
      <c r="S981" t="s">
        <v>1596</v>
      </c>
      <c r="T981" t="s">
        <v>1596</v>
      </c>
    </row>
    <row r="982" spans="1:20" hidden="1" x14ac:dyDescent="0.3">
      <c r="A982" t="s">
        <v>4395</v>
      </c>
      <c r="B982" t="s">
        <v>4396</v>
      </c>
      <c r="C982" s="1" t="str">
        <f t="shared" si="123"/>
        <v>31:0010</v>
      </c>
      <c r="D982" s="1" t="str">
        <f t="shared" si="124"/>
        <v>31:0003</v>
      </c>
      <c r="E982" t="s">
        <v>4397</v>
      </c>
      <c r="F982" t="s">
        <v>4398</v>
      </c>
      <c r="H982">
        <v>71.848709999999997</v>
      </c>
      <c r="I982">
        <v>-78.583489999999998</v>
      </c>
      <c r="J982" s="1" t="str">
        <f t="shared" si="122"/>
        <v>Till</v>
      </c>
      <c r="K982" s="1" t="str">
        <f t="shared" si="125"/>
        <v>HMC separation (ODM; details not reported)</v>
      </c>
      <c r="L982" t="s">
        <v>25</v>
      </c>
      <c r="M982" t="s">
        <v>25</v>
      </c>
      <c r="N982" t="s">
        <v>25</v>
      </c>
      <c r="O982" t="s">
        <v>25</v>
      </c>
      <c r="P982" t="s">
        <v>4399</v>
      </c>
      <c r="Q982" t="s">
        <v>1596</v>
      </c>
      <c r="R982" t="s">
        <v>1596</v>
      </c>
      <c r="S982" t="s">
        <v>1596</v>
      </c>
      <c r="T982" t="s">
        <v>1596</v>
      </c>
    </row>
    <row r="983" spans="1:20" hidden="1" x14ac:dyDescent="0.3">
      <c r="A983" t="s">
        <v>4400</v>
      </c>
      <c r="B983" t="s">
        <v>4401</v>
      </c>
      <c r="C983" s="1" t="str">
        <f t="shared" si="123"/>
        <v>31:0010</v>
      </c>
      <c r="D983" s="1" t="str">
        <f t="shared" si="124"/>
        <v>31:0003</v>
      </c>
      <c r="E983" t="s">
        <v>4402</v>
      </c>
      <c r="F983" t="s">
        <v>4403</v>
      </c>
      <c r="H983">
        <v>71.803060000000002</v>
      </c>
      <c r="I983">
        <v>-78.926050000000004</v>
      </c>
      <c r="J983" s="1" t="str">
        <f t="shared" si="122"/>
        <v>Till</v>
      </c>
      <c r="K983" s="1" t="str">
        <f t="shared" si="125"/>
        <v>HMC separation (ODM; details not reported)</v>
      </c>
      <c r="L983" t="s">
        <v>25</v>
      </c>
      <c r="M983" t="s">
        <v>25</v>
      </c>
      <c r="N983" t="s">
        <v>25</v>
      </c>
      <c r="O983" t="s">
        <v>25</v>
      </c>
      <c r="P983" t="s">
        <v>4404</v>
      </c>
      <c r="Q983" t="s">
        <v>1596</v>
      </c>
      <c r="R983" t="s">
        <v>1596</v>
      </c>
      <c r="S983" t="s">
        <v>1596</v>
      </c>
      <c r="T983" t="s">
        <v>1596</v>
      </c>
    </row>
    <row r="984" spans="1:20" hidden="1" x14ac:dyDescent="0.3">
      <c r="A984" t="s">
        <v>4405</v>
      </c>
      <c r="B984" t="s">
        <v>4406</v>
      </c>
      <c r="C984" s="1" t="str">
        <f t="shared" si="123"/>
        <v>31:0010</v>
      </c>
      <c r="D984" s="1" t="str">
        <f t="shared" si="124"/>
        <v>31:0003</v>
      </c>
      <c r="E984" t="s">
        <v>4407</v>
      </c>
      <c r="F984" t="s">
        <v>4408</v>
      </c>
      <c r="H984">
        <v>71.743899999999996</v>
      </c>
      <c r="I984">
        <v>-78.858949999999993</v>
      </c>
      <c r="J984" s="1" t="str">
        <f t="shared" si="122"/>
        <v>Till</v>
      </c>
      <c r="K984" s="1" t="str">
        <f t="shared" si="125"/>
        <v>HMC separation (ODM; details not reported)</v>
      </c>
      <c r="L984" t="s">
        <v>33</v>
      </c>
      <c r="M984" t="s">
        <v>33</v>
      </c>
      <c r="N984" t="s">
        <v>25</v>
      </c>
      <c r="O984" t="s">
        <v>25</v>
      </c>
      <c r="P984" t="s">
        <v>1096</v>
      </c>
      <c r="Q984" t="s">
        <v>1596</v>
      </c>
      <c r="R984" t="s">
        <v>1596</v>
      </c>
      <c r="S984" t="s">
        <v>1596</v>
      </c>
      <c r="T984" t="s">
        <v>1596</v>
      </c>
    </row>
    <row r="985" spans="1:20" hidden="1" x14ac:dyDescent="0.3">
      <c r="A985" t="s">
        <v>4409</v>
      </c>
      <c r="B985" t="s">
        <v>4410</v>
      </c>
      <c r="C985" s="1" t="str">
        <f t="shared" si="123"/>
        <v>31:0010</v>
      </c>
      <c r="D985" s="1" t="str">
        <f t="shared" si="124"/>
        <v>31:0003</v>
      </c>
      <c r="E985" t="s">
        <v>4411</v>
      </c>
      <c r="F985" t="s">
        <v>4412</v>
      </c>
      <c r="H985">
        <v>71.691299999999998</v>
      </c>
      <c r="I985">
        <v>-78.747969999999995</v>
      </c>
      <c r="J985" s="1" t="str">
        <f t="shared" si="122"/>
        <v>Till</v>
      </c>
      <c r="K985" s="1" t="str">
        <f t="shared" si="125"/>
        <v>HMC separation (ODM; details not reported)</v>
      </c>
      <c r="L985" t="s">
        <v>25</v>
      </c>
      <c r="M985" t="s">
        <v>25</v>
      </c>
      <c r="N985" t="s">
        <v>25</v>
      </c>
      <c r="O985" t="s">
        <v>25</v>
      </c>
      <c r="P985" t="s">
        <v>4413</v>
      </c>
      <c r="Q985" t="s">
        <v>1596</v>
      </c>
      <c r="R985" t="s">
        <v>1596</v>
      </c>
      <c r="S985" t="s">
        <v>1596</v>
      </c>
      <c r="T985" t="s">
        <v>1596</v>
      </c>
    </row>
    <row r="986" spans="1:20" hidden="1" x14ac:dyDescent="0.3">
      <c r="A986" t="s">
        <v>4414</v>
      </c>
      <c r="B986" t="s">
        <v>4415</v>
      </c>
      <c r="C986" s="1" t="str">
        <f t="shared" si="123"/>
        <v>31:0010</v>
      </c>
      <c r="D986" s="1" t="str">
        <f t="shared" si="124"/>
        <v>31:0003</v>
      </c>
      <c r="E986" t="s">
        <v>4416</v>
      </c>
      <c r="F986" t="s">
        <v>4417</v>
      </c>
      <c r="H986">
        <v>71.675960000000003</v>
      </c>
      <c r="I986">
        <v>-78.617410000000007</v>
      </c>
      <c r="J986" s="1" t="str">
        <f t="shared" si="122"/>
        <v>Till</v>
      </c>
      <c r="K986" s="1" t="str">
        <f t="shared" si="125"/>
        <v>HMC separation (ODM; details not reported)</v>
      </c>
      <c r="L986" t="s">
        <v>25</v>
      </c>
      <c r="M986" t="s">
        <v>25</v>
      </c>
      <c r="N986" t="s">
        <v>25</v>
      </c>
      <c r="O986" t="s">
        <v>25</v>
      </c>
      <c r="P986" t="s">
        <v>4418</v>
      </c>
      <c r="Q986" t="s">
        <v>1596</v>
      </c>
      <c r="R986" t="s">
        <v>1596</v>
      </c>
      <c r="S986" t="s">
        <v>1596</v>
      </c>
      <c r="T986" t="s">
        <v>1596</v>
      </c>
    </row>
    <row r="987" spans="1:20" hidden="1" x14ac:dyDescent="0.3">
      <c r="A987" t="s">
        <v>4419</v>
      </c>
      <c r="B987" t="s">
        <v>4420</v>
      </c>
      <c r="C987" s="1" t="str">
        <f t="shared" si="123"/>
        <v>31:0010</v>
      </c>
      <c r="D987" s="1" t="str">
        <f t="shared" si="124"/>
        <v>31:0003</v>
      </c>
      <c r="E987" t="s">
        <v>4421</v>
      </c>
      <c r="F987" t="s">
        <v>4422</v>
      </c>
      <c r="H987">
        <v>71.699370000000002</v>
      </c>
      <c r="I987">
        <v>-78.653670000000005</v>
      </c>
      <c r="J987" s="1" t="str">
        <f t="shared" si="122"/>
        <v>Till</v>
      </c>
      <c r="K987" s="1" t="str">
        <f t="shared" si="125"/>
        <v>HMC separation (ODM; details not reported)</v>
      </c>
      <c r="L987" t="s">
        <v>25</v>
      </c>
      <c r="M987" t="s">
        <v>25</v>
      </c>
      <c r="N987" t="s">
        <v>25</v>
      </c>
      <c r="O987" t="s">
        <v>25</v>
      </c>
      <c r="P987" t="s">
        <v>4423</v>
      </c>
      <c r="Q987" t="s">
        <v>1596</v>
      </c>
      <c r="R987" t="s">
        <v>1596</v>
      </c>
      <c r="S987" t="s">
        <v>1596</v>
      </c>
      <c r="T987" t="s">
        <v>1596</v>
      </c>
    </row>
    <row r="988" spans="1:20" hidden="1" x14ac:dyDescent="0.3">
      <c r="A988" t="s">
        <v>4424</v>
      </c>
      <c r="B988" t="s">
        <v>4425</v>
      </c>
      <c r="C988" s="1" t="str">
        <f t="shared" si="123"/>
        <v>31:0010</v>
      </c>
      <c r="D988" s="1" t="str">
        <f t="shared" si="124"/>
        <v>31:0003</v>
      </c>
      <c r="E988" t="s">
        <v>4426</v>
      </c>
      <c r="F988" t="s">
        <v>4427</v>
      </c>
      <c r="H988">
        <v>71.707329999999999</v>
      </c>
      <c r="I988">
        <v>-78.53246</v>
      </c>
      <c r="J988" s="1" t="str">
        <f t="shared" si="122"/>
        <v>Till</v>
      </c>
      <c r="K988" s="1" t="str">
        <f t="shared" si="125"/>
        <v>HMC separation (ODM; details not reported)</v>
      </c>
      <c r="L988" t="s">
        <v>25</v>
      </c>
      <c r="M988" t="s">
        <v>25</v>
      </c>
      <c r="N988" t="s">
        <v>25</v>
      </c>
      <c r="O988" t="s">
        <v>25</v>
      </c>
      <c r="P988" t="s">
        <v>4428</v>
      </c>
      <c r="Q988" t="s">
        <v>1596</v>
      </c>
      <c r="R988" t="s">
        <v>1596</v>
      </c>
      <c r="S988" t="s">
        <v>1596</v>
      </c>
      <c r="T988" t="s">
        <v>1596</v>
      </c>
    </row>
    <row r="989" spans="1:20" hidden="1" x14ac:dyDescent="0.3">
      <c r="A989" t="s">
        <v>4429</v>
      </c>
      <c r="B989" t="s">
        <v>4430</v>
      </c>
      <c r="C989" s="1" t="str">
        <f t="shared" si="123"/>
        <v>31:0010</v>
      </c>
      <c r="D989" s="1" t="str">
        <f t="shared" si="124"/>
        <v>31:0003</v>
      </c>
      <c r="E989" t="s">
        <v>4431</v>
      </c>
      <c r="F989" t="s">
        <v>4432</v>
      </c>
      <c r="H989">
        <v>71.69144</v>
      </c>
      <c r="I989">
        <v>-78.417450000000002</v>
      </c>
      <c r="J989" s="1" t="str">
        <f t="shared" si="122"/>
        <v>Till</v>
      </c>
      <c r="K989" s="1" t="str">
        <f t="shared" si="125"/>
        <v>HMC separation (ODM; details not reported)</v>
      </c>
      <c r="L989" t="s">
        <v>25</v>
      </c>
      <c r="M989" t="s">
        <v>25</v>
      </c>
      <c r="N989" t="s">
        <v>25</v>
      </c>
      <c r="O989" t="s">
        <v>25</v>
      </c>
      <c r="P989" t="s">
        <v>4433</v>
      </c>
      <c r="Q989" t="s">
        <v>1596</v>
      </c>
      <c r="R989" t="s">
        <v>1596</v>
      </c>
      <c r="S989" t="s">
        <v>1596</v>
      </c>
      <c r="T989" t="s">
        <v>1596</v>
      </c>
    </row>
    <row r="990" spans="1:20" hidden="1" x14ac:dyDescent="0.3">
      <c r="A990" t="s">
        <v>4434</v>
      </c>
      <c r="B990" t="s">
        <v>4435</v>
      </c>
      <c r="C990" s="1" t="str">
        <f t="shared" si="123"/>
        <v>31:0010</v>
      </c>
      <c r="D990" s="1" t="str">
        <f t="shared" si="124"/>
        <v>31:0003</v>
      </c>
      <c r="E990" t="s">
        <v>4436</v>
      </c>
      <c r="F990" t="s">
        <v>4437</v>
      </c>
      <c r="H990">
        <v>71.690039999999996</v>
      </c>
      <c r="I990">
        <v>-78.266459999999995</v>
      </c>
      <c r="J990" s="1" t="str">
        <f t="shared" si="122"/>
        <v>Till</v>
      </c>
      <c r="K990" s="1" t="str">
        <f t="shared" si="125"/>
        <v>HMC separation (ODM; details not reported)</v>
      </c>
      <c r="L990" t="s">
        <v>25</v>
      </c>
      <c r="M990" t="s">
        <v>25</v>
      </c>
      <c r="N990" t="s">
        <v>25</v>
      </c>
      <c r="O990" t="s">
        <v>25</v>
      </c>
      <c r="P990" t="s">
        <v>4438</v>
      </c>
      <c r="Q990" t="s">
        <v>1596</v>
      </c>
      <c r="R990" t="s">
        <v>1596</v>
      </c>
      <c r="S990" t="s">
        <v>1596</v>
      </c>
      <c r="T990" t="s">
        <v>1596</v>
      </c>
    </row>
    <row r="991" spans="1:20" hidden="1" x14ac:dyDescent="0.3">
      <c r="A991" t="s">
        <v>4439</v>
      </c>
      <c r="B991" t="s">
        <v>4440</v>
      </c>
      <c r="C991" s="1" t="str">
        <f t="shared" si="123"/>
        <v>31:0010</v>
      </c>
      <c r="D991" s="1" t="str">
        <f t="shared" si="124"/>
        <v>31:0003</v>
      </c>
      <c r="E991" t="s">
        <v>4441</v>
      </c>
      <c r="F991" t="s">
        <v>4442</v>
      </c>
      <c r="H991">
        <v>71.718209999999999</v>
      </c>
      <c r="I991">
        <v>-78.391450000000006</v>
      </c>
      <c r="J991" s="1" t="str">
        <f t="shared" si="122"/>
        <v>Till</v>
      </c>
      <c r="K991" s="1" t="str">
        <f t="shared" si="125"/>
        <v>HMC separation (ODM; details not reported)</v>
      </c>
      <c r="L991" t="s">
        <v>25</v>
      </c>
      <c r="M991" t="s">
        <v>25</v>
      </c>
      <c r="N991" t="s">
        <v>25</v>
      </c>
      <c r="O991" t="s">
        <v>25</v>
      </c>
      <c r="P991" t="s">
        <v>4443</v>
      </c>
      <c r="Q991" t="s">
        <v>1596</v>
      </c>
      <c r="R991" t="s">
        <v>1596</v>
      </c>
      <c r="S991" t="s">
        <v>1596</v>
      </c>
      <c r="T991" t="s">
        <v>1596</v>
      </c>
    </row>
    <row r="992" spans="1:20" hidden="1" x14ac:dyDescent="0.3">
      <c r="A992" t="s">
        <v>4444</v>
      </c>
      <c r="B992" t="s">
        <v>4445</v>
      </c>
      <c r="C992" s="1" t="str">
        <f t="shared" si="123"/>
        <v>31:0010</v>
      </c>
      <c r="D992" s="1" t="str">
        <f t="shared" si="124"/>
        <v>31:0003</v>
      </c>
      <c r="E992" t="s">
        <v>4446</v>
      </c>
      <c r="F992" t="s">
        <v>4447</v>
      </c>
      <c r="H992">
        <v>71.714569999999995</v>
      </c>
      <c r="I992">
        <v>-78.485339999999994</v>
      </c>
      <c r="J992" s="1" t="str">
        <f t="shared" si="122"/>
        <v>Till</v>
      </c>
      <c r="K992" s="1" t="str">
        <f t="shared" si="125"/>
        <v>HMC separation (ODM; details not reported)</v>
      </c>
      <c r="L992" t="s">
        <v>25</v>
      </c>
      <c r="M992" t="s">
        <v>25</v>
      </c>
      <c r="N992" t="s">
        <v>25</v>
      </c>
      <c r="O992" t="s">
        <v>25</v>
      </c>
      <c r="P992" t="s">
        <v>4448</v>
      </c>
      <c r="Q992" t="s">
        <v>1596</v>
      </c>
      <c r="R992" t="s">
        <v>1596</v>
      </c>
      <c r="S992" t="s">
        <v>1596</v>
      </c>
      <c r="T992" t="s">
        <v>1596</v>
      </c>
    </row>
    <row r="993" spans="1:20" hidden="1" x14ac:dyDescent="0.3">
      <c r="A993" t="s">
        <v>4449</v>
      </c>
      <c r="B993" t="s">
        <v>4450</v>
      </c>
      <c r="C993" s="1" t="str">
        <f t="shared" si="123"/>
        <v>31:0010</v>
      </c>
      <c r="D993" s="1" t="str">
        <f t="shared" si="124"/>
        <v>31:0003</v>
      </c>
      <c r="E993" t="s">
        <v>4451</v>
      </c>
      <c r="F993" t="s">
        <v>4452</v>
      </c>
      <c r="H993">
        <v>71.744770000000003</v>
      </c>
      <c r="I993">
        <v>-78.440740000000005</v>
      </c>
      <c r="J993" s="1" t="str">
        <f t="shared" si="122"/>
        <v>Till</v>
      </c>
      <c r="K993" s="1" t="str">
        <f t="shared" si="125"/>
        <v>HMC separation (ODM; details not reported)</v>
      </c>
      <c r="L993" t="s">
        <v>25</v>
      </c>
      <c r="M993" t="s">
        <v>25</v>
      </c>
      <c r="N993" t="s">
        <v>25</v>
      </c>
      <c r="O993" t="s">
        <v>25</v>
      </c>
      <c r="P993" t="s">
        <v>4453</v>
      </c>
      <c r="Q993" t="s">
        <v>1596</v>
      </c>
      <c r="R993" t="s">
        <v>1596</v>
      </c>
      <c r="S993" t="s">
        <v>1596</v>
      </c>
      <c r="T993" t="s">
        <v>1596</v>
      </c>
    </row>
    <row r="994" spans="1:20" hidden="1" x14ac:dyDescent="0.3">
      <c r="A994" t="s">
        <v>4454</v>
      </c>
      <c r="B994" t="s">
        <v>4455</v>
      </c>
      <c r="C994" s="1" t="str">
        <f t="shared" si="123"/>
        <v>31:0010</v>
      </c>
      <c r="D994" s="1" t="str">
        <f t="shared" si="124"/>
        <v>31:0003</v>
      </c>
      <c r="E994" t="s">
        <v>4456</v>
      </c>
      <c r="F994" t="s">
        <v>4457</v>
      </c>
      <c r="H994">
        <v>71.755480000000006</v>
      </c>
      <c r="I994">
        <v>-78.50367</v>
      </c>
      <c r="J994" s="1" t="str">
        <f t="shared" si="122"/>
        <v>Till</v>
      </c>
      <c r="K994" s="1" t="str">
        <f t="shared" si="125"/>
        <v>HMC separation (ODM; details not reported)</v>
      </c>
      <c r="L994" t="s">
        <v>25</v>
      </c>
      <c r="M994" t="s">
        <v>25</v>
      </c>
      <c r="N994" t="s">
        <v>25</v>
      </c>
      <c r="O994" t="s">
        <v>25</v>
      </c>
      <c r="P994" t="s">
        <v>4458</v>
      </c>
      <c r="Q994" t="s">
        <v>1596</v>
      </c>
      <c r="R994" t="s">
        <v>1596</v>
      </c>
      <c r="S994" t="s">
        <v>1596</v>
      </c>
      <c r="T994" t="s">
        <v>1596</v>
      </c>
    </row>
    <row r="995" spans="1:20" hidden="1" x14ac:dyDescent="0.3">
      <c r="A995" t="s">
        <v>4459</v>
      </c>
      <c r="B995" t="s">
        <v>4460</v>
      </c>
      <c r="C995" s="1" t="str">
        <f t="shared" si="123"/>
        <v>31:0010</v>
      </c>
      <c r="D995" s="1" t="str">
        <f t="shared" si="124"/>
        <v>31:0003</v>
      </c>
      <c r="E995" t="s">
        <v>4461</v>
      </c>
      <c r="F995" t="s">
        <v>4462</v>
      </c>
      <c r="H995">
        <v>71.731729999999999</v>
      </c>
      <c r="I995">
        <v>-78.665450000000007</v>
      </c>
      <c r="J995" s="1" t="str">
        <f t="shared" si="122"/>
        <v>Till</v>
      </c>
      <c r="K995" s="1" t="str">
        <f t="shared" si="125"/>
        <v>HMC separation (ODM; details not reported)</v>
      </c>
      <c r="L995" t="s">
        <v>25</v>
      </c>
      <c r="M995" t="s">
        <v>25</v>
      </c>
      <c r="N995" t="s">
        <v>25</v>
      </c>
      <c r="O995" t="s">
        <v>25</v>
      </c>
      <c r="P995" t="s">
        <v>4463</v>
      </c>
      <c r="Q995" t="s">
        <v>1596</v>
      </c>
      <c r="R995" t="s">
        <v>1596</v>
      </c>
      <c r="S995" t="s">
        <v>1596</v>
      </c>
      <c r="T995" t="s">
        <v>1596</v>
      </c>
    </row>
    <row r="996" spans="1:20" hidden="1" x14ac:dyDescent="0.3">
      <c r="A996" t="s">
        <v>4464</v>
      </c>
      <c r="B996" t="s">
        <v>4465</v>
      </c>
      <c r="C996" s="1" t="str">
        <f t="shared" si="123"/>
        <v>31:0010</v>
      </c>
      <c r="D996" s="1" t="str">
        <f t="shared" si="124"/>
        <v>31:0003</v>
      </c>
      <c r="E996" t="s">
        <v>4466</v>
      </c>
      <c r="F996" t="s">
        <v>4467</v>
      </c>
      <c r="H996">
        <v>71.78322</v>
      </c>
      <c r="I996">
        <v>-78.680449999999993</v>
      </c>
      <c r="J996" s="1" t="str">
        <f t="shared" si="122"/>
        <v>Till</v>
      </c>
      <c r="K996" s="1" t="str">
        <f t="shared" si="125"/>
        <v>HMC separation (ODM; details not reported)</v>
      </c>
      <c r="L996" t="s">
        <v>25</v>
      </c>
      <c r="M996" t="s">
        <v>25</v>
      </c>
      <c r="N996" t="s">
        <v>25</v>
      </c>
      <c r="O996" t="s">
        <v>25</v>
      </c>
      <c r="P996" t="s">
        <v>1553</v>
      </c>
      <c r="Q996" t="s">
        <v>1596</v>
      </c>
      <c r="R996" t="s">
        <v>1596</v>
      </c>
      <c r="S996" t="s">
        <v>1596</v>
      </c>
      <c r="T996" t="s">
        <v>1596</v>
      </c>
    </row>
    <row r="997" spans="1:20" hidden="1" x14ac:dyDescent="0.3">
      <c r="A997" t="s">
        <v>4468</v>
      </c>
      <c r="B997" t="s">
        <v>4469</v>
      </c>
      <c r="C997" s="1" t="str">
        <f t="shared" si="123"/>
        <v>31:0010</v>
      </c>
      <c r="D997" s="1" t="str">
        <f t="shared" si="124"/>
        <v>31:0003</v>
      </c>
      <c r="E997" t="s">
        <v>4470</v>
      </c>
      <c r="F997" t="s">
        <v>4471</v>
      </c>
      <c r="H997">
        <v>71.635829999999999</v>
      </c>
      <c r="I997">
        <v>-78.528229999999994</v>
      </c>
      <c r="J997" s="1" t="str">
        <f t="shared" si="122"/>
        <v>Till</v>
      </c>
      <c r="K997" s="1" t="str">
        <f t="shared" si="125"/>
        <v>HMC separation (ODM; details not reported)</v>
      </c>
      <c r="L997" t="s">
        <v>25</v>
      </c>
      <c r="M997" t="s">
        <v>25</v>
      </c>
      <c r="N997" t="s">
        <v>25</v>
      </c>
      <c r="O997" t="s">
        <v>25</v>
      </c>
      <c r="P997" t="s">
        <v>4472</v>
      </c>
      <c r="Q997" t="s">
        <v>1596</v>
      </c>
      <c r="R997" t="s">
        <v>1596</v>
      </c>
      <c r="S997" t="s">
        <v>1596</v>
      </c>
      <c r="T997" t="s">
        <v>1596</v>
      </c>
    </row>
    <row r="998" spans="1:20" hidden="1" x14ac:dyDescent="0.3">
      <c r="A998" t="s">
        <v>4473</v>
      </c>
      <c r="B998" t="s">
        <v>4474</v>
      </c>
      <c r="C998" s="1" t="str">
        <f t="shared" si="123"/>
        <v>31:0010</v>
      </c>
      <c r="D998" s="1" t="str">
        <f t="shared" si="124"/>
        <v>31:0003</v>
      </c>
      <c r="E998" t="s">
        <v>4475</v>
      </c>
      <c r="F998" t="s">
        <v>4476</v>
      </c>
      <c r="H998">
        <v>71.485879999999995</v>
      </c>
      <c r="I998">
        <v>-79.578699999999998</v>
      </c>
      <c r="J998" s="1" t="str">
        <f t="shared" si="122"/>
        <v>Till</v>
      </c>
      <c r="K998" s="1" t="str">
        <f t="shared" si="125"/>
        <v>HMC separation (ODM; details not reported)</v>
      </c>
      <c r="L998" t="s">
        <v>25</v>
      </c>
      <c r="M998" t="s">
        <v>25</v>
      </c>
      <c r="N998" t="s">
        <v>25</v>
      </c>
      <c r="O998" t="s">
        <v>25</v>
      </c>
      <c r="P998" t="s">
        <v>4477</v>
      </c>
      <c r="Q998" t="s">
        <v>1596</v>
      </c>
      <c r="R998" t="s">
        <v>1596</v>
      </c>
      <c r="S998" t="s">
        <v>1596</v>
      </c>
      <c r="T998" t="s">
        <v>1596</v>
      </c>
    </row>
    <row r="999" spans="1:20" hidden="1" x14ac:dyDescent="0.3">
      <c r="A999" t="s">
        <v>4478</v>
      </c>
      <c r="B999" t="s">
        <v>4479</v>
      </c>
      <c r="C999" s="1" t="str">
        <f t="shared" si="123"/>
        <v>31:0010</v>
      </c>
      <c r="D999" s="1" t="str">
        <f t="shared" si="124"/>
        <v>31:0003</v>
      </c>
      <c r="E999" t="s">
        <v>4480</v>
      </c>
      <c r="F999" t="s">
        <v>4481</v>
      </c>
      <c r="H999">
        <v>71.564430000000002</v>
      </c>
      <c r="I999">
        <v>-79.595230000000001</v>
      </c>
      <c r="J999" s="1" t="str">
        <f t="shared" si="122"/>
        <v>Till</v>
      </c>
      <c r="K999" s="1" t="str">
        <f t="shared" si="125"/>
        <v>HMC separation (ODM; details not reported)</v>
      </c>
      <c r="L999" t="s">
        <v>25</v>
      </c>
      <c r="M999" t="s">
        <v>25</v>
      </c>
      <c r="N999" t="s">
        <v>25</v>
      </c>
      <c r="O999" t="s">
        <v>25</v>
      </c>
      <c r="P999" t="s">
        <v>74</v>
      </c>
      <c r="Q999" t="s">
        <v>1596</v>
      </c>
      <c r="R999" t="s">
        <v>1596</v>
      </c>
      <c r="S999" t="s">
        <v>1596</v>
      </c>
      <c r="T999" t="s">
        <v>1596</v>
      </c>
    </row>
    <row r="1000" spans="1:20" hidden="1" x14ac:dyDescent="0.3">
      <c r="A1000" t="s">
        <v>4482</v>
      </c>
      <c r="B1000" t="s">
        <v>4483</v>
      </c>
      <c r="C1000" s="1" t="str">
        <f t="shared" si="123"/>
        <v>31:0010</v>
      </c>
      <c r="D1000" s="1" t="str">
        <f t="shared" si="124"/>
        <v>31:0003</v>
      </c>
      <c r="E1000" t="s">
        <v>4484</v>
      </c>
      <c r="F1000" t="s">
        <v>4485</v>
      </c>
      <c r="H1000">
        <v>71.501499999999993</v>
      </c>
      <c r="I1000">
        <v>-79.583359999999999</v>
      </c>
      <c r="J1000" s="1" t="str">
        <f t="shared" si="122"/>
        <v>Till</v>
      </c>
      <c r="K1000" s="1" t="str">
        <f t="shared" si="125"/>
        <v>HMC separation (ODM; details not reported)</v>
      </c>
      <c r="L1000" t="s">
        <v>25</v>
      </c>
      <c r="M1000" t="s">
        <v>25</v>
      </c>
      <c r="N1000" t="s">
        <v>25</v>
      </c>
      <c r="O1000" t="s">
        <v>25</v>
      </c>
      <c r="P1000" t="s">
        <v>4486</v>
      </c>
      <c r="Q1000" t="s">
        <v>1596</v>
      </c>
      <c r="R1000" t="s">
        <v>1596</v>
      </c>
      <c r="S1000" t="s">
        <v>1596</v>
      </c>
      <c r="T1000" t="s">
        <v>1596</v>
      </c>
    </row>
    <row r="1001" spans="1:20" hidden="1" x14ac:dyDescent="0.3">
      <c r="A1001" t="s">
        <v>4487</v>
      </c>
      <c r="B1001" t="s">
        <v>4488</v>
      </c>
      <c r="C1001" s="1" t="str">
        <f t="shared" si="123"/>
        <v>31:0010</v>
      </c>
      <c r="D1001" s="1" t="str">
        <f t="shared" si="124"/>
        <v>31:0003</v>
      </c>
      <c r="E1001" t="s">
        <v>4489</v>
      </c>
      <c r="F1001" t="s">
        <v>4490</v>
      </c>
      <c r="H1001">
        <v>71.394570000000002</v>
      </c>
      <c r="I1001">
        <v>-79.441990000000004</v>
      </c>
      <c r="J1001" s="1" t="str">
        <f t="shared" si="122"/>
        <v>Till</v>
      </c>
      <c r="K1001" s="1" t="str">
        <f t="shared" si="125"/>
        <v>HMC separation (ODM; details not reported)</v>
      </c>
      <c r="L1001" t="s">
        <v>33</v>
      </c>
      <c r="M1001" t="s">
        <v>25</v>
      </c>
      <c r="N1001" t="s">
        <v>33</v>
      </c>
      <c r="O1001" t="s">
        <v>25</v>
      </c>
      <c r="P1001" t="s">
        <v>4491</v>
      </c>
      <c r="Q1001" t="s">
        <v>4492</v>
      </c>
      <c r="R1001" t="s">
        <v>1596</v>
      </c>
      <c r="S1001" t="s">
        <v>4492</v>
      </c>
      <c r="T1001" t="s">
        <v>1596</v>
      </c>
    </row>
    <row r="1002" spans="1:20" hidden="1" x14ac:dyDescent="0.3">
      <c r="A1002" t="s">
        <v>4493</v>
      </c>
      <c r="B1002" t="s">
        <v>4494</v>
      </c>
      <c r="C1002" s="1" t="str">
        <f t="shared" si="123"/>
        <v>31:0010</v>
      </c>
      <c r="D1002" s="1" t="str">
        <f t="shared" si="124"/>
        <v>31:0003</v>
      </c>
      <c r="E1002" t="s">
        <v>4495</v>
      </c>
      <c r="F1002" t="s">
        <v>4496</v>
      </c>
      <c r="H1002">
        <v>71.279200000000003</v>
      </c>
      <c r="I1002">
        <v>-79.566410000000005</v>
      </c>
      <c r="J1002" s="1" t="str">
        <f t="shared" si="122"/>
        <v>Till</v>
      </c>
      <c r="K1002" s="1" t="str">
        <f t="shared" si="125"/>
        <v>HMC separation (ODM; details not reported)</v>
      </c>
      <c r="L1002" t="s">
        <v>37</v>
      </c>
      <c r="M1002" t="s">
        <v>34</v>
      </c>
      <c r="N1002" t="s">
        <v>34</v>
      </c>
      <c r="O1002" t="s">
        <v>32</v>
      </c>
      <c r="P1002" t="s">
        <v>4497</v>
      </c>
      <c r="Q1002" t="s">
        <v>4498</v>
      </c>
      <c r="R1002" t="s">
        <v>1596</v>
      </c>
      <c r="S1002" t="s">
        <v>1596</v>
      </c>
      <c r="T1002" t="s">
        <v>1596</v>
      </c>
    </row>
    <row r="1003" spans="1:20" hidden="1" x14ac:dyDescent="0.3">
      <c r="A1003" t="s">
        <v>4499</v>
      </c>
      <c r="B1003" t="s">
        <v>4500</v>
      </c>
      <c r="C1003" s="1" t="str">
        <f t="shared" si="123"/>
        <v>31:0010</v>
      </c>
      <c r="D1003" s="1" t="str">
        <f t="shared" si="124"/>
        <v>31:0003</v>
      </c>
      <c r="E1003" t="s">
        <v>4501</v>
      </c>
      <c r="F1003" t="s">
        <v>4502</v>
      </c>
      <c r="H1003">
        <v>71.205500000000001</v>
      </c>
      <c r="I1003">
        <v>-79.201710000000006</v>
      </c>
      <c r="J1003" s="1" t="str">
        <f t="shared" ref="J1003:J1066" si="126">HYPERLINK("http://geochem.nrcan.gc.ca/cdogs/content/kwd/kwd020044_e.htm", "Till")</f>
        <v>Till</v>
      </c>
      <c r="K1003" s="1" t="str">
        <f t="shared" si="125"/>
        <v>HMC separation (ODM; details not reported)</v>
      </c>
      <c r="L1003" t="s">
        <v>25</v>
      </c>
      <c r="M1003" t="s">
        <v>25</v>
      </c>
      <c r="N1003" t="s">
        <v>25</v>
      </c>
      <c r="O1003" t="s">
        <v>25</v>
      </c>
      <c r="P1003" t="s">
        <v>4503</v>
      </c>
      <c r="Q1003" t="s">
        <v>1596</v>
      </c>
      <c r="R1003" t="s">
        <v>1596</v>
      </c>
      <c r="S1003" t="s">
        <v>1596</v>
      </c>
      <c r="T1003" t="s">
        <v>1596</v>
      </c>
    </row>
    <row r="1004" spans="1:20" hidden="1" x14ac:dyDescent="0.3">
      <c r="A1004" t="s">
        <v>4504</v>
      </c>
      <c r="B1004" t="s">
        <v>4505</v>
      </c>
      <c r="C1004" s="1" t="str">
        <f t="shared" si="123"/>
        <v>31:0010</v>
      </c>
      <c r="D1004" s="1" t="str">
        <f t="shared" si="124"/>
        <v>31:0003</v>
      </c>
      <c r="E1004" t="s">
        <v>4506</v>
      </c>
      <c r="F1004" t="s">
        <v>4507</v>
      </c>
      <c r="H1004">
        <v>71.322689999999994</v>
      </c>
      <c r="I1004">
        <v>-79.093369999999993</v>
      </c>
      <c r="J1004" s="1" t="str">
        <f t="shared" si="126"/>
        <v>Till</v>
      </c>
      <c r="K1004" s="1" t="str">
        <f t="shared" si="125"/>
        <v>HMC separation (ODM; details not reported)</v>
      </c>
      <c r="L1004" t="s">
        <v>33</v>
      </c>
      <c r="M1004" t="s">
        <v>25</v>
      </c>
      <c r="N1004" t="s">
        <v>33</v>
      </c>
      <c r="O1004" t="s">
        <v>25</v>
      </c>
      <c r="P1004" t="s">
        <v>1445</v>
      </c>
      <c r="Q1004" t="s">
        <v>1596</v>
      </c>
      <c r="R1004" t="s">
        <v>1596</v>
      </c>
      <c r="S1004" t="s">
        <v>1596</v>
      </c>
      <c r="T1004" t="s">
        <v>1596</v>
      </c>
    </row>
    <row r="1005" spans="1:20" hidden="1" x14ac:dyDescent="0.3">
      <c r="A1005" t="s">
        <v>4508</v>
      </c>
      <c r="B1005" t="s">
        <v>4509</v>
      </c>
      <c r="C1005" s="1" t="str">
        <f t="shared" si="123"/>
        <v>31:0010</v>
      </c>
      <c r="D1005" s="1" t="str">
        <f t="shared" si="124"/>
        <v>31:0003</v>
      </c>
      <c r="E1005" t="s">
        <v>4510</v>
      </c>
      <c r="F1005" t="s">
        <v>4511</v>
      </c>
      <c r="H1005">
        <v>71.335520000000002</v>
      </c>
      <c r="I1005">
        <v>-79.049030000000002</v>
      </c>
      <c r="J1005" s="1" t="str">
        <f t="shared" si="126"/>
        <v>Till</v>
      </c>
      <c r="K1005" s="1" t="str">
        <f t="shared" si="125"/>
        <v>HMC separation (ODM; details not reported)</v>
      </c>
      <c r="L1005" t="s">
        <v>25</v>
      </c>
      <c r="M1005" t="s">
        <v>25</v>
      </c>
      <c r="N1005" t="s">
        <v>25</v>
      </c>
      <c r="O1005" t="s">
        <v>25</v>
      </c>
      <c r="P1005" t="s">
        <v>4512</v>
      </c>
      <c r="Q1005" t="s">
        <v>1596</v>
      </c>
      <c r="R1005" t="s">
        <v>1596</v>
      </c>
      <c r="S1005" t="s">
        <v>1596</v>
      </c>
      <c r="T1005" t="s">
        <v>1596</v>
      </c>
    </row>
    <row r="1006" spans="1:20" hidden="1" x14ac:dyDescent="0.3">
      <c r="A1006" t="s">
        <v>4513</v>
      </c>
      <c r="B1006" t="s">
        <v>4514</v>
      </c>
      <c r="C1006" s="1" t="str">
        <f t="shared" si="123"/>
        <v>31:0010</v>
      </c>
      <c r="D1006" s="1" t="str">
        <f t="shared" si="124"/>
        <v>31:0003</v>
      </c>
      <c r="E1006" t="s">
        <v>4515</v>
      </c>
      <c r="F1006" t="s">
        <v>4516</v>
      </c>
      <c r="H1006">
        <v>71.370480000000001</v>
      </c>
      <c r="I1006">
        <v>-79.082369999999997</v>
      </c>
      <c r="J1006" s="1" t="str">
        <f t="shared" si="126"/>
        <v>Till</v>
      </c>
      <c r="K1006" s="1" t="str">
        <f t="shared" si="125"/>
        <v>HMC separation (ODM; details not reported)</v>
      </c>
      <c r="L1006" t="s">
        <v>33</v>
      </c>
      <c r="M1006" t="s">
        <v>33</v>
      </c>
      <c r="N1006" t="s">
        <v>25</v>
      </c>
      <c r="O1006" t="s">
        <v>25</v>
      </c>
      <c r="P1006" t="s">
        <v>4517</v>
      </c>
      <c r="Q1006" t="s">
        <v>4518</v>
      </c>
      <c r="R1006" t="s">
        <v>4518</v>
      </c>
      <c r="S1006" t="s">
        <v>1596</v>
      </c>
      <c r="T1006" t="s">
        <v>1596</v>
      </c>
    </row>
    <row r="1007" spans="1:20" hidden="1" x14ac:dyDescent="0.3">
      <c r="A1007" t="s">
        <v>4519</v>
      </c>
      <c r="B1007" t="s">
        <v>4520</v>
      </c>
      <c r="C1007" s="1" t="str">
        <f t="shared" si="123"/>
        <v>31:0010</v>
      </c>
      <c r="D1007" s="1" t="str">
        <f t="shared" si="124"/>
        <v>31:0003</v>
      </c>
      <c r="E1007" t="s">
        <v>4521</v>
      </c>
      <c r="F1007" t="s">
        <v>4522</v>
      </c>
      <c r="H1007">
        <v>71.366100000000003</v>
      </c>
      <c r="I1007">
        <v>-78.948139999999995</v>
      </c>
      <c r="J1007" s="1" t="str">
        <f t="shared" si="126"/>
        <v>Till</v>
      </c>
      <c r="K1007" s="1" t="str">
        <f t="shared" si="125"/>
        <v>HMC separation (ODM; details not reported)</v>
      </c>
      <c r="L1007" t="s">
        <v>25</v>
      </c>
      <c r="M1007" t="s">
        <v>25</v>
      </c>
      <c r="N1007" t="s">
        <v>25</v>
      </c>
      <c r="O1007" t="s">
        <v>25</v>
      </c>
      <c r="P1007" t="s">
        <v>1158</v>
      </c>
      <c r="Q1007" t="s">
        <v>1596</v>
      </c>
      <c r="R1007" t="s">
        <v>1596</v>
      </c>
      <c r="S1007" t="s">
        <v>1596</v>
      </c>
      <c r="T1007" t="s">
        <v>1596</v>
      </c>
    </row>
    <row r="1008" spans="1:20" hidden="1" x14ac:dyDescent="0.3">
      <c r="A1008" t="s">
        <v>4523</v>
      </c>
      <c r="B1008" t="s">
        <v>4524</v>
      </c>
      <c r="C1008" s="1" t="str">
        <f t="shared" si="123"/>
        <v>31:0010</v>
      </c>
      <c r="D1008" s="1" t="str">
        <f t="shared" si="124"/>
        <v>31:0003</v>
      </c>
      <c r="E1008" t="s">
        <v>4525</v>
      </c>
      <c r="F1008" t="s">
        <v>4526</v>
      </c>
      <c r="H1008">
        <v>71.331909999999993</v>
      </c>
      <c r="I1008">
        <v>-78.764780000000002</v>
      </c>
      <c r="J1008" s="1" t="str">
        <f t="shared" si="126"/>
        <v>Till</v>
      </c>
      <c r="K1008" s="1" t="str">
        <f t="shared" si="125"/>
        <v>HMC separation (ODM; details not reported)</v>
      </c>
      <c r="L1008" t="s">
        <v>33</v>
      </c>
      <c r="M1008" t="s">
        <v>33</v>
      </c>
      <c r="N1008" t="s">
        <v>25</v>
      </c>
      <c r="O1008" t="s">
        <v>25</v>
      </c>
      <c r="P1008" t="s">
        <v>4527</v>
      </c>
      <c r="Q1008" t="s">
        <v>4528</v>
      </c>
      <c r="R1008" t="s">
        <v>4528</v>
      </c>
      <c r="S1008" t="s">
        <v>1596</v>
      </c>
      <c r="T1008" t="s">
        <v>1596</v>
      </c>
    </row>
    <row r="1009" spans="1:20" hidden="1" x14ac:dyDescent="0.3">
      <c r="A1009" t="s">
        <v>4529</v>
      </c>
      <c r="B1009" t="s">
        <v>4530</v>
      </c>
      <c r="C1009" s="1" t="str">
        <f t="shared" si="123"/>
        <v>31:0010</v>
      </c>
      <c r="D1009" s="1" t="str">
        <f t="shared" si="124"/>
        <v>31:0003</v>
      </c>
      <c r="E1009" t="s">
        <v>4531</v>
      </c>
      <c r="F1009" t="s">
        <v>4532</v>
      </c>
      <c r="H1009">
        <v>71.283450000000002</v>
      </c>
      <c r="I1009">
        <v>-78.884029999999996</v>
      </c>
      <c r="J1009" s="1" t="str">
        <f t="shared" si="126"/>
        <v>Till</v>
      </c>
      <c r="K1009" s="1" t="str">
        <f t="shared" si="125"/>
        <v>HMC separation (ODM; details not reported)</v>
      </c>
      <c r="L1009" t="s">
        <v>25</v>
      </c>
      <c r="M1009" t="s">
        <v>25</v>
      </c>
      <c r="N1009" t="s">
        <v>25</v>
      </c>
      <c r="O1009" t="s">
        <v>25</v>
      </c>
      <c r="P1009" t="s">
        <v>4533</v>
      </c>
      <c r="Q1009" t="s">
        <v>1596</v>
      </c>
      <c r="R1009" t="s">
        <v>1596</v>
      </c>
      <c r="S1009" t="s">
        <v>1596</v>
      </c>
      <c r="T1009" t="s">
        <v>1596</v>
      </c>
    </row>
    <row r="1010" spans="1:20" hidden="1" x14ac:dyDescent="0.3">
      <c r="A1010" t="s">
        <v>4534</v>
      </c>
      <c r="B1010" t="s">
        <v>4535</v>
      </c>
      <c r="C1010" s="1" t="str">
        <f t="shared" si="123"/>
        <v>31:0010</v>
      </c>
      <c r="D1010" s="1" t="str">
        <f t="shared" si="124"/>
        <v>31:0003</v>
      </c>
      <c r="E1010" t="s">
        <v>4536</v>
      </c>
      <c r="F1010" t="s">
        <v>4537</v>
      </c>
      <c r="H1010">
        <v>71.341800000000006</v>
      </c>
      <c r="I1010">
        <v>-79.681939999999997</v>
      </c>
      <c r="J1010" s="1" t="str">
        <f t="shared" si="126"/>
        <v>Till</v>
      </c>
      <c r="K1010" s="1" t="str">
        <f t="shared" si="125"/>
        <v>HMC separation (ODM; details not reported)</v>
      </c>
      <c r="L1010" t="s">
        <v>25</v>
      </c>
      <c r="M1010" t="s">
        <v>25</v>
      </c>
      <c r="N1010" t="s">
        <v>25</v>
      </c>
      <c r="O1010" t="s">
        <v>25</v>
      </c>
      <c r="P1010" t="s">
        <v>4538</v>
      </c>
      <c r="Q1010" t="s">
        <v>1596</v>
      </c>
      <c r="R1010" t="s">
        <v>1596</v>
      </c>
      <c r="S1010" t="s">
        <v>1596</v>
      </c>
      <c r="T1010" t="s">
        <v>1596</v>
      </c>
    </row>
    <row r="1011" spans="1:20" hidden="1" x14ac:dyDescent="0.3">
      <c r="A1011" t="s">
        <v>4539</v>
      </c>
      <c r="B1011" t="s">
        <v>4540</v>
      </c>
      <c r="C1011" s="1" t="str">
        <f t="shared" si="123"/>
        <v>31:0010</v>
      </c>
      <c r="D1011" s="1" t="str">
        <f t="shared" si="124"/>
        <v>31:0003</v>
      </c>
      <c r="E1011" t="s">
        <v>4541</v>
      </c>
      <c r="F1011" t="s">
        <v>4542</v>
      </c>
      <c r="H1011">
        <v>71.338620000000006</v>
      </c>
      <c r="I1011">
        <v>-79.990399999999994</v>
      </c>
      <c r="J1011" s="1" t="str">
        <f t="shared" si="126"/>
        <v>Till</v>
      </c>
      <c r="K1011" s="1" t="str">
        <f t="shared" si="125"/>
        <v>HMC separation (ODM; details not reported)</v>
      </c>
      <c r="L1011" t="s">
        <v>25</v>
      </c>
      <c r="M1011" t="s">
        <v>25</v>
      </c>
      <c r="N1011" t="s">
        <v>25</v>
      </c>
      <c r="O1011" t="s">
        <v>25</v>
      </c>
      <c r="P1011" t="s">
        <v>1590</v>
      </c>
      <c r="Q1011" t="s">
        <v>1596</v>
      </c>
      <c r="R1011" t="s">
        <v>1596</v>
      </c>
      <c r="S1011" t="s">
        <v>1596</v>
      </c>
      <c r="T1011" t="s">
        <v>1596</v>
      </c>
    </row>
    <row r="1012" spans="1:20" hidden="1" x14ac:dyDescent="0.3">
      <c r="A1012" t="s">
        <v>4543</v>
      </c>
      <c r="B1012" t="s">
        <v>4544</v>
      </c>
      <c r="C1012" s="1" t="str">
        <f t="shared" si="123"/>
        <v>31:0010</v>
      </c>
      <c r="D1012" s="1" t="str">
        <f t="shared" si="124"/>
        <v>31:0003</v>
      </c>
      <c r="E1012" t="s">
        <v>4545</v>
      </c>
      <c r="F1012" t="s">
        <v>4546</v>
      </c>
      <c r="H1012">
        <v>71.6584</v>
      </c>
      <c r="I1012">
        <v>-77.993300000000005</v>
      </c>
      <c r="J1012" s="1" t="str">
        <f t="shared" si="126"/>
        <v>Till</v>
      </c>
      <c r="K1012" s="1" t="str">
        <f t="shared" si="125"/>
        <v>HMC separation (ODM; details not reported)</v>
      </c>
      <c r="L1012" t="s">
        <v>33</v>
      </c>
      <c r="M1012" t="s">
        <v>25</v>
      </c>
      <c r="N1012" t="s">
        <v>25</v>
      </c>
      <c r="O1012" t="s">
        <v>33</v>
      </c>
      <c r="P1012" t="s">
        <v>4547</v>
      </c>
      <c r="Q1012" t="s">
        <v>1596</v>
      </c>
      <c r="R1012" t="s">
        <v>1596</v>
      </c>
      <c r="S1012" t="s">
        <v>1596</v>
      </c>
      <c r="T1012" t="s">
        <v>1596</v>
      </c>
    </row>
    <row r="1013" spans="1:20" hidden="1" x14ac:dyDescent="0.3">
      <c r="A1013" t="s">
        <v>4548</v>
      </c>
      <c r="B1013" t="s">
        <v>4549</v>
      </c>
      <c r="C1013" s="1" t="str">
        <f t="shared" si="123"/>
        <v>31:0010</v>
      </c>
      <c r="D1013" s="1" t="str">
        <f t="shared" si="124"/>
        <v>31:0003</v>
      </c>
      <c r="E1013" t="s">
        <v>4550</v>
      </c>
      <c r="F1013" t="s">
        <v>4551</v>
      </c>
      <c r="H1013">
        <v>71.599930000000001</v>
      </c>
      <c r="I1013">
        <v>-77.938760000000002</v>
      </c>
      <c r="J1013" s="1" t="str">
        <f t="shared" si="126"/>
        <v>Till</v>
      </c>
      <c r="K1013" s="1" t="str">
        <f t="shared" si="125"/>
        <v>HMC separation (ODM; details not reported)</v>
      </c>
      <c r="L1013" t="s">
        <v>25</v>
      </c>
      <c r="M1013" t="s">
        <v>25</v>
      </c>
      <c r="N1013" t="s">
        <v>25</v>
      </c>
      <c r="O1013" t="s">
        <v>25</v>
      </c>
      <c r="P1013" t="s">
        <v>4552</v>
      </c>
      <c r="Q1013" t="s">
        <v>1596</v>
      </c>
      <c r="R1013" t="s">
        <v>1596</v>
      </c>
      <c r="S1013" t="s">
        <v>1596</v>
      </c>
      <c r="T1013" t="s">
        <v>1596</v>
      </c>
    </row>
    <row r="1014" spans="1:20" hidden="1" x14ac:dyDescent="0.3">
      <c r="A1014" t="s">
        <v>4553</v>
      </c>
      <c r="B1014" t="s">
        <v>4554</v>
      </c>
      <c r="C1014" s="1" t="str">
        <f t="shared" si="123"/>
        <v>31:0010</v>
      </c>
      <c r="D1014" s="1" t="str">
        <f t="shared" si="124"/>
        <v>31:0003</v>
      </c>
      <c r="E1014" t="s">
        <v>4555</v>
      </c>
      <c r="F1014" t="s">
        <v>4556</v>
      </c>
      <c r="H1014">
        <v>71.550809999999998</v>
      </c>
      <c r="I1014">
        <v>-78.142120000000006</v>
      </c>
      <c r="J1014" s="1" t="str">
        <f t="shared" si="126"/>
        <v>Till</v>
      </c>
      <c r="K1014" s="1" t="str">
        <f t="shared" si="125"/>
        <v>HMC separation (ODM; details not reported)</v>
      </c>
      <c r="L1014" t="s">
        <v>25</v>
      </c>
      <c r="M1014" t="s">
        <v>25</v>
      </c>
      <c r="N1014" t="s">
        <v>25</v>
      </c>
      <c r="O1014" t="s">
        <v>25</v>
      </c>
      <c r="P1014" t="s">
        <v>4557</v>
      </c>
      <c r="Q1014" t="s">
        <v>1596</v>
      </c>
      <c r="R1014" t="s">
        <v>1596</v>
      </c>
      <c r="S1014" t="s">
        <v>1596</v>
      </c>
      <c r="T1014" t="s">
        <v>1596</v>
      </c>
    </row>
    <row r="1015" spans="1:20" hidden="1" x14ac:dyDescent="0.3">
      <c r="A1015" t="s">
        <v>4558</v>
      </c>
      <c r="B1015" t="s">
        <v>4559</v>
      </c>
      <c r="C1015" s="1" t="str">
        <f t="shared" ref="C1015:C1078" si="127">HYPERLINK("http://geochem.nrcan.gc.ca/cdogs/content/bdl/bdl310010_e.htm", "31:0010")</f>
        <v>31:0010</v>
      </c>
      <c r="D1015" s="1" t="str">
        <f t="shared" ref="D1015:D1078" si="128">HYPERLINK("http://geochem.nrcan.gc.ca/cdogs/content/svy/svy310003_e.htm", "31:0003")</f>
        <v>31:0003</v>
      </c>
      <c r="E1015" t="s">
        <v>4560</v>
      </c>
      <c r="F1015" t="s">
        <v>4561</v>
      </c>
      <c r="H1015">
        <v>71.604889999999997</v>
      </c>
      <c r="I1015">
        <v>-78.311120000000003</v>
      </c>
      <c r="J1015" s="1" t="str">
        <f t="shared" si="126"/>
        <v>Till</v>
      </c>
      <c r="K1015" s="1" t="str">
        <f t="shared" ref="K1015:K1078" si="129">HYPERLINK("http://geochem.nrcan.gc.ca/cdogs/content/kwd/kwd080049_e.htm", "HMC separation (ODM; details not reported)")</f>
        <v>HMC separation (ODM; details not reported)</v>
      </c>
      <c r="L1015" t="s">
        <v>25</v>
      </c>
      <c r="M1015" t="s">
        <v>25</v>
      </c>
      <c r="N1015" t="s">
        <v>25</v>
      </c>
      <c r="O1015" t="s">
        <v>25</v>
      </c>
      <c r="P1015" t="s">
        <v>4562</v>
      </c>
      <c r="Q1015" t="s">
        <v>1596</v>
      </c>
      <c r="R1015" t="s">
        <v>1596</v>
      </c>
      <c r="S1015" t="s">
        <v>1596</v>
      </c>
      <c r="T1015" t="s">
        <v>1596</v>
      </c>
    </row>
    <row r="1016" spans="1:20" hidden="1" x14ac:dyDescent="0.3">
      <c r="A1016" t="s">
        <v>4563</v>
      </c>
      <c r="B1016" t="s">
        <v>4564</v>
      </c>
      <c r="C1016" s="1" t="str">
        <f t="shared" si="127"/>
        <v>31:0010</v>
      </c>
      <c r="D1016" s="1" t="str">
        <f t="shared" si="128"/>
        <v>31:0003</v>
      </c>
      <c r="E1016" t="s">
        <v>4565</v>
      </c>
      <c r="F1016" t="s">
        <v>4566</v>
      </c>
      <c r="H1016">
        <v>71.496949999999998</v>
      </c>
      <c r="I1016">
        <v>-77.793229999999994</v>
      </c>
      <c r="J1016" s="1" t="str">
        <f t="shared" si="126"/>
        <v>Till</v>
      </c>
      <c r="K1016" s="1" t="str">
        <f t="shared" si="129"/>
        <v>HMC separation (ODM; details not reported)</v>
      </c>
      <c r="L1016" t="s">
        <v>25</v>
      </c>
      <c r="M1016" t="s">
        <v>25</v>
      </c>
      <c r="N1016" t="s">
        <v>25</v>
      </c>
      <c r="O1016" t="s">
        <v>25</v>
      </c>
      <c r="P1016" t="s">
        <v>4567</v>
      </c>
      <c r="Q1016" t="s">
        <v>1596</v>
      </c>
      <c r="R1016" t="s">
        <v>1596</v>
      </c>
      <c r="S1016" t="s">
        <v>1596</v>
      </c>
      <c r="T1016" t="s">
        <v>1596</v>
      </c>
    </row>
    <row r="1017" spans="1:20" hidden="1" x14ac:dyDescent="0.3">
      <c r="A1017" t="s">
        <v>4568</v>
      </c>
      <c r="B1017" t="s">
        <v>4569</v>
      </c>
      <c r="C1017" s="1" t="str">
        <f t="shared" si="127"/>
        <v>31:0010</v>
      </c>
      <c r="D1017" s="1" t="str">
        <f t="shared" si="128"/>
        <v>31:0003</v>
      </c>
      <c r="E1017" t="s">
        <v>4570</v>
      </c>
      <c r="F1017" t="s">
        <v>4571</v>
      </c>
      <c r="H1017">
        <v>71.467200000000005</v>
      </c>
      <c r="I1017">
        <v>-78.060159999999996</v>
      </c>
      <c r="J1017" s="1" t="str">
        <f t="shared" si="126"/>
        <v>Till</v>
      </c>
      <c r="K1017" s="1" t="str">
        <f t="shared" si="129"/>
        <v>HMC separation (ODM; details not reported)</v>
      </c>
      <c r="L1017" t="s">
        <v>25</v>
      </c>
      <c r="M1017" t="s">
        <v>25</v>
      </c>
      <c r="N1017" t="s">
        <v>25</v>
      </c>
      <c r="O1017" t="s">
        <v>25</v>
      </c>
      <c r="P1017" t="s">
        <v>4572</v>
      </c>
      <c r="Q1017" t="s">
        <v>1596</v>
      </c>
      <c r="R1017" t="s">
        <v>1596</v>
      </c>
      <c r="S1017" t="s">
        <v>1596</v>
      </c>
      <c r="T1017" t="s">
        <v>1596</v>
      </c>
    </row>
    <row r="1018" spans="1:20" hidden="1" x14ac:dyDescent="0.3">
      <c r="A1018" t="s">
        <v>4573</v>
      </c>
      <c r="B1018" t="s">
        <v>4574</v>
      </c>
      <c r="C1018" s="1" t="str">
        <f t="shared" si="127"/>
        <v>31:0010</v>
      </c>
      <c r="D1018" s="1" t="str">
        <f t="shared" si="128"/>
        <v>31:0003</v>
      </c>
      <c r="E1018" t="s">
        <v>4575</v>
      </c>
      <c r="F1018" t="s">
        <v>4576</v>
      </c>
      <c r="H1018">
        <v>71.428579999999997</v>
      </c>
      <c r="I1018">
        <v>-78.218940000000003</v>
      </c>
      <c r="J1018" s="1" t="str">
        <f t="shared" si="126"/>
        <v>Till</v>
      </c>
      <c r="K1018" s="1" t="str">
        <f t="shared" si="129"/>
        <v>HMC separation (ODM; details not reported)</v>
      </c>
      <c r="L1018" t="s">
        <v>25</v>
      </c>
      <c r="M1018" t="s">
        <v>25</v>
      </c>
      <c r="N1018" t="s">
        <v>25</v>
      </c>
      <c r="O1018" t="s">
        <v>25</v>
      </c>
      <c r="P1018" t="s">
        <v>4577</v>
      </c>
      <c r="Q1018" t="s">
        <v>1596</v>
      </c>
      <c r="R1018" t="s">
        <v>1596</v>
      </c>
      <c r="S1018" t="s">
        <v>1596</v>
      </c>
      <c r="T1018" t="s">
        <v>1596</v>
      </c>
    </row>
    <row r="1019" spans="1:20" hidden="1" x14ac:dyDescent="0.3">
      <c r="A1019" t="s">
        <v>4578</v>
      </c>
      <c r="B1019" t="s">
        <v>4579</v>
      </c>
      <c r="C1019" s="1" t="str">
        <f t="shared" si="127"/>
        <v>31:0010</v>
      </c>
      <c r="D1019" s="1" t="str">
        <f t="shared" si="128"/>
        <v>31:0003</v>
      </c>
      <c r="E1019" t="s">
        <v>4580</v>
      </c>
      <c r="F1019" t="s">
        <v>4581</v>
      </c>
      <c r="H1019">
        <v>71.323369999999997</v>
      </c>
      <c r="I1019">
        <v>-78.085170000000005</v>
      </c>
      <c r="J1019" s="1" t="str">
        <f t="shared" si="126"/>
        <v>Till</v>
      </c>
      <c r="K1019" s="1" t="str">
        <f t="shared" si="129"/>
        <v>HMC separation (ODM; details not reported)</v>
      </c>
      <c r="L1019" t="s">
        <v>25</v>
      </c>
      <c r="M1019" t="s">
        <v>25</v>
      </c>
      <c r="N1019" t="s">
        <v>25</v>
      </c>
      <c r="O1019" t="s">
        <v>25</v>
      </c>
      <c r="P1019" t="s">
        <v>4582</v>
      </c>
      <c r="Q1019" t="s">
        <v>1596</v>
      </c>
      <c r="R1019" t="s">
        <v>1596</v>
      </c>
      <c r="S1019" t="s">
        <v>1596</v>
      </c>
      <c r="T1019" t="s">
        <v>1596</v>
      </c>
    </row>
    <row r="1020" spans="1:20" hidden="1" x14ac:dyDescent="0.3">
      <c r="A1020" t="s">
        <v>4583</v>
      </c>
      <c r="B1020" t="s">
        <v>4584</v>
      </c>
      <c r="C1020" s="1" t="str">
        <f t="shared" si="127"/>
        <v>31:0010</v>
      </c>
      <c r="D1020" s="1" t="str">
        <f t="shared" si="128"/>
        <v>31:0003</v>
      </c>
      <c r="E1020" t="s">
        <v>4585</v>
      </c>
      <c r="F1020" t="s">
        <v>4586</v>
      </c>
      <c r="H1020">
        <v>71.27355</v>
      </c>
      <c r="I1020">
        <v>-78.002459999999999</v>
      </c>
      <c r="J1020" s="1" t="str">
        <f t="shared" si="126"/>
        <v>Till</v>
      </c>
      <c r="K1020" s="1" t="str">
        <f t="shared" si="129"/>
        <v>HMC separation (ODM; details not reported)</v>
      </c>
      <c r="L1020" t="s">
        <v>25</v>
      </c>
      <c r="M1020" t="s">
        <v>25</v>
      </c>
      <c r="N1020" t="s">
        <v>25</v>
      </c>
      <c r="O1020" t="s">
        <v>25</v>
      </c>
      <c r="P1020" t="s">
        <v>4587</v>
      </c>
      <c r="Q1020" t="s">
        <v>1596</v>
      </c>
      <c r="R1020" t="s">
        <v>1596</v>
      </c>
      <c r="S1020" t="s">
        <v>1596</v>
      </c>
      <c r="T1020" t="s">
        <v>1596</v>
      </c>
    </row>
    <row r="1021" spans="1:20" hidden="1" x14ac:dyDescent="0.3">
      <c r="A1021" t="s">
        <v>4588</v>
      </c>
      <c r="B1021" t="s">
        <v>4589</v>
      </c>
      <c r="C1021" s="1" t="str">
        <f t="shared" si="127"/>
        <v>31:0010</v>
      </c>
      <c r="D1021" s="1" t="str">
        <f t="shared" si="128"/>
        <v>31:0003</v>
      </c>
      <c r="E1021" t="s">
        <v>4590</v>
      </c>
      <c r="F1021" t="s">
        <v>4591</v>
      </c>
      <c r="H1021">
        <v>71.28098</v>
      </c>
      <c r="I1021">
        <v>-77.880809999999997</v>
      </c>
      <c r="J1021" s="1" t="str">
        <f t="shared" si="126"/>
        <v>Till</v>
      </c>
      <c r="K1021" s="1" t="str">
        <f t="shared" si="129"/>
        <v>HMC separation (ODM; details not reported)</v>
      </c>
      <c r="L1021" t="s">
        <v>25</v>
      </c>
      <c r="M1021" t="s">
        <v>25</v>
      </c>
      <c r="N1021" t="s">
        <v>25</v>
      </c>
      <c r="O1021" t="s">
        <v>25</v>
      </c>
      <c r="P1021" t="s">
        <v>4592</v>
      </c>
      <c r="Q1021" t="s">
        <v>1596</v>
      </c>
      <c r="R1021" t="s">
        <v>1596</v>
      </c>
      <c r="S1021" t="s">
        <v>1596</v>
      </c>
      <c r="T1021" t="s">
        <v>1596</v>
      </c>
    </row>
    <row r="1022" spans="1:20" hidden="1" x14ac:dyDescent="0.3">
      <c r="A1022" t="s">
        <v>4593</v>
      </c>
      <c r="B1022" t="s">
        <v>4594</v>
      </c>
      <c r="C1022" s="1" t="str">
        <f t="shared" si="127"/>
        <v>31:0010</v>
      </c>
      <c r="D1022" s="1" t="str">
        <f t="shared" si="128"/>
        <v>31:0003</v>
      </c>
      <c r="E1022" t="s">
        <v>4595</v>
      </c>
      <c r="F1022" t="s">
        <v>4596</v>
      </c>
      <c r="H1022">
        <v>71.282489999999996</v>
      </c>
      <c r="I1022">
        <v>-77.656459999999996</v>
      </c>
      <c r="J1022" s="1" t="str">
        <f t="shared" si="126"/>
        <v>Till</v>
      </c>
      <c r="K1022" s="1" t="str">
        <f t="shared" si="129"/>
        <v>HMC separation (ODM; details not reported)</v>
      </c>
      <c r="L1022" t="s">
        <v>25</v>
      </c>
      <c r="M1022" t="s">
        <v>25</v>
      </c>
      <c r="N1022" t="s">
        <v>25</v>
      </c>
      <c r="O1022" t="s">
        <v>25</v>
      </c>
      <c r="P1022" t="s">
        <v>4597</v>
      </c>
      <c r="Q1022" t="s">
        <v>1596</v>
      </c>
      <c r="R1022" t="s">
        <v>1596</v>
      </c>
      <c r="S1022" t="s">
        <v>1596</v>
      </c>
      <c r="T1022" t="s">
        <v>1596</v>
      </c>
    </row>
    <row r="1023" spans="1:20" hidden="1" x14ac:dyDescent="0.3">
      <c r="A1023" t="s">
        <v>4598</v>
      </c>
      <c r="B1023" t="s">
        <v>4599</v>
      </c>
      <c r="C1023" s="1" t="str">
        <f t="shared" si="127"/>
        <v>31:0010</v>
      </c>
      <c r="D1023" s="1" t="str">
        <f t="shared" si="128"/>
        <v>31:0003</v>
      </c>
      <c r="E1023" t="s">
        <v>4600</v>
      </c>
      <c r="F1023" t="s">
        <v>4601</v>
      </c>
      <c r="H1023">
        <v>71.224400000000003</v>
      </c>
      <c r="I1023">
        <v>-77.766869999999997</v>
      </c>
      <c r="J1023" s="1" t="str">
        <f t="shared" si="126"/>
        <v>Till</v>
      </c>
      <c r="K1023" s="1" t="str">
        <f t="shared" si="129"/>
        <v>HMC separation (ODM; details not reported)</v>
      </c>
      <c r="L1023" t="s">
        <v>25</v>
      </c>
      <c r="M1023" t="s">
        <v>25</v>
      </c>
      <c r="N1023" t="s">
        <v>25</v>
      </c>
      <c r="O1023" t="s">
        <v>25</v>
      </c>
      <c r="P1023" t="s">
        <v>298</v>
      </c>
      <c r="Q1023" t="s">
        <v>1596</v>
      </c>
      <c r="R1023" t="s">
        <v>1596</v>
      </c>
      <c r="S1023" t="s">
        <v>1596</v>
      </c>
      <c r="T1023" t="s">
        <v>1596</v>
      </c>
    </row>
    <row r="1024" spans="1:20" hidden="1" x14ac:dyDescent="0.3">
      <c r="A1024" t="s">
        <v>4602</v>
      </c>
      <c r="B1024" t="s">
        <v>4603</v>
      </c>
      <c r="C1024" s="1" t="str">
        <f t="shared" si="127"/>
        <v>31:0010</v>
      </c>
      <c r="D1024" s="1" t="str">
        <f t="shared" si="128"/>
        <v>31:0003</v>
      </c>
      <c r="E1024" t="s">
        <v>4604</v>
      </c>
      <c r="F1024" t="s">
        <v>4605</v>
      </c>
      <c r="H1024">
        <v>71.227379999999997</v>
      </c>
      <c r="I1024">
        <v>-77.912229999999994</v>
      </c>
      <c r="J1024" s="1" t="str">
        <f t="shared" si="126"/>
        <v>Till</v>
      </c>
      <c r="K1024" s="1" t="str">
        <f t="shared" si="129"/>
        <v>HMC separation (ODM; details not reported)</v>
      </c>
      <c r="L1024" t="s">
        <v>25</v>
      </c>
      <c r="M1024" t="s">
        <v>25</v>
      </c>
      <c r="N1024" t="s">
        <v>25</v>
      </c>
      <c r="O1024" t="s">
        <v>25</v>
      </c>
      <c r="P1024" t="s">
        <v>4606</v>
      </c>
      <c r="Q1024" t="s">
        <v>1596</v>
      </c>
      <c r="R1024" t="s">
        <v>1596</v>
      </c>
      <c r="S1024" t="s">
        <v>1596</v>
      </c>
      <c r="T1024" t="s">
        <v>1596</v>
      </c>
    </row>
    <row r="1025" spans="1:20" hidden="1" x14ac:dyDescent="0.3">
      <c r="A1025" t="s">
        <v>4607</v>
      </c>
      <c r="B1025" t="s">
        <v>4608</v>
      </c>
      <c r="C1025" s="1" t="str">
        <f t="shared" si="127"/>
        <v>31:0010</v>
      </c>
      <c r="D1025" s="1" t="str">
        <f t="shared" si="128"/>
        <v>31:0003</v>
      </c>
      <c r="E1025" t="s">
        <v>4609</v>
      </c>
      <c r="F1025" t="s">
        <v>4610</v>
      </c>
      <c r="H1025">
        <v>71.136740000000003</v>
      </c>
      <c r="I1025">
        <v>-78.023899999999998</v>
      </c>
      <c r="J1025" s="1" t="str">
        <f t="shared" si="126"/>
        <v>Till</v>
      </c>
      <c r="K1025" s="1" t="str">
        <f t="shared" si="129"/>
        <v>HMC separation (ODM; details not reported)</v>
      </c>
      <c r="L1025" t="s">
        <v>25</v>
      </c>
      <c r="M1025" t="s">
        <v>25</v>
      </c>
      <c r="N1025" t="s">
        <v>25</v>
      </c>
      <c r="O1025" t="s">
        <v>25</v>
      </c>
      <c r="P1025" t="s">
        <v>4611</v>
      </c>
      <c r="Q1025" t="s">
        <v>1596</v>
      </c>
      <c r="R1025" t="s">
        <v>1596</v>
      </c>
      <c r="S1025" t="s">
        <v>1596</v>
      </c>
      <c r="T1025" t="s">
        <v>1596</v>
      </c>
    </row>
    <row r="1026" spans="1:20" hidden="1" x14ac:dyDescent="0.3">
      <c r="A1026" t="s">
        <v>4612</v>
      </c>
      <c r="B1026" t="s">
        <v>4613</v>
      </c>
      <c r="C1026" s="1" t="str">
        <f t="shared" si="127"/>
        <v>31:0010</v>
      </c>
      <c r="D1026" s="1" t="str">
        <f t="shared" si="128"/>
        <v>31:0003</v>
      </c>
      <c r="E1026" t="s">
        <v>4614</v>
      </c>
      <c r="F1026" t="s">
        <v>4615</v>
      </c>
      <c r="H1026">
        <v>71.099699999999999</v>
      </c>
      <c r="I1026">
        <v>-78.241699999999994</v>
      </c>
      <c r="J1026" s="1" t="str">
        <f t="shared" si="126"/>
        <v>Till</v>
      </c>
      <c r="K1026" s="1" t="str">
        <f t="shared" si="129"/>
        <v>HMC separation (ODM; details not reported)</v>
      </c>
      <c r="L1026" t="s">
        <v>25</v>
      </c>
      <c r="M1026" t="s">
        <v>25</v>
      </c>
      <c r="N1026" t="s">
        <v>25</v>
      </c>
      <c r="O1026" t="s">
        <v>25</v>
      </c>
      <c r="P1026" t="s">
        <v>4616</v>
      </c>
      <c r="Q1026" t="s">
        <v>1596</v>
      </c>
      <c r="R1026" t="s">
        <v>1596</v>
      </c>
      <c r="S1026" t="s">
        <v>1596</v>
      </c>
      <c r="T1026" t="s">
        <v>1596</v>
      </c>
    </row>
    <row r="1027" spans="1:20" hidden="1" x14ac:dyDescent="0.3">
      <c r="A1027" t="s">
        <v>4617</v>
      </c>
      <c r="B1027" t="s">
        <v>4618</v>
      </c>
      <c r="C1027" s="1" t="str">
        <f t="shared" si="127"/>
        <v>31:0010</v>
      </c>
      <c r="D1027" s="1" t="str">
        <f t="shared" si="128"/>
        <v>31:0003</v>
      </c>
      <c r="E1027" t="s">
        <v>4619</v>
      </c>
      <c r="F1027" t="s">
        <v>4620</v>
      </c>
      <c r="H1027">
        <v>71.627080000000007</v>
      </c>
      <c r="I1027">
        <v>-79.666300000000007</v>
      </c>
      <c r="J1027" s="1" t="str">
        <f t="shared" si="126"/>
        <v>Till</v>
      </c>
      <c r="K1027" s="1" t="str">
        <f t="shared" si="129"/>
        <v>HMC separation (ODM; details not reported)</v>
      </c>
      <c r="L1027" t="s">
        <v>25</v>
      </c>
      <c r="M1027" t="s">
        <v>25</v>
      </c>
      <c r="N1027" t="s">
        <v>25</v>
      </c>
      <c r="O1027" t="s">
        <v>25</v>
      </c>
      <c r="P1027" t="s">
        <v>4621</v>
      </c>
      <c r="Q1027" t="s">
        <v>1596</v>
      </c>
      <c r="R1027" t="s">
        <v>1596</v>
      </c>
      <c r="S1027" t="s">
        <v>1596</v>
      </c>
      <c r="T1027" t="s">
        <v>1596</v>
      </c>
    </row>
    <row r="1028" spans="1:20" hidden="1" x14ac:dyDescent="0.3">
      <c r="A1028" t="s">
        <v>4622</v>
      </c>
      <c r="B1028" t="s">
        <v>4623</v>
      </c>
      <c r="C1028" s="1" t="str">
        <f t="shared" si="127"/>
        <v>31:0010</v>
      </c>
      <c r="D1028" s="1" t="str">
        <f t="shared" si="128"/>
        <v>31:0003</v>
      </c>
      <c r="E1028" t="s">
        <v>4624</v>
      </c>
      <c r="F1028" t="s">
        <v>4625</v>
      </c>
      <c r="H1028">
        <v>71.410210000000006</v>
      </c>
      <c r="I1028">
        <v>-79.254530000000003</v>
      </c>
      <c r="J1028" s="1" t="str">
        <f t="shared" si="126"/>
        <v>Till</v>
      </c>
      <c r="K1028" s="1" t="str">
        <f t="shared" si="129"/>
        <v>HMC separation (ODM; details not reported)</v>
      </c>
      <c r="L1028" t="s">
        <v>25</v>
      </c>
      <c r="M1028" t="s">
        <v>25</v>
      </c>
      <c r="N1028" t="s">
        <v>25</v>
      </c>
      <c r="O1028" t="s">
        <v>25</v>
      </c>
      <c r="P1028" t="s">
        <v>4050</v>
      </c>
      <c r="Q1028" t="s">
        <v>1596</v>
      </c>
      <c r="R1028" t="s">
        <v>1596</v>
      </c>
      <c r="S1028" t="s">
        <v>1596</v>
      </c>
      <c r="T1028" t="s">
        <v>1596</v>
      </c>
    </row>
    <row r="1029" spans="1:20" hidden="1" x14ac:dyDescent="0.3">
      <c r="A1029" t="s">
        <v>4626</v>
      </c>
      <c r="B1029" t="s">
        <v>4627</v>
      </c>
      <c r="C1029" s="1" t="str">
        <f t="shared" si="127"/>
        <v>31:0010</v>
      </c>
      <c r="D1029" s="1" t="str">
        <f t="shared" si="128"/>
        <v>31:0003</v>
      </c>
      <c r="E1029" t="s">
        <v>4628</v>
      </c>
      <c r="F1029" t="s">
        <v>4629</v>
      </c>
      <c r="H1029">
        <v>71.345150000000004</v>
      </c>
      <c r="I1029">
        <v>-78.337239999999994</v>
      </c>
      <c r="J1029" s="1" t="str">
        <f t="shared" si="126"/>
        <v>Till</v>
      </c>
      <c r="K1029" s="1" t="str">
        <f t="shared" si="129"/>
        <v>HMC separation (ODM; details not reported)</v>
      </c>
      <c r="L1029" t="s">
        <v>25</v>
      </c>
      <c r="M1029" t="s">
        <v>25</v>
      </c>
      <c r="N1029" t="s">
        <v>25</v>
      </c>
      <c r="O1029" t="s">
        <v>25</v>
      </c>
      <c r="P1029" t="s">
        <v>4630</v>
      </c>
      <c r="Q1029" t="s">
        <v>1596</v>
      </c>
      <c r="R1029" t="s">
        <v>1596</v>
      </c>
      <c r="S1029" t="s">
        <v>1596</v>
      </c>
      <c r="T1029" t="s">
        <v>1596</v>
      </c>
    </row>
    <row r="1030" spans="1:20" hidden="1" x14ac:dyDescent="0.3">
      <c r="A1030" t="s">
        <v>4631</v>
      </c>
      <c r="B1030" t="s">
        <v>4632</v>
      </c>
      <c r="C1030" s="1" t="str">
        <f t="shared" si="127"/>
        <v>31:0010</v>
      </c>
      <c r="D1030" s="1" t="str">
        <f t="shared" si="128"/>
        <v>31:0003</v>
      </c>
      <c r="E1030" t="s">
        <v>4633</v>
      </c>
      <c r="F1030" t="s">
        <v>4634</v>
      </c>
      <c r="H1030">
        <v>71.360510000000005</v>
      </c>
      <c r="I1030">
        <v>-78.401390000000006</v>
      </c>
      <c r="J1030" s="1" t="str">
        <f t="shared" si="126"/>
        <v>Till</v>
      </c>
      <c r="K1030" s="1" t="str">
        <f t="shared" si="129"/>
        <v>HMC separation (ODM; details not reported)</v>
      </c>
      <c r="L1030" t="s">
        <v>25</v>
      </c>
      <c r="M1030" t="s">
        <v>25</v>
      </c>
      <c r="N1030" t="s">
        <v>25</v>
      </c>
      <c r="O1030" t="s">
        <v>25</v>
      </c>
      <c r="P1030" t="s">
        <v>4635</v>
      </c>
      <c r="Q1030" t="s">
        <v>1596</v>
      </c>
      <c r="R1030" t="s">
        <v>1596</v>
      </c>
      <c r="S1030" t="s">
        <v>1596</v>
      </c>
      <c r="T1030" t="s">
        <v>1596</v>
      </c>
    </row>
    <row r="1031" spans="1:20" hidden="1" x14ac:dyDescent="0.3">
      <c r="A1031" t="s">
        <v>4636</v>
      </c>
      <c r="B1031" t="s">
        <v>4637</v>
      </c>
      <c r="C1031" s="1" t="str">
        <f t="shared" si="127"/>
        <v>31:0010</v>
      </c>
      <c r="D1031" s="1" t="str">
        <f t="shared" si="128"/>
        <v>31:0003</v>
      </c>
      <c r="E1031" t="s">
        <v>4638</v>
      </c>
      <c r="F1031" t="s">
        <v>4639</v>
      </c>
      <c r="H1031">
        <v>71.251570000000001</v>
      </c>
      <c r="I1031">
        <v>-77.412899999999993</v>
      </c>
      <c r="J1031" s="1" t="str">
        <f t="shared" si="126"/>
        <v>Till</v>
      </c>
      <c r="K1031" s="1" t="str">
        <f t="shared" si="129"/>
        <v>HMC separation (ODM; details not reported)</v>
      </c>
      <c r="L1031" t="s">
        <v>25</v>
      </c>
      <c r="M1031" t="s">
        <v>25</v>
      </c>
      <c r="N1031" t="s">
        <v>25</v>
      </c>
      <c r="O1031" t="s">
        <v>25</v>
      </c>
      <c r="P1031" t="s">
        <v>4640</v>
      </c>
      <c r="Q1031" t="s">
        <v>1596</v>
      </c>
      <c r="R1031" t="s">
        <v>1596</v>
      </c>
      <c r="S1031" t="s">
        <v>1596</v>
      </c>
      <c r="T1031" t="s">
        <v>1596</v>
      </c>
    </row>
    <row r="1032" spans="1:20" hidden="1" x14ac:dyDescent="0.3">
      <c r="A1032" t="s">
        <v>4641</v>
      </c>
      <c r="B1032" t="s">
        <v>4642</v>
      </c>
      <c r="C1032" s="1" t="str">
        <f t="shared" si="127"/>
        <v>31:0010</v>
      </c>
      <c r="D1032" s="1" t="str">
        <f t="shared" si="128"/>
        <v>31:0003</v>
      </c>
      <c r="E1032" t="s">
        <v>4643</v>
      </c>
      <c r="F1032" t="s">
        <v>4644</v>
      </c>
      <c r="H1032">
        <v>71.061340000000001</v>
      </c>
      <c r="I1032">
        <v>-78.929320000000004</v>
      </c>
      <c r="J1032" s="1" t="str">
        <f t="shared" si="126"/>
        <v>Till</v>
      </c>
      <c r="K1032" s="1" t="str">
        <f t="shared" si="129"/>
        <v>HMC separation (ODM; details not reported)</v>
      </c>
      <c r="L1032" t="s">
        <v>33</v>
      </c>
      <c r="M1032" t="s">
        <v>25</v>
      </c>
      <c r="N1032" t="s">
        <v>33</v>
      </c>
      <c r="O1032" t="s">
        <v>25</v>
      </c>
      <c r="P1032" t="s">
        <v>4645</v>
      </c>
      <c r="Q1032" t="s">
        <v>4646</v>
      </c>
      <c r="R1032" t="s">
        <v>1596</v>
      </c>
      <c r="S1032" t="s">
        <v>4646</v>
      </c>
      <c r="T1032" t="s">
        <v>1596</v>
      </c>
    </row>
    <row r="1033" spans="1:20" hidden="1" x14ac:dyDescent="0.3">
      <c r="A1033" t="s">
        <v>4647</v>
      </c>
      <c r="B1033" t="s">
        <v>4648</v>
      </c>
      <c r="C1033" s="1" t="str">
        <f t="shared" si="127"/>
        <v>31:0010</v>
      </c>
      <c r="D1033" s="1" t="str">
        <f t="shared" si="128"/>
        <v>31:0003</v>
      </c>
      <c r="E1033" t="s">
        <v>4649</v>
      </c>
      <c r="F1033" t="s">
        <v>4650</v>
      </c>
      <c r="H1033">
        <v>71.017619999999994</v>
      </c>
      <c r="I1033">
        <v>-78.962620000000001</v>
      </c>
      <c r="J1033" s="1" t="str">
        <f t="shared" si="126"/>
        <v>Till</v>
      </c>
      <c r="K1033" s="1" t="str">
        <f t="shared" si="129"/>
        <v>HMC separation (ODM; details not reported)</v>
      </c>
      <c r="L1033" t="s">
        <v>25</v>
      </c>
      <c r="M1033" t="s">
        <v>25</v>
      </c>
      <c r="N1033" t="s">
        <v>25</v>
      </c>
      <c r="O1033" t="s">
        <v>25</v>
      </c>
      <c r="P1033" t="s">
        <v>1212</v>
      </c>
      <c r="Q1033" t="s">
        <v>1596</v>
      </c>
      <c r="R1033" t="s">
        <v>1596</v>
      </c>
      <c r="S1033" t="s">
        <v>1596</v>
      </c>
      <c r="T1033" t="s">
        <v>1596</v>
      </c>
    </row>
    <row r="1034" spans="1:20" hidden="1" x14ac:dyDescent="0.3">
      <c r="A1034" t="s">
        <v>4651</v>
      </c>
      <c r="B1034" t="s">
        <v>4652</v>
      </c>
      <c r="C1034" s="1" t="str">
        <f t="shared" si="127"/>
        <v>31:0010</v>
      </c>
      <c r="D1034" s="1" t="str">
        <f t="shared" si="128"/>
        <v>31:0003</v>
      </c>
      <c r="E1034" t="s">
        <v>4653</v>
      </c>
      <c r="F1034" t="s">
        <v>4654</v>
      </c>
      <c r="H1034">
        <v>71.010210000000001</v>
      </c>
      <c r="I1034">
        <v>-79.303569999999993</v>
      </c>
      <c r="J1034" s="1" t="str">
        <f t="shared" si="126"/>
        <v>Till</v>
      </c>
      <c r="K1034" s="1" t="str">
        <f t="shared" si="129"/>
        <v>HMC separation (ODM; details not reported)</v>
      </c>
      <c r="L1034" t="s">
        <v>25</v>
      </c>
      <c r="M1034" t="s">
        <v>25</v>
      </c>
      <c r="N1034" t="s">
        <v>25</v>
      </c>
      <c r="O1034" t="s">
        <v>25</v>
      </c>
      <c r="P1034" t="s">
        <v>1651</v>
      </c>
      <c r="Q1034" t="s">
        <v>1596</v>
      </c>
      <c r="R1034" t="s">
        <v>1596</v>
      </c>
      <c r="S1034" t="s">
        <v>1596</v>
      </c>
      <c r="T1034" t="s">
        <v>1596</v>
      </c>
    </row>
    <row r="1035" spans="1:20" hidden="1" x14ac:dyDescent="0.3">
      <c r="A1035" t="s">
        <v>4655</v>
      </c>
      <c r="B1035" t="s">
        <v>4656</v>
      </c>
      <c r="C1035" s="1" t="str">
        <f t="shared" si="127"/>
        <v>31:0010</v>
      </c>
      <c r="D1035" s="1" t="str">
        <f t="shared" si="128"/>
        <v>31:0003</v>
      </c>
      <c r="E1035" t="s">
        <v>4657</v>
      </c>
      <c r="F1035" t="s">
        <v>4658</v>
      </c>
      <c r="H1035">
        <v>71.045419999999993</v>
      </c>
      <c r="I1035">
        <v>-79.486980000000003</v>
      </c>
      <c r="J1035" s="1" t="str">
        <f t="shared" si="126"/>
        <v>Till</v>
      </c>
      <c r="K1035" s="1" t="str">
        <f t="shared" si="129"/>
        <v>HMC separation (ODM; details not reported)</v>
      </c>
      <c r="L1035" t="s">
        <v>25</v>
      </c>
      <c r="M1035" t="s">
        <v>25</v>
      </c>
      <c r="N1035" t="s">
        <v>25</v>
      </c>
      <c r="O1035" t="s">
        <v>25</v>
      </c>
      <c r="P1035" t="s">
        <v>1212</v>
      </c>
      <c r="Q1035" t="s">
        <v>1596</v>
      </c>
      <c r="R1035" t="s">
        <v>1596</v>
      </c>
      <c r="S1035" t="s">
        <v>1596</v>
      </c>
      <c r="T1035" t="s">
        <v>1596</v>
      </c>
    </row>
    <row r="1036" spans="1:20" hidden="1" x14ac:dyDescent="0.3">
      <c r="A1036" t="s">
        <v>4659</v>
      </c>
      <c r="B1036" t="s">
        <v>4660</v>
      </c>
      <c r="C1036" s="1" t="str">
        <f t="shared" si="127"/>
        <v>31:0010</v>
      </c>
      <c r="D1036" s="1" t="str">
        <f t="shared" si="128"/>
        <v>31:0003</v>
      </c>
      <c r="E1036" t="s">
        <v>4661</v>
      </c>
      <c r="F1036" t="s">
        <v>4662</v>
      </c>
      <c r="H1036">
        <v>71.67895</v>
      </c>
      <c r="I1036">
        <v>-78.384969999999996</v>
      </c>
      <c r="J1036" s="1" t="str">
        <f t="shared" si="126"/>
        <v>Till</v>
      </c>
      <c r="K1036" s="1" t="str">
        <f t="shared" si="129"/>
        <v>HMC separation (ODM; details not reported)</v>
      </c>
      <c r="L1036" t="s">
        <v>25</v>
      </c>
      <c r="M1036" t="s">
        <v>25</v>
      </c>
      <c r="N1036" t="s">
        <v>25</v>
      </c>
      <c r="O1036" t="s">
        <v>25</v>
      </c>
      <c r="P1036" t="s">
        <v>4663</v>
      </c>
      <c r="Q1036" t="s">
        <v>1596</v>
      </c>
      <c r="R1036" t="s">
        <v>1596</v>
      </c>
      <c r="S1036" t="s">
        <v>1596</v>
      </c>
      <c r="T1036" t="s">
        <v>1596</v>
      </c>
    </row>
    <row r="1037" spans="1:20" hidden="1" x14ac:dyDescent="0.3">
      <c r="A1037" t="s">
        <v>4664</v>
      </c>
      <c r="B1037" t="s">
        <v>4665</v>
      </c>
      <c r="C1037" s="1" t="str">
        <f t="shared" si="127"/>
        <v>31:0010</v>
      </c>
      <c r="D1037" s="1" t="str">
        <f t="shared" si="128"/>
        <v>31:0003</v>
      </c>
      <c r="E1037" t="s">
        <v>4666</v>
      </c>
      <c r="F1037" t="s">
        <v>4667</v>
      </c>
      <c r="H1037">
        <v>71.530789999999996</v>
      </c>
      <c r="I1037">
        <v>-79.261660000000006</v>
      </c>
      <c r="J1037" s="1" t="str">
        <f t="shared" si="126"/>
        <v>Till</v>
      </c>
      <c r="K1037" s="1" t="str">
        <f t="shared" si="129"/>
        <v>HMC separation (ODM; details not reported)</v>
      </c>
      <c r="L1037" t="s">
        <v>25</v>
      </c>
      <c r="M1037" t="s">
        <v>25</v>
      </c>
      <c r="N1037" t="s">
        <v>25</v>
      </c>
      <c r="O1037" t="s">
        <v>25</v>
      </c>
      <c r="P1037" t="s">
        <v>4668</v>
      </c>
      <c r="Q1037" t="s">
        <v>1596</v>
      </c>
      <c r="R1037" t="s">
        <v>1596</v>
      </c>
      <c r="S1037" t="s">
        <v>1596</v>
      </c>
      <c r="T1037" t="s">
        <v>1596</v>
      </c>
    </row>
    <row r="1038" spans="1:20" hidden="1" x14ac:dyDescent="0.3">
      <c r="A1038" t="s">
        <v>4669</v>
      </c>
      <c r="B1038" t="s">
        <v>4670</v>
      </c>
      <c r="C1038" s="1" t="str">
        <f t="shared" si="127"/>
        <v>31:0010</v>
      </c>
      <c r="D1038" s="1" t="str">
        <f t="shared" si="128"/>
        <v>31:0003</v>
      </c>
      <c r="E1038" t="s">
        <v>4671</v>
      </c>
      <c r="F1038" t="s">
        <v>4672</v>
      </c>
      <c r="H1038">
        <v>71.431690000000003</v>
      </c>
      <c r="I1038">
        <v>-79.462699999999998</v>
      </c>
      <c r="J1038" s="1" t="str">
        <f t="shared" si="126"/>
        <v>Till</v>
      </c>
      <c r="K1038" s="1" t="str">
        <f t="shared" si="129"/>
        <v>HMC separation (ODM; details not reported)</v>
      </c>
      <c r="L1038" t="s">
        <v>25</v>
      </c>
      <c r="M1038" t="s">
        <v>25</v>
      </c>
      <c r="N1038" t="s">
        <v>25</v>
      </c>
      <c r="O1038" t="s">
        <v>25</v>
      </c>
      <c r="P1038" t="s">
        <v>4673</v>
      </c>
      <c r="Q1038" t="s">
        <v>1596</v>
      </c>
      <c r="R1038" t="s">
        <v>1596</v>
      </c>
      <c r="S1038" t="s">
        <v>1596</v>
      </c>
      <c r="T1038" t="s">
        <v>1596</v>
      </c>
    </row>
    <row r="1039" spans="1:20" hidden="1" x14ac:dyDescent="0.3">
      <c r="A1039" t="s">
        <v>4674</v>
      </c>
      <c r="B1039" t="s">
        <v>4675</v>
      </c>
      <c r="C1039" s="1" t="str">
        <f t="shared" si="127"/>
        <v>31:0010</v>
      </c>
      <c r="D1039" s="1" t="str">
        <f t="shared" si="128"/>
        <v>31:0003</v>
      </c>
      <c r="E1039" t="s">
        <v>4676</v>
      </c>
      <c r="F1039" t="s">
        <v>4677</v>
      </c>
      <c r="H1039">
        <v>71.312029999999993</v>
      </c>
      <c r="I1039">
        <v>-78.198989999999995</v>
      </c>
      <c r="J1039" s="1" t="str">
        <f t="shared" si="126"/>
        <v>Till</v>
      </c>
      <c r="K1039" s="1" t="str">
        <f t="shared" si="129"/>
        <v>HMC separation (ODM; details not reported)</v>
      </c>
      <c r="L1039" t="s">
        <v>25</v>
      </c>
      <c r="M1039" t="s">
        <v>25</v>
      </c>
      <c r="N1039" t="s">
        <v>25</v>
      </c>
      <c r="O1039" t="s">
        <v>25</v>
      </c>
      <c r="P1039" t="s">
        <v>4678</v>
      </c>
      <c r="Q1039" t="s">
        <v>1596</v>
      </c>
      <c r="R1039" t="s">
        <v>1596</v>
      </c>
      <c r="S1039" t="s">
        <v>1596</v>
      </c>
      <c r="T1039" t="s">
        <v>1596</v>
      </c>
    </row>
    <row r="1040" spans="1:20" hidden="1" x14ac:dyDescent="0.3">
      <c r="A1040" t="s">
        <v>4679</v>
      </c>
      <c r="B1040" t="s">
        <v>4680</v>
      </c>
      <c r="C1040" s="1" t="str">
        <f t="shared" si="127"/>
        <v>31:0010</v>
      </c>
      <c r="D1040" s="1" t="str">
        <f t="shared" si="128"/>
        <v>31:0003</v>
      </c>
      <c r="E1040" t="s">
        <v>4681</v>
      </c>
      <c r="F1040" t="s">
        <v>4682</v>
      </c>
      <c r="H1040">
        <v>71.203590000000005</v>
      </c>
      <c r="I1040">
        <v>-77.653639999999996</v>
      </c>
      <c r="J1040" s="1" t="str">
        <f t="shared" si="126"/>
        <v>Till</v>
      </c>
      <c r="K1040" s="1" t="str">
        <f t="shared" si="129"/>
        <v>HMC separation (ODM; details not reported)</v>
      </c>
      <c r="L1040" t="s">
        <v>25</v>
      </c>
      <c r="M1040" t="s">
        <v>25</v>
      </c>
      <c r="N1040" t="s">
        <v>25</v>
      </c>
      <c r="O1040" t="s">
        <v>25</v>
      </c>
      <c r="P1040" t="s">
        <v>4683</v>
      </c>
      <c r="Q1040" t="s">
        <v>1596</v>
      </c>
      <c r="R1040" t="s">
        <v>1596</v>
      </c>
      <c r="S1040" t="s">
        <v>1596</v>
      </c>
      <c r="T1040" t="s">
        <v>1596</v>
      </c>
    </row>
    <row r="1041" spans="1:20" hidden="1" x14ac:dyDescent="0.3">
      <c r="A1041" t="s">
        <v>4684</v>
      </c>
      <c r="B1041" t="s">
        <v>4685</v>
      </c>
      <c r="C1041" s="1" t="str">
        <f t="shared" si="127"/>
        <v>31:0010</v>
      </c>
      <c r="D1041" s="1" t="str">
        <f t="shared" si="128"/>
        <v>31:0003</v>
      </c>
      <c r="E1041" t="s">
        <v>4686</v>
      </c>
      <c r="F1041" t="s">
        <v>4687</v>
      </c>
      <c r="H1041">
        <v>71.341989999999996</v>
      </c>
      <c r="I1041">
        <v>-79.220950000000002</v>
      </c>
      <c r="J1041" s="1" t="str">
        <f t="shared" si="126"/>
        <v>Till</v>
      </c>
      <c r="K1041" s="1" t="str">
        <f t="shared" si="129"/>
        <v>HMC separation (ODM; details not reported)</v>
      </c>
      <c r="L1041" t="s">
        <v>25</v>
      </c>
      <c r="M1041" t="s">
        <v>25</v>
      </c>
      <c r="N1041" t="s">
        <v>25</v>
      </c>
      <c r="O1041" t="s">
        <v>25</v>
      </c>
      <c r="P1041" t="s">
        <v>4688</v>
      </c>
      <c r="Q1041" t="s">
        <v>1596</v>
      </c>
      <c r="R1041" t="s">
        <v>1596</v>
      </c>
      <c r="S1041" t="s">
        <v>1596</v>
      </c>
      <c r="T1041" t="s">
        <v>1596</v>
      </c>
    </row>
    <row r="1042" spans="1:20" hidden="1" x14ac:dyDescent="0.3">
      <c r="A1042" t="s">
        <v>4689</v>
      </c>
      <c r="B1042" t="s">
        <v>4690</v>
      </c>
      <c r="C1042" s="1" t="str">
        <f t="shared" si="127"/>
        <v>31:0010</v>
      </c>
      <c r="D1042" s="1" t="str">
        <f t="shared" si="128"/>
        <v>31:0003</v>
      </c>
      <c r="E1042" t="s">
        <v>4691</v>
      </c>
      <c r="F1042" t="s">
        <v>4692</v>
      </c>
      <c r="H1042">
        <v>70.864040000000003</v>
      </c>
      <c r="I1042">
        <v>-75.768550000000005</v>
      </c>
      <c r="J1042" s="1" t="str">
        <f t="shared" si="126"/>
        <v>Till</v>
      </c>
      <c r="K1042" s="1" t="str">
        <f t="shared" si="129"/>
        <v>HMC separation (ODM; details not reported)</v>
      </c>
      <c r="L1042" t="s">
        <v>25</v>
      </c>
      <c r="M1042" t="s">
        <v>25</v>
      </c>
      <c r="N1042" t="s">
        <v>25</v>
      </c>
      <c r="O1042" t="s">
        <v>25</v>
      </c>
      <c r="P1042" t="s">
        <v>325</v>
      </c>
      <c r="Q1042" t="s">
        <v>1596</v>
      </c>
      <c r="R1042" t="s">
        <v>1596</v>
      </c>
      <c r="S1042" t="s">
        <v>1596</v>
      </c>
      <c r="T1042" t="s">
        <v>1596</v>
      </c>
    </row>
    <row r="1043" spans="1:20" hidden="1" x14ac:dyDescent="0.3">
      <c r="A1043" t="s">
        <v>4693</v>
      </c>
      <c r="B1043" t="s">
        <v>4694</v>
      </c>
      <c r="C1043" s="1" t="str">
        <f t="shared" si="127"/>
        <v>31:0010</v>
      </c>
      <c r="D1043" s="1" t="str">
        <f t="shared" si="128"/>
        <v>31:0003</v>
      </c>
      <c r="E1043" t="s">
        <v>4695</v>
      </c>
      <c r="F1043" t="s">
        <v>4696</v>
      </c>
      <c r="H1043">
        <v>70.617419999999996</v>
      </c>
      <c r="I1043">
        <v>-75.330939999999998</v>
      </c>
      <c r="J1043" s="1" t="str">
        <f t="shared" si="126"/>
        <v>Till</v>
      </c>
      <c r="K1043" s="1" t="str">
        <f t="shared" si="129"/>
        <v>HMC separation (ODM; details not reported)</v>
      </c>
      <c r="L1043" t="s">
        <v>25</v>
      </c>
      <c r="M1043" t="s">
        <v>25</v>
      </c>
      <c r="N1043" t="s">
        <v>25</v>
      </c>
      <c r="O1043" t="s">
        <v>25</v>
      </c>
      <c r="P1043" t="s">
        <v>1660</v>
      </c>
      <c r="Q1043" t="s">
        <v>1596</v>
      </c>
      <c r="R1043" t="s">
        <v>1596</v>
      </c>
      <c r="S1043" t="s">
        <v>1596</v>
      </c>
      <c r="T1043" t="s">
        <v>1596</v>
      </c>
    </row>
    <row r="1044" spans="1:20" hidden="1" x14ac:dyDescent="0.3">
      <c r="A1044" t="s">
        <v>4697</v>
      </c>
      <c r="B1044" t="s">
        <v>4698</v>
      </c>
      <c r="C1044" s="1" t="str">
        <f t="shared" si="127"/>
        <v>31:0010</v>
      </c>
      <c r="D1044" s="1" t="str">
        <f t="shared" si="128"/>
        <v>31:0003</v>
      </c>
      <c r="E1044" t="s">
        <v>4699</v>
      </c>
      <c r="F1044" t="s">
        <v>4700</v>
      </c>
      <c r="H1044">
        <v>70.213380000000001</v>
      </c>
      <c r="I1044">
        <v>-72.299750000000003</v>
      </c>
      <c r="J1044" s="1" t="str">
        <f t="shared" si="126"/>
        <v>Till</v>
      </c>
      <c r="K1044" s="1" t="str">
        <f t="shared" si="129"/>
        <v>HMC separation (ODM; details not reported)</v>
      </c>
      <c r="L1044" t="s">
        <v>25</v>
      </c>
      <c r="M1044" t="s">
        <v>25</v>
      </c>
      <c r="N1044" t="s">
        <v>25</v>
      </c>
      <c r="O1044" t="s">
        <v>25</v>
      </c>
      <c r="P1044" t="s">
        <v>1870</v>
      </c>
      <c r="Q1044" t="s">
        <v>1596</v>
      </c>
      <c r="R1044" t="s">
        <v>1596</v>
      </c>
      <c r="S1044" t="s">
        <v>1596</v>
      </c>
      <c r="T1044" t="s">
        <v>1596</v>
      </c>
    </row>
    <row r="1045" spans="1:20" hidden="1" x14ac:dyDescent="0.3">
      <c r="A1045" t="s">
        <v>4701</v>
      </c>
      <c r="B1045" t="s">
        <v>4702</v>
      </c>
      <c r="C1045" s="1" t="str">
        <f t="shared" si="127"/>
        <v>31:0010</v>
      </c>
      <c r="D1045" s="1" t="str">
        <f t="shared" si="128"/>
        <v>31:0003</v>
      </c>
      <c r="E1045" t="s">
        <v>4703</v>
      </c>
      <c r="F1045" t="s">
        <v>4704</v>
      </c>
      <c r="H1045">
        <v>70.213719999999995</v>
      </c>
      <c r="I1045">
        <v>-72.386790000000005</v>
      </c>
      <c r="J1045" s="1" t="str">
        <f t="shared" si="126"/>
        <v>Till</v>
      </c>
      <c r="K1045" s="1" t="str">
        <f t="shared" si="129"/>
        <v>HMC separation (ODM; details not reported)</v>
      </c>
      <c r="L1045" t="s">
        <v>25</v>
      </c>
      <c r="M1045" t="s">
        <v>25</v>
      </c>
      <c r="N1045" t="s">
        <v>25</v>
      </c>
      <c r="O1045" t="s">
        <v>25</v>
      </c>
      <c r="P1045" t="s">
        <v>2973</v>
      </c>
      <c r="Q1045" t="s">
        <v>1596</v>
      </c>
      <c r="R1045" t="s">
        <v>1596</v>
      </c>
      <c r="S1045" t="s">
        <v>1596</v>
      </c>
      <c r="T1045" t="s">
        <v>1596</v>
      </c>
    </row>
    <row r="1046" spans="1:20" hidden="1" x14ac:dyDescent="0.3">
      <c r="A1046" t="s">
        <v>4705</v>
      </c>
      <c r="B1046" t="s">
        <v>4706</v>
      </c>
      <c r="C1046" s="1" t="str">
        <f t="shared" si="127"/>
        <v>31:0010</v>
      </c>
      <c r="D1046" s="1" t="str">
        <f t="shared" si="128"/>
        <v>31:0003</v>
      </c>
      <c r="E1046" t="s">
        <v>4707</v>
      </c>
      <c r="F1046" t="s">
        <v>4708</v>
      </c>
      <c r="H1046">
        <v>70.193420000000003</v>
      </c>
      <c r="I1046">
        <v>-72.464770000000001</v>
      </c>
      <c r="J1046" s="1" t="str">
        <f t="shared" si="126"/>
        <v>Till</v>
      </c>
      <c r="K1046" s="1" t="str">
        <f t="shared" si="129"/>
        <v>HMC separation (ODM; details not reported)</v>
      </c>
      <c r="L1046" t="s">
        <v>25</v>
      </c>
      <c r="M1046" t="s">
        <v>25</v>
      </c>
      <c r="N1046" t="s">
        <v>25</v>
      </c>
      <c r="O1046" t="s">
        <v>25</v>
      </c>
      <c r="P1046" t="s">
        <v>129</v>
      </c>
      <c r="Q1046" t="s">
        <v>1596</v>
      </c>
      <c r="R1046" t="s">
        <v>1596</v>
      </c>
      <c r="S1046" t="s">
        <v>1596</v>
      </c>
      <c r="T1046" t="s">
        <v>1596</v>
      </c>
    </row>
    <row r="1047" spans="1:20" hidden="1" x14ac:dyDescent="0.3">
      <c r="A1047" t="s">
        <v>4709</v>
      </c>
      <c r="B1047" t="s">
        <v>4710</v>
      </c>
      <c r="C1047" s="1" t="str">
        <f t="shared" si="127"/>
        <v>31:0010</v>
      </c>
      <c r="D1047" s="1" t="str">
        <f t="shared" si="128"/>
        <v>31:0003</v>
      </c>
      <c r="E1047" t="s">
        <v>4711</v>
      </c>
      <c r="F1047" t="s">
        <v>4712</v>
      </c>
      <c r="H1047">
        <v>70.247039999999998</v>
      </c>
      <c r="I1047">
        <v>-72.374610000000004</v>
      </c>
      <c r="J1047" s="1" t="str">
        <f t="shared" si="126"/>
        <v>Till</v>
      </c>
      <c r="K1047" s="1" t="str">
        <f t="shared" si="129"/>
        <v>HMC separation (ODM; details not reported)</v>
      </c>
      <c r="L1047" t="s">
        <v>25</v>
      </c>
      <c r="M1047" t="s">
        <v>25</v>
      </c>
      <c r="N1047" t="s">
        <v>25</v>
      </c>
      <c r="O1047" t="s">
        <v>25</v>
      </c>
      <c r="P1047" t="s">
        <v>2130</v>
      </c>
      <c r="Q1047" t="s">
        <v>1596</v>
      </c>
      <c r="R1047" t="s">
        <v>1596</v>
      </c>
      <c r="S1047" t="s">
        <v>1596</v>
      </c>
      <c r="T1047" t="s">
        <v>1596</v>
      </c>
    </row>
    <row r="1048" spans="1:20" hidden="1" x14ac:dyDescent="0.3">
      <c r="A1048" t="s">
        <v>4713</v>
      </c>
      <c r="B1048" t="s">
        <v>4714</v>
      </c>
      <c r="C1048" s="1" t="str">
        <f t="shared" si="127"/>
        <v>31:0010</v>
      </c>
      <c r="D1048" s="1" t="str">
        <f t="shared" si="128"/>
        <v>31:0003</v>
      </c>
      <c r="E1048" t="s">
        <v>4715</v>
      </c>
      <c r="F1048" t="s">
        <v>4716</v>
      </c>
      <c r="H1048">
        <v>70.275739999999999</v>
      </c>
      <c r="I1048">
        <v>-72.277519999999996</v>
      </c>
      <c r="J1048" s="1" t="str">
        <f t="shared" si="126"/>
        <v>Till</v>
      </c>
      <c r="K1048" s="1" t="str">
        <f t="shared" si="129"/>
        <v>HMC separation (ODM; details not reported)</v>
      </c>
      <c r="L1048" t="s">
        <v>25</v>
      </c>
      <c r="M1048" t="s">
        <v>25</v>
      </c>
      <c r="N1048" t="s">
        <v>25</v>
      </c>
      <c r="O1048" t="s">
        <v>25</v>
      </c>
      <c r="P1048" t="s">
        <v>2865</v>
      </c>
      <c r="Q1048" t="s">
        <v>1596</v>
      </c>
      <c r="R1048" t="s">
        <v>1596</v>
      </c>
      <c r="S1048" t="s">
        <v>1596</v>
      </c>
      <c r="T1048" t="s">
        <v>1596</v>
      </c>
    </row>
    <row r="1049" spans="1:20" hidden="1" x14ac:dyDescent="0.3">
      <c r="A1049" t="s">
        <v>4717</v>
      </c>
      <c r="B1049" t="s">
        <v>4718</v>
      </c>
      <c r="C1049" s="1" t="str">
        <f t="shared" si="127"/>
        <v>31:0010</v>
      </c>
      <c r="D1049" s="1" t="str">
        <f t="shared" si="128"/>
        <v>31:0003</v>
      </c>
      <c r="E1049" t="s">
        <v>4719</v>
      </c>
      <c r="F1049" t="s">
        <v>4720</v>
      </c>
      <c r="H1049">
        <v>70.312629999999999</v>
      </c>
      <c r="I1049">
        <v>-72.317220000000006</v>
      </c>
      <c r="J1049" s="1" t="str">
        <f t="shared" si="126"/>
        <v>Till</v>
      </c>
      <c r="K1049" s="1" t="str">
        <f t="shared" si="129"/>
        <v>HMC separation (ODM; details not reported)</v>
      </c>
      <c r="L1049" t="s">
        <v>25</v>
      </c>
      <c r="M1049" t="s">
        <v>25</v>
      </c>
      <c r="N1049" t="s">
        <v>25</v>
      </c>
      <c r="O1049" t="s">
        <v>25</v>
      </c>
      <c r="P1049" t="s">
        <v>2014</v>
      </c>
      <c r="Q1049" t="s">
        <v>1596</v>
      </c>
      <c r="R1049" t="s">
        <v>1596</v>
      </c>
      <c r="S1049" t="s">
        <v>1596</v>
      </c>
      <c r="T1049" t="s">
        <v>1596</v>
      </c>
    </row>
    <row r="1050" spans="1:20" hidden="1" x14ac:dyDescent="0.3">
      <c r="A1050" t="s">
        <v>4721</v>
      </c>
      <c r="B1050" t="s">
        <v>4722</v>
      </c>
      <c r="C1050" s="1" t="str">
        <f t="shared" si="127"/>
        <v>31:0010</v>
      </c>
      <c r="D1050" s="1" t="str">
        <f t="shared" si="128"/>
        <v>31:0003</v>
      </c>
      <c r="E1050" t="s">
        <v>4723</v>
      </c>
      <c r="F1050" t="s">
        <v>4724</v>
      </c>
      <c r="H1050">
        <v>70.349540000000005</v>
      </c>
      <c r="I1050">
        <v>-72.226730000000003</v>
      </c>
      <c r="J1050" s="1" t="str">
        <f t="shared" si="126"/>
        <v>Till</v>
      </c>
      <c r="K1050" s="1" t="str">
        <f t="shared" si="129"/>
        <v>HMC separation (ODM; details not reported)</v>
      </c>
      <c r="L1050" t="s">
        <v>25</v>
      </c>
      <c r="M1050" t="s">
        <v>25</v>
      </c>
      <c r="N1050" t="s">
        <v>25</v>
      </c>
      <c r="O1050" t="s">
        <v>25</v>
      </c>
      <c r="P1050" t="s">
        <v>769</v>
      </c>
      <c r="Q1050" t="s">
        <v>1596</v>
      </c>
      <c r="R1050" t="s">
        <v>1596</v>
      </c>
      <c r="S1050" t="s">
        <v>1596</v>
      </c>
      <c r="T1050" t="s">
        <v>1596</v>
      </c>
    </row>
    <row r="1051" spans="1:20" hidden="1" x14ac:dyDescent="0.3">
      <c r="A1051" t="s">
        <v>4725</v>
      </c>
      <c r="B1051" t="s">
        <v>4726</v>
      </c>
      <c r="C1051" s="1" t="str">
        <f t="shared" si="127"/>
        <v>31:0010</v>
      </c>
      <c r="D1051" s="1" t="str">
        <f t="shared" si="128"/>
        <v>31:0003</v>
      </c>
      <c r="E1051" t="s">
        <v>4727</v>
      </c>
      <c r="F1051" t="s">
        <v>4728</v>
      </c>
      <c r="H1051">
        <v>70.866889999999998</v>
      </c>
      <c r="I1051">
        <v>-75.795670000000001</v>
      </c>
      <c r="J1051" s="1" t="str">
        <f t="shared" si="126"/>
        <v>Till</v>
      </c>
      <c r="K1051" s="1" t="str">
        <f t="shared" si="129"/>
        <v>HMC separation (ODM; details not reported)</v>
      </c>
      <c r="L1051" t="s">
        <v>33</v>
      </c>
      <c r="M1051" t="s">
        <v>33</v>
      </c>
      <c r="N1051" t="s">
        <v>25</v>
      </c>
      <c r="O1051" t="s">
        <v>25</v>
      </c>
      <c r="P1051" t="s">
        <v>1463</v>
      </c>
      <c r="Q1051" t="s">
        <v>4729</v>
      </c>
      <c r="R1051" t="s">
        <v>4729</v>
      </c>
      <c r="S1051" t="s">
        <v>1596</v>
      </c>
      <c r="T1051" t="s">
        <v>1596</v>
      </c>
    </row>
    <row r="1052" spans="1:20" hidden="1" x14ac:dyDescent="0.3">
      <c r="A1052" t="s">
        <v>4730</v>
      </c>
      <c r="B1052" t="s">
        <v>4731</v>
      </c>
      <c r="C1052" s="1" t="str">
        <f t="shared" si="127"/>
        <v>31:0010</v>
      </c>
      <c r="D1052" s="1" t="str">
        <f t="shared" si="128"/>
        <v>31:0003</v>
      </c>
      <c r="E1052" t="s">
        <v>4732</v>
      </c>
      <c r="F1052" t="s">
        <v>4733</v>
      </c>
      <c r="H1052">
        <v>70.421149999999997</v>
      </c>
      <c r="I1052">
        <v>-75.783929999999998</v>
      </c>
      <c r="J1052" s="1" t="str">
        <f t="shared" si="126"/>
        <v>Till</v>
      </c>
      <c r="K1052" s="1" t="str">
        <f t="shared" si="129"/>
        <v>HMC separation (ODM; details not reported)</v>
      </c>
      <c r="L1052" t="s">
        <v>33</v>
      </c>
      <c r="M1052" t="s">
        <v>33</v>
      </c>
      <c r="N1052" t="s">
        <v>25</v>
      </c>
      <c r="O1052" t="s">
        <v>25</v>
      </c>
      <c r="P1052" t="s">
        <v>1716</v>
      </c>
      <c r="Q1052" t="s">
        <v>1596</v>
      </c>
      <c r="R1052" t="s">
        <v>1596</v>
      </c>
      <c r="S1052" t="s">
        <v>1596</v>
      </c>
      <c r="T1052" t="s">
        <v>1596</v>
      </c>
    </row>
    <row r="1053" spans="1:20" hidden="1" x14ac:dyDescent="0.3">
      <c r="A1053" t="s">
        <v>4734</v>
      </c>
      <c r="B1053" t="s">
        <v>4735</v>
      </c>
      <c r="C1053" s="1" t="str">
        <f t="shared" si="127"/>
        <v>31:0010</v>
      </c>
      <c r="D1053" s="1" t="str">
        <f t="shared" si="128"/>
        <v>31:0003</v>
      </c>
      <c r="E1053" t="s">
        <v>4736</v>
      </c>
      <c r="F1053" t="s">
        <v>4737</v>
      </c>
      <c r="H1053">
        <v>71.128290000000007</v>
      </c>
      <c r="I1053">
        <v>-74.441680000000005</v>
      </c>
      <c r="J1053" s="1" t="str">
        <f t="shared" si="126"/>
        <v>Till</v>
      </c>
      <c r="K1053" s="1" t="str">
        <f t="shared" si="129"/>
        <v>HMC separation (ODM; details not reported)</v>
      </c>
      <c r="L1053" t="s">
        <v>25</v>
      </c>
      <c r="M1053" t="s">
        <v>25</v>
      </c>
      <c r="N1053" t="s">
        <v>25</v>
      </c>
      <c r="O1053" t="s">
        <v>25</v>
      </c>
      <c r="P1053" t="s">
        <v>1879</v>
      </c>
      <c r="Q1053" t="s">
        <v>1596</v>
      </c>
      <c r="R1053" t="s">
        <v>1596</v>
      </c>
      <c r="S1053" t="s">
        <v>1596</v>
      </c>
      <c r="T1053" t="s">
        <v>1596</v>
      </c>
    </row>
    <row r="1054" spans="1:20" hidden="1" x14ac:dyDescent="0.3">
      <c r="A1054" t="s">
        <v>4738</v>
      </c>
      <c r="B1054" t="s">
        <v>4739</v>
      </c>
      <c r="C1054" s="1" t="str">
        <f t="shared" si="127"/>
        <v>31:0010</v>
      </c>
      <c r="D1054" s="1" t="str">
        <f t="shared" si="128"/>
        <v>31:0003</v>
      </c>
      <c r="E1054" t="s">
        <v>4740</v>
      </c>
      <c r="F1054" t="s">
        <v>4741</v>
      </c>
      <c r="H1054">
        <v>70.688739999999996</v>
      </c>
      <c r="I1054">
        <v>-75.311449999999994</v>
      </c>
      <c r="J1054" s="1" t="str">
        <f t="shared" si="126"/>
        <v>Till</v>
      </c>
      <c r="K1054" s="1" t="str">
        <f t="shared" si="129"/>
        <v>HMC separation (ODM; details not reported)</v>
      </c>
      <c r="L1054" t="s">
        <v>25</v>
      </c>
      <c r="M1054" t="s">
        <v>25</v>
      </c>
      <c r="N1054" t="s">
        <v>25</v>
      </c>
      <c r="O1054" t="s">
        <v>25</v>
      </c>
      <c r="P1054" t="s">
        <v>44</v>
      </c>
      <c r="Q1054" t="s">
        <v>1596</v>
      </c>
      <c r="R1054" t="s">
        <v>1596</v>
      </c>
      <c r="S1054" t="s">
        <v>1596</v>
      </c>
      <c r="T1054" t="s">
        <v>1596</v>
      </c>
    </row>
    <row r="1055" spans="1:20" hidden="1" x14ac:dyDescent="0.3">
      <c r="A1055" t="s">
        <v>4742</v>
      </c>
      <c r="B1055" t="s">
        <v>4743</v>
      </c>
      <c r="C1055" s="1" t="str">
        <f t="shared" si="127"/>
        <v>31:0010</v>
      </c>
      <c r="D1055" s="1" t="str">
        <f t="shared" si="128"/>
        <v>31:0003</v>
      </c>
      <c r="E1055" t="s">
        <v>4744</v>
      </c>
      <c r="F1055" t="s">
        <v>4745</v>
      </c>
      <c r="H1055">
        <v>70.772509999999997</v>
      </c>
      <c r="I1055">
        <v>-73.552629999999994</v>
      </c>
      <c r="J1055" s="1" t="str">
        <f t="shared" si="126"/>
        <v>Till</v>
      </c>
      <c r="K1055" s="1" t="str">
        <f t="shared" si="129"/>
        <v>HMC separation (ODM; details not reported)</v>
      </c>
      <c r="L1055" t="s">
        <v>25</v>
      </c>
      <c r="M1055" t="s">
        <v>25</v>
      </c>
      <c r="N1055" t="s">
        <v>25</v>
      </c>
      <c r="O1055" t="s">
        <v>25</v>
      </c>
      <c r="P1055" t="s">
        <v>1081</v>
      </c>
      <c r="Q1055" t="s">
        <v>1596</v>
      </c>
      <c r="R1055" t="s">
        <v>1596</v>
      </c>
      <c r="S1055" t="s">
        <v>1596</v>
      </c>
      <c r="T1055" t="s">
        <v>1596</v>
      </c>
    </row>
    <row r="1056" spans="1:20" hidden="1" x14ac:dyDescent="0.3">
      <c r="A1056" t="s">
        <v>4746</v>
      </c>
      <c r="B1056" t="s">
        <v>4747</v>
      </c>
      <c r="C1056" s="1" t="str">
        <f t="shared" si="127"/>
        <v>31:0010</v>
      </c>
      <c r="D1056" s="1" t="str">
        <f t="shared" si="128"/>
        <v>31:0003</v>
      </c>
      <c r="E1056" t="s">
        <v>4748</v>
      </c>
      <c r="F1056" t="s">
        <v>4749</v>
      </c>
      <c r="H1056">
        <v>70.881069999999994</v>
      </c>
      <c r="I1056">
        <v>-75.579449999999994</v>
      </c>
      <c r="J1056" s="1" t="str">
        <f t="shared" si="126"/>
        <v>Till</v>
      </c>
      <c r="K1056" s="1" t="str">
        <f t="shared" si="129"/>
        <v>HMC separation (ODM; details not reported)</v>
      </c>
      <c r="L1056" t="s">
        <v>25</v>
      </c>
      <c r="M1056" t="s">
        <v>25</v>
      </c>
      <c r="N1056" t="s">
        <v>25</v>
      </c>
      <c r="O1056" t="s">
        <v>25</v>
      </c>
      <c r="P1056" t="s">
        <v>74</v>
      </c>
      <c r="Q1056" t="s">
        <v>1596</v>
      </c>
      <c r="R1056" t="s">
        <v>1596</v>
      </c>
      <c r="S1056" t="s">
        <v>1596</v>
      </c>
      <c r="T1056" t="s">
        <v>1596</v>
      </c>
    </row>
    <row r="1057" spans="1:20" hidden="1" x14ac:dyDescent="0.3">
      <c r="A1057" t="s">
        <v>4750</v>
      </c>
      <c r="B1057" t="s">
        <v>4751</v>
      </c>
      <c r="C1057" s="1" t="str">
        <f t="shared" si="127"/>
        <v>31:0010</v>
      </c>
      <c r="D1057" s="1" t="str">
        <f t="shared" si="128"/>
        <v>31:0003</v>
      </c>
      <c r="E1057" t="s">
        <v>4752</v>
      </c>
      <c r="F1057" t="s">
        <v>4753</v>
      </c>
      <c r="H1057">
        <v>70.588239999999999</v>
      </c>
      <c r="I1057">
        <v>-74.009410000000003</v>
      </c>
      <c r="J1057" s="1" t="str">
        <f t="shared" si="126"/>
        <v>Till</v>
      </c>
      <c r="K1057" s="1" t="str">
        <f t="shared" si="129"/>
        <v>HMC separation (ODM; details not reported)</v>
      </c>
      <c r="L1057" t="s">
        <v>25</v>
      </c>
      <c r="M1057" t="s">
        <v>25</v>
      </c>
      <c r="N1057" t="s">
        <v>25</v>
      </c>
      <c r="O1057" t="s">
        <v>25</v>
      </c>
      <c r="P1057" t="s">
        <v>1716</v>
      </c>
      <c r="Q1057" t="s">
        <v>1596</v>
      </c>
      <c r="R1057" t="s">
        <v>1596</v>
      </c>
      <c r="S1057" t="s">
        <v>1596</v>
      </c>
      <c r="T1057" t="s">
        <v>1596</v>
      </c>
    </row>
    <row r="1058" spans="1:20" hidden="1" x14ac:dyDescent="0.3">
      <c r="A1058" t="s">
        <v>4754</v>
      </c>
      <c r="B1058" t="s">
        <v>4755</v>
      </c>
      <c r="C1058" s="1" t="str">
        <f t="shared" si="127"/>
        <v>31:0010</v>
      </c>
      <c r="D1058" s="1" t="str">
        <f t="shared" si="128"/>
        <v>31:0003</v>
      </c>
      <c r="E1058" t="s">
        <v>4756</v>
      </c>
      <c r="F1058" t="s">
        <v>4757</v>
      </c>
      <c r="H1058">
        <v>70.857659999999996</v>
      </c>
      <c r="I1058">
        <v>-73.960579999999993</v>
      </c>
      <c r="J1058" s="1" t="str">
        <f t="shared" si="126"/>
        <v>Till</v>
      </c>
      <c r="K1058" s="1" t="str">
        <f t="shared" si="129"/>
        <v>HMC separation (ODM; details not reported)</v>
      </c>
      <c r="L1058" t="s">
        <v>25</v>
      </c>
      <c r="M1058" t="s">
        <v>25</v>
      </c>
      <c r="N1058" t="s">
        <v>25</v>
      </c>
      <c r="O1058" t="s">
        <v>25</v>
      </c>
      <c r="P1058" t="s">
        <v>1870</v>
      </c>
      <c r="Q1058" t="s">
        <v>1596</v>
      </c>
      <c r="R1058" t="s">
        <v>1596</v>
      </c>
      <c r="S1058" t="s">
        <v>1596</v>
      </c>
      <c r="T1058" t="s">
        <v>1596</v>
      </c>
    </row>
    <row r="1059" spans="1:20" hidden="1" x14ac:dyDescent="0.3">
      <c r="A1059" t="s">
        <v>4758</v>
      </c>
      <c r="B1059" t="s">
        <v>4759</v>
      </c>
      <c r="C1059" s="1" t="str">
        <f t="shared" si="127"/>
        <v>31:0010</v>
      </c>
      <c r="D1059" s="1" t="str">
        <f t="shared" si="128"/>
        <v>31:0003</v>
      </c>
      <c r="E1059" t="s">
        <v>4760</v>
      </c>
      <c r="F1059" t="s">
        <v>4761</v>
      </c>
      <c r="H1059">
        <v>70.989879999999999</v>
      </c>
      <c r="I1059">
        <v>-75.497669999999999</v>
      </c>
      <c r="J1059" s="1" t="str">
        <f t="shared" si="126"/>
        <v>Till</v>
      </c>
      <c r="K1059" s="1" t="str">
        <f t="shared" si="129"/>
        <v>HMC separation (ODM; details not reported)</v>
      </c>
      <c r="L1059" t="s">
        <v>25</v>
      </c>
      <c r="M1059" t="s">
        <v>25</v>
      </c>
      <c r="N1059" t="s">
        <v>25</v>
      </c>
      <c r="O1059" t="s">
        <v>25</v>
      </c>
      <c r="P1059" t="s">
        <v>275</v>
      </c>
      <c r="Q1059" t="s">
        <v>1596</v>
      </c>
      <c r="R1059" t="s">
        <v>1596</v>
      </c>
      <c r="S1059" t="s">
        <v>1596</v>
      </c>
      <c r="T1059" t="s">
        <v>1596</v>
      </c>
    </row>
    <row r="1060" spans="1:20" hidden="1" x14ac:dyDescent="0.3">
      <c r="A1060" t="s">
        <v>4762</v>
      </c>
      <c r="B1060" t="s">
        <v>4763</v>
      </c>
      <c r="C1060" s="1" t="str">
        <f t="shared" si="127"/>
        <v>31:0010</v>
      </c>
      <c r="D1060" s="1" t="str">
        <f t="shared" si="128"/>
        <v>31:0003</v>
      </c>
      <c r="E1060" t="s">
        <v>4764</v>
      </c>
      <c r="F1060" t="s">
        <v>4765</v>
      </c>
      <c r="H1060">
        <v>71.206090000000003</v>
      </c>
      <c r="I1060">
        <v>-74.694640000000007</v>
      </c>
      <c r="J1060" s="1" t="str">
        <f t="shared" si="126"/>
        <v>Till</v>
      </c>
      <c r="K1060" s="1" t="str">
        <f t="shared" si="129"/>
        <v>HMC separation (ODM; details not reported)</v>
      </c>
      <c r="L1060" t="s">
        <v>25</v>
      </c>
      <c r="M1060" t="s">
        <v>25</v>
      </c>
      <c r="N1060" t="s">
        <v>25</v>
      </c>
      <c r="O1060" t="s">
        <v>25</v>
      </c>
      <c r="P1060" t="s">
        <v>1963</v>
      </c>
      <c r="Q1060" t="s">
        <v>1596</v>
      </c>
      <c r="R1060" t="s">
        <v>1596</v>
      </c>
      <c r="S1060" t="s">
        <v>1596</v>
      </c>
      <c r="T1060" t="s">
        <v>1596</v>
      </c>
    </row>
    <row r="1061" spans="1:20" hidden="1" x14ac:dyDescent="0.3">
      <c r="A1061" t="s">
        <v>4766</v>
      </c>
      <c r="B1061" t="s">
        <v>4767</v>
      </c>
      <c r="C1061" s="1" t="str">
        <f t="shared" si="127"/>
        <v>31:0010</v>
      </c>
      <c r="D1061" s="1" t="str">
        <f t="shared" si="128"/>
        <v>31:0003</v>
      </c>
      <c r="E1061" t="s">
        <v>4768</v>
      </c>
      <c r="F1061" t="s">
        <v>4769</v>
      </c>
      <c r="H1061">
        <v>70.011849999999995</v>
      </c>
      <c r="I1061">
        <v>-72.093630000000005</v>
      </c>
      <c r="J1061" s="1" t="str">
        <f t="shared" si="126"/>
        <v>Till</v>
      </c>
      <c r="K1061" s="1" t="str">
        <f t="shared" si="129"/>
        <v>HMC separation (ODM; details not reported)</v>
      </c>
      <c r="L1061" t="s">
        <v>25</v>
      </c>
      <c r="M1061" t="s">
        <v>25</v>
      </c>
      <c r="N1061" t="s">
        <v>25</v>
      </c>
      <c r="O1061" t="s">
        <v>25</v>
      </c>
      <c r="P1061" t="s">
        <v>1365</v>
      </c>
      <c r="Q1061" t="s">
        <v>1596</v>
      </c>
      <c r="R1061" t="s">
        <v>1596</v>
      </c>
      <c r="S1061" t="s">
        <v>1596</v>
      </c>
      <c r="T1061" t="s">
        <v>1596</v>
      </c>
    </row>
    <row r="1062" spans="1:20" hidden="1" x14ac:dyDescent="0.3">
      <c r="A1062" t="s">
        <v>4770</v>
      </c>
      <c r="B1062" t="s">
        <v>4771</v>
      </c>
      <c r="C1062" s="1" t="str">
        <f t="shared" si="127"/>
        <v>31:0010</v>
      </c>
      <c r="D1062" s="1" t="str">
        <f t="shared" si="128"/>
        <v>31:0003</v>
      </c>
      <c r="E1062" t="s">
        <v>4772</v>
      </c>
      <c r="F1062" t="s">
        <v>4773</v>
      </c>
      <c r="H1062">
        <v>70.035749999999993</v>
      </c>
      <c r="I1062">
        <v>-72.307770000000005</v>
      </c>
      <c r="J1062" s="1" t="str">
        <f t="shared" si="126"/>
        <v>Till</v>
      </c>
      <c r="K1062" s="1" t="str">
        <f t="shared" si="129"/>
        <v>HMC separation (ODM; details not reported)</v>
      </c>
      <c r="L1062" t="s">
        <v>25</v>
      </c>
      <c r="M1062" t="s">
        <v>25</v>
      </c>
      <c r="N1062" t="s">
        <v>25</v>
      </c>
      <c r="O1062" t="s">
        <v>25</v>
      </c>
      <c r="P1062" t="s">
        <v>2035</v>
      </c>
      <c r="Q1062" t="s">
        <v>1596</v>
      </c>
      <c r="R1062" t="s">
        <v>1596</v>
      </c>
      <c r="S1062" t="s">
        <v>1596</v>
      </c>
      <c r="T1062" t="s">
        <v>1596</v>
      </c>
    </row>
    <row r="1063" spans="1:20" hidden="1" x14ac:dyDescent="0.3">
      <c r="A1063" t="s">
        <v>4774</v>
      </c>
      <c r="B1063" t="s">
        <v>4775</v>
      </c>
      <c r="C1063" s="1" t="str">
        <f t="shared" si="127"/>
        <v>31:0010</v>
      </c>
      <c r="D1063" s="1" t="str">
        <f t="shared" si="128"/>
        <v>31:0003</v>
      </c>
      <c r="E1063" t="s">
        <v>4776</v>
      </c>
      <c r="F1063" t="s">
        <v>4777</v>
      </c>
      <c r="H1063">
        <v>70.033000000000001</v>
      </c>
      <c r="I1063">
        <v>-72.466089999999994</v>
      </c>
      <c r="J1063" s="1" t="str">
        <f t="shared" si="126"/>
        <v>Till</v>
      </c>
      <c r="K1063" s="1" t="str">
        <f t="shared" si="129"/>
        <v>HMC separation (ODM; details not reported)</v>
      </c>
      <c r="L1063" t="s">
        <v>25</v>
      </c>
      <c r="M1063" t="s">
        <v>25</v>
      </c>
      <c r="N1063" t="s">
        <v>25</v>
      </c>
      <c r="O1063" t="s">
        <v>25</v>
      </c>
      <c r="P1063" t="s">
        <v>1526</v>
      </c>
      <c r="Q1063" t="s">
        <v>1596</v>
      </c>
      <c r="R1063" t="s">
        <v>1596</v>
      </c>
      <c r="S1063" t="s">
        <v>1596</v>
      </c>
      <c r="T1063" t="s">
        <v>1596</v>
      </c>
    </row>
    <row r="1064" spans="1:20" hidden="1" x14ac:dyDescent="0.3">
      <c r="A1064" t="s">
        <v>4778</v>
      </c>
      <c r="B1064" t="s">
        <v>4779</v>
      </c>
      <c r="C1064" s="1" t="str">
        <f t="shared" si="127"/>
        <v>31:0010</v>
      </c>
      <c r="D1064" s="1" t="str">
        <f t="shared" si="128"/>
        <v>31:0003</v>
      </c>
      <c r="E1064" t="s">
        <v>4780</v>
      </c>
      <c r="F1064" t="s">
        <v>4781</v>
      </c>
      <c r="H1064">
        <v>70.067670000000007</v>
      </c>
      <c r="I1064">
        <v>-72.520030000000006</v>
      </c>
      <c r="J1064" s="1" t="str">
        <f t="shared" si="126"/>
        <v>Till</v>
      </c>
      <c r="K1064" s="1" t="str">
        <f t="shared" si="129"/>
        <v>HMC separation (ODM; details not reported)</v>
      </c>
      <c r="L1064" t="s">
        <v>25</v>
      </c>
      <c r="M1064" t="s">
        <v>25</v>
      </c>
      <c r="N1064" t="s">
        <v>25</v>
      </c>
      <c r="O1064" t="s">
        <v>25</v>
      </c>
      <c r="P1064" t="s">
        <v>1418</v>
      </c>
      <c r="Q1064" t="s">
        <v>1596</v>
      </c>
      <c r="R1064" t="s">
        <v>1596</v>
      </c>
      <c r="S1064" t="s">
        <v>1596</v>
      </c>
      <c r="T1064" t="s">
        <v>1596</v>
      </c>
    </row>
    <row r="1065" spans="1:20" hidden="1" x14ac:dyDescent="0.3">
      <c r="A1065" t="s">
        <v>4782</v>
      </c>
      <c r="B1065" t="s">
        <v>4783</v>
      </c>
      <c r="C1065" s="1" t="str">
        <f t="shared" si="127"/>
        <v>31:0010</v>
      </c>
      <c r="D1065" s="1" t="str">
        <f t="shared" si="128"/>
        <v>31:0003</v>
      </c>
      <c r="E1065" t="s">
        <v>4784</v>
      </c>
      <c r="F1065" t="s">
        <v>4785</v>
      </c>
      <c r="H1065">
        <v>70.090760000000003</v>
      </c>
      <c r="I1065">
        <v>-72.312960000000004</v>
      </c>
      <c r="J1065" s="1" t="str">
        <f t="shared" si="126"/>
        <v>Till</v>
      </c>
      <c r="K1065" s="1" t="str">
        <f t="shared" si="129"/>
        <v>HMC separation (ODM; details not reported)</v>
      </c>
      <c r="L1065" t="s">
        <v>32</v>
      </c>
      <c r="M1065" t="s">
        <v>33</v>
      </c>
      <c r="N1065" t="s">
        <v>25</v>
      </c>
      <c r="O1065" t="s">
        <v>34</v>
      </c>
      <c r="P1065" t="s">
        <v>267</v>
      </c>
      <c r="Q1065" t="s">
        <v>1596</v>
      </c>
      <c r="R1065" t="s">
        <v>1596</v>
      </c>
      <c r="S1065" t="s">
        <v>1596</v>
      </c>
      <c r="T1065" t="s">
        <v>1596</v>
      </c>
    </row>
    <row r="1066" spans="1:20" hidden="1" x14ac:dyDescent="0.3">
      <c r="A1066" t="s">
        <v>4786</v>
      </c>
      <c r="B1066" t="s">
        <v>4787</v>
      </c>
      <c r="C1066" s="1" t="str">
        <f t="shared" si="127"/>
        <v>31:0010</v>
      </c>
      <c r="D1066" s="1" t="str">
        <f t="shared" si="128"/>
        <v>31:0003</v>
      </c>
      <c r="E1066" t="s">
        <v>4788</v>
      </c>
      <c r="F1066" t="s">
        <v>4789</v>
      </c>
      <c r="H1066">
        <v>71.223910000000004</v>
      </c>
      <c r="I1066">
        <v>-75.056920000000005</v>
      </c>
      <c r="J1066" s="1" t="str">
        <f t="shared" si="126"/>
        <v>Till</v>
      </c>
      <c r="K1066" s="1" t="str">
        <f t="shared" si="129"/>
        <v>HMC separation (ODM; details not reported)</v>
      </c>
      <c r="L1066" t="s">
        <v>25</v>
      </c>
      <c r="M1066" t="s">
        <v>25</v>
      </c>
      <c r="N1066" t="s">
        <v>25</v>
      </c>
      <c r="O1066" t="s">
        <v>25</v>
      </c>
      <c r="P1066" t="s">
        <v>612</v>
      </c>
      <c r="Q1066" t="s">
        <v>1596</v>
      </c>
      <c r="R1066" t="s">
        <v>1596</v>
      </c>
      <c r="S1066" t="s">
        <v>1596</v>
      </c>
      <c r="T1066" t="s">
        <v>1596</v>
      </c>
    </row>
    <row r="1067" spans="1:20" hidden="1" x14ac:dyDescent="0.3">
      <c r="A1067" t="s">
        <v>4790</v>
      </c>
      <c r="B1067" t="s">
        <v>4791</v>
      </c>
      <c r="C1067" s="1" t="str">
        <f t="shared" si="127"/>
        <v>31:0010</v>
      </c>
      <c r="D1067" s="1" t="str">
        <f t="shared" si="128"/>
        <v>31:0003</v>
      </c>
      <c r="E1067" t="s">
        <v>4792</v>
      </c>
      <c r="F1067" t="s">
        <v>4793</v>
      </c>
      <c r="H1067">
        <v>70.140680000000003</v>
      </c>
      <c r="I1067">
        <v>-72.346620000000001</v>
      </c>
      <c r="J1067" s="1" t="str">
        <f t="shared" ref="J1067:J1130" si="130">HYPERLINK("http://geochem.nrcan.gc.ca/cdogs/content/kwd/kwd020044_e.htm", "Till")</f>
        <v>Till</v>
      </c>
      <c r="K1067" s="1" t="str">
        <f t="shared" si="129"/>
        <v>HMC separation (ODM; details not reported)</v>
      </c>
      <c r="L1067" t="s">
        <v>25</v>
      </c>
      <c r="M1067" t="s">
        <v>25</v>
      </c>
      <c r="N1067" t="s">
        <v>25</v>
      </c>
      <c r="O1067" t="s">
        <v>25</v>
      </c>
      <c r="P1067" t="s">
        <v>292</v>
      </c>
      <c r="Q1067" t="s">
        <v>1596</v>
      </c>
      <c r="R1067" t="s">
        <v>1596</v>
      </c>
      <c r="S1067" t="s">
        <v>1596</v>
      </c>
      <c r="T1067" t="s">
        <v>1596</v>
      </c>
    </row>
    <row r="1068" spans="1:20" hidden="1" x14ac:dyDescent="0.3">
      <c r="A1068" t="s">
        <v>4794</v>
      </c>
      <c r="B1068" t="s">
        <v>4795</v>
      </c>
      <c r="C1068" s="1" t="str">
        <f t="shared" si="127"/>
        <v>31:0010</v>
      </c>
      <c r="D1068" s="1" t="str">
        <f t="shared" si="128"/>
        <v>31:0003</v>
      </c>
      <c r="E1068" t="s">
        <v>4796</v>
      </c>
      <c r="F1068" t="s">
        <v>4797</v>
      </c>
      <c r="H1068">
        <v>70.157290000000003</v>
      </c>
      <c r="I1068">
        <v>-72.661950000000004</v>
      </c>
      <c r="J1068" s="1" t="str">
        <f t="shared" si="130"/>
        <v>Till</v>
      </c>
      <c r="K1068" s="1" t="str">
        <f t="shared" si="129"/>
        <v>HMC separation (ODM; details not reported)</v>
      </c>
      <c r="L1068" t="s">
        <v>25</v>
      </c>
      <c r="M1068" t="s">
        <v>25</v>
      </c>
      <c r="N1068" t="s">
        <v>25</v>
      </c>
      <c r="O1068" t="s">
        <v>25</v>
      </c>
      <c r="P1068" t="s">
        <v>874</v>
      </c>
      <c r="Q1068" t="s">
        <v>1596</v>
      </c>
      <c r="R1068" t="s">
        <v>1596</v>
      </c>
      <c r="S1068" t="s">
        <v>1596</v>
      </c>
      <c r="T1068" t="s">
        <v>1596</v>
      </c>
    </row>
    <row r="1069" spans="1:20" hidden="1" x14ac:dyDescent="0.3">
      <c r="A1069" t="s">
        <v>4798</v>
      </c>
      <c r="B1069" t="s">
        <v>4799</v>
      </c>
      <c r="C1069" s="1" t="str">
        <f t="shared" si="127"/>
        <v>31:0010</v>
      </c>
      <c r="D1069" s="1" t="str">
        <f t="shared" si="128"/>
        <v>31:0003</v>
      </c>
      <c r="E1069" t="s">
        <v>4800</v>
      </c>
      <c r="F1069" t="s">
        <v>4801</v>
      </c>
      <c r="H1069">
        <v>70.157300000000006</v>
      </c>
      <c r="I1069">
        <v>-72.661950000000004</v>
      </c>
      <c r="J1069" s="1" t="str">
        <f t="shared" si="130"/>
        <v>Till</v>
      </c>
      <c r="K1069" s="1" t="str">
        <f t="shared" si="129"/>
        <v>HMC separation (ODM; details not reported)</v>
      </c>
      <c r="L1069" t="s">
        <v>33</v>
      </c>
      <c r="M1069" t="s">
        <v>25</v>
      </c>
      <c r="N1069" t="s">
        <v>25</v>
      </c>
      <c r="O1069" t="s">
        <v>33</v>
      </c>
      <c r="P1069" t="s">
        <v>463</v>
      </c>
      <c r="Q1069" t="s">
        <v>1596</v>
      </c>
      <c r="R1069" t="s">
        <v>1596</v>
      </c>
      <c r="S1069" t="s">
        <v>1596</v>
      </c>
      <c r="T1069" t="s">
        <v>1596</v>
      </c>
    </row>
    <row r="1070" spans="1:20" hidden="1" x14ac:dyDescent="0.3">
      <c r="A1070" t="s">
        <v>4802</v>
      </c>
      <c r="B1070" t="s">
        <v>4803</v>
      </c>
      <c r="C1070" s="1" t="str">
        <f t="shared" si="127"/>
        <v>31:0010</v>
      </c>
      <c r="D1070" s="1" t="str">
        <f t="shared" si="128"/>
        <v>31:0003</v>
      </c>
      <c r="E1070" t="s">
        <v>4804</v>
      </c>
      <c r="F1070" t="s">
        <v>4805</v>
      </c>
      <c r="H1070">
        <v>70.259100000000004</v>
      </c>
      <c r="I1070">
        <v>-72.666300000000007</v>
      </c>
      <c r="J1070" s="1" t="str">
        <f t="shared" si="130"/>
        <v>Till</v>
      </c>
      <c r="K1070" s="1" t="str">
        <f t="shared" si="129"/>
        <v>HMC separation (ODM; details not reported)</v>
      </c>
      <c r="L1070" t="s">
        <v>25</v>
      </c>
      <c r="M1070" t="s">
        <v>25</v>
      </c>
      <c r="N1070" t="s">
        <v>25</v>
      </c>
      <c r="O1070" t="s">
        <v>25</v>
      </c>
      <c r="P1070" t="s">
        <v>463</v>
      </c>
      <c r="Q1070" t="s">
        <v>1596</v>
      </c>
      <c r="R1070" t="s">
        <v>1596</v>
      </c>
      <c r="S1070" t="s">
        <v>1596</v>
      </c>
      <c r="T1070" t="s">
        <v>1596</v>
      </c>
    </row>
    <row r="1071" spans="1:20" hidden="1" x14ac:dyDescent="0.3">
      <c r="A1071" t="s">
        <v>4806</v>
      </c>
      <c r="B1071" t="s">
        <v>4807</v>
      </c>
      <c r="C1071" s="1" t="str">
        <f t="shared" si="127"/>
        <v>31:0010</v>
      </c>
      <c r="D1071" s="1" t="str">
        <f t="shared" si="128"/>
        <v>31:0003</v>
      </c>
      <c r="E1071" t="s">
        <v>4808</v>
      </c>
      <c r="F1071" t="s">
        <v>4809</v>
      </c>
      <c r="H1071">
        <v>70.293700000000001</v>
      </c>
      <c r="I1071">
        <v>-72.584180000000003</v>
      </c>
      <c r="J1071" s="1" t="str">
        <f t="shared" si="130"/>
        <v>Till</v>
      </c>
      <c r="K1071" s="1" t="str">
        <f t="shared" si="129"/>
        <v>HMC separation (ODM; details not reported)</v>
      </c>
      <c r="L1071" t="s">
        <v>25</v>
      </c>
      <c r="M1071" t="s">
        <v>25</v>
      </c>
      <c r="N1071" t="s">
        <v>25</v>
      </c>
      <c r="O1071" t="s">
        <v>25</v>
      </c>
      <c r="P1071" t="s">
        <v>26</v>
      </c>
      <c r="Q1071" t="s">
        <v>1596</v>
      </c>
      <c r="R1071" t="s">
        <v>1596</v>
      </c>
      <c r="S1071" t="s">
        <v>1596</v>
      </c>
      <c r="T1071" t="s">
        <v>1596</v>
      </c>
    </row>
    <row r="1072" spans="1:20" hidden="1" x14ac:dyDescent="0.3">
      <c r="A1072" t="s">
        <v>4810</v>
      </c>
      <c r="B1072" t="s">
        <v>4811</v>
      </c>
      <c r="C1072" s="1" t="str">
        <f t="shared" si="127"/>
        <v>31:0010</v>
      </c>
      <c r="D1072" s="1" t="str">
        <f t="shared" si="128"/>
        <v>31:0003</v>
      </c>
      <c r="E1072" t="s">
        <v>4812</v>
      </c>
      <c r="F1072" t="s">
        <v>4813</v>
      </c>
      <c r="H1072">
        <v>70.331519999999998</v>
      </c>
      <c r="I1072">
        <v>-72.786280000000005</v>
      </c>
      <c r="J1072" s="1" t="str">
        <f t="shared" si="130"/>
        <v>Till</v>
      </c>
      <c r="K1072" s="1" t="str">
        <f t="shared" si="129"/>
        <v>HMC separation (ODM; details not reported)</v>
      </c>
      <c r="L1072" t="s">
        <v>25</v>
      </c>
      <c r="M1072" t="s">
        <v>25</v>
      </c>
      <c r="N1072" t="s">
        <v>25</v>
      </c>
      <c r="O1072" t="s">
        <v>25</v>
      </c>
      <c r="P1072" t="s">
        <v>1888</v>
      </c>
      <c r="Q1072" t="s">
        <v>1596</v>
      </c>
      <c r="R1072" t="s">
        <v>1596</v>
      </c>
      <c r="S1072" t="s">
        <v>1596</v>
      </c>
      <c r="T1072" t="s">
        <v>1596</v>
      </c>
    </row>
    <row r="1073" spans="1:20" hidden="1" x14ac:dyDescent="0.3">
      <c r="A1073" t="s">
        <v>4814</v>
      </c>
      <c r="B1073" t="s">
        <v>4815</v>
      </c>
      <c r="C1073" s="1" t="str">
        <f t="shared" si="127"/>
        <v>31:0010</v>
      </c>
      <c r="D1073" s="1" t="str">
        <f t="shared" si="128"/>
        <v>31:0003</v>
      </c>
      <c r="E1073" t="s">
        <v>4816</v>
      </c>
      <c r="F1073" t="s">
        <v>4817</v>
      </c>
      <c r="H1073">
        <v>70.298029999999997</v>
      </c>
      <c r="I1073">
        <v>-72.884060000000005</v>
      </c>
      <c r="J1073" s="1" t="str">
        <f t="shared" si="130"/>
        <v>Till</v>
      </c>
      <c r="K1073" s="1" t="str">
        <f t="shared" si="129"/>
        <v>HMC separation (ODM; details not reported)</v>
      </c>
      <c r="L1073" t="s">
        <v>25</v>
      </c>
      <c r="M1073" t="s">
        <v>25</v>
      </c>
      <c r="N1073" t="s">
        <v>25</v>
      </c>
      <c r="O1073" t="s">
        <v>25</v>
      </c>
      <c r="P1073" t="s">
        <v>2130</v>
      </c>
      <c r="Q1073" t="s">
        <v>1596</v>
      </c>
      <c r="R1073" t="s">
        <v>1596</v>
      </c>
      <c r="S1073" t="s">
        <v>1596</v>
      </c>
      <c r="T1073" t="s">
        <v>1596</v>
      </c>
    </row>
    <row r="1074" spans="1:20" hidden="1" x14ac:dyDescent="0.3">
      <c r="A1074" t="s">
        <v>4818</v>
      </c>
      <c r="B1074" t="s">
        <v>4819</v>
      </c>
      <c r="C1074" s="1" t="str">
        <f t="shared" si="127"/>
        <v>31:0010</v>
      </c>
      <c r="D1074" s="1" t="str">
        <f t="shared" si="128"/>
        <v>31:0003</v>
      </c>
      <c r="E1074" t="s">
        <v>4820</v>
      </c>
      <c r="F1074" t="s">
        <v>4821</v>
      </c>
      <c r="H1074">
        <v>71.332899999999995</v>
      </c>
      <c r="I1074">
        <v>-76.101569999999995</v>
      </c>
      <c r="J1074" s="1" t="str">
        <f t="shared" si="130"/>
        <v>Till</v>
      </c>
      <c r="K1074" s="1" t="str">
        <f t="shared" si="129"/>
        <v>HMC separation (ODM; details not reported)</v>
      </c>
      <c r="L1074" t="s">
        <v>25</v>
      </c>
      <c r="M1074" t="s">
        <v>25</v>
      </c>
      <c r="N1074" t="s">
        <v>25</v>
      </c>
      <c r="O1074" t="s">
        <v>25</v>
      </c>
      <c r="P1074" t="s">
        <v>1893</v>
      </c>
      <c r="Q1074" t="s">
        <v>1596</v>
      </c>
      <c r="R1074" t="s">
        <v>1596</v>
      </c>
      <c r="S1074" t="s">
        <v>1596</v>
      </c>
      <c r="T1074" t="s">
        <v>1596</v>
      </c>
    </row>
    <row r="1075" spans="1:20" hidden="1" x14ac:dyDescent="0.3">
      <c r="A1075" t="s">
        <v>4822</v>
      </c>
      <c r="B1075" t="s">
        <v>4823</v>
      </c>
      <c r="C1075" s="1" t="str">
        <f t="shared" si="127"/>
        <v>31:0010</v>
      </c>
      <c r="D1075" s="1" t="str">
        <f t="shared" si="128"/>
        <v>31:0003</v>
      </c>
      <c r="E1075" t="s">
        <v>4824</v>
      </c>
      <c r="F1075" t="s">
        <v>4825</v>
      </c>
      <c r="H1075">
        <v>71.331609999999998</v>
      </c>
      <c r="I1075">
        <v>-76.294610000000006</v>
      </c>
      <c r="J1075" s="1" t="str">
        <f t="shared" si="130"/>
        <v>Till</v>
      </c>
      <c r="K1075" s="1" t="str">
        <f t="shared" si="129"/>
        <v>HMC separation (ODM; details not reported)</v>
      </c>
      <c r="L1075" t="s">
        <v>25</v>
      </c>
      <c r="M1075" t="s">
        <v>25</v>
      </c>
      <c r="N1075" t="s">
        <v>25</v>
      </c>
      <c r="O1075" t="s">
        <v>25</v>
      </c>
      <c r="P1075" t="s">
        <v>2014</v>
      </c>
      <c r="Q1075" t="s">
        <v>1596</v>
      </c>
      <c r="R1075" t="s">
        <v>1596</v>
      </c>
      <c r="S1075" t="s">
        <v>1596</v>
      </c>
      <c r="T1075" t="s">
        <v>1596</v>
      </c>
    </row>
    <row r="1076" spans="1:20" hidden="1" x14ac:dyDescent="0.3">
      <c r="A1076" t="s">
        <v>4826</v>
      </c>
      <c r="B1076" t="s">
        <v>4827</v>
      </c>
      <c r="C1076" s="1" t="str">
        <f t="shared" si="127"/>
        <v>31:0010</v>
      </c>
      <c r="D1076" s="1" t="str">
        <f t="shared" si="128"/>
        <v>31:0003</v>
      </c>
      <c r="E1076" t="s">
        <v>4828</v>
      </c>
      <c r="F1076" t="s">
        <v>4829</v>
      </c>
      <c r="H1076">
        <v>71.268079999999998</v>
      </c>
      <c r="I1076">
        <v>-76.262900000000002</v>
      </c>
      <c r="J1076" s="1" t="str">
        <f t="shared" si="130"/>
        <v>Till</v>
      </c>
      <c r="K1076" s="1" t="str">
        <f t="shared" si="129"/>
        <v>HMC separation (ODM; details not reported)</v>
      </c>
      <c r="L1076" t="s">
        <v>25</v>
      </c>
      <c r="M1076" t="s">
        <v>25</v>
      </c>
      <c r="N1076" t="s">
        <v>25</v>
      </c>
      <c r="O1076" t="s">
        <v>25</v>
      </c>
      <c r="P1076" t="s">
        <v>129</v>
      </c>
      <c r="Q1076" t="s">
        <v>1596</v>
      </c>
      <c r="R1076" t="s">
        <v>1596</v>
      </c>
      <c r="S1076" t="s">
        <v>1596</v>
      </c>
      <c r="T1076" t="s">
        <v>1596</v>
      </c>
    </row>
    <row r="1077" spans="1:20" hidden="1" x14ac:dyDescent="0.3">
      <c r="A1077" t="s">
        <v>4830</v>
      </c>
      <c r="B1077" t="s">
        <v>4831</v>
      </c>
      <c r="C1077" s="1" t="str">
        <f t="shared" si="127"/>
        <v>31:0010</v>
      </c>
      <c r="D1077" s="1" t="str">
        <f t="shared" si="128"/>
        <v>31:0003</v>
      </c>
      <c r="E1077" t="s">
        <v>4832</v>
      </c>
      <c r="F1077" t="s">
        <v>4833</v>
      </c>
      <c r="H1077">
        <v>71.229820000000004</v>
      </c>
      <c r="I1077">
        <v>-76.132999999999996</v>
      </c>
      <c r="J1077" s="1" t="str">
        <f t="shared" si="130"/>
        <v>Till</v>
      </c>
      <c r="K1077" s="1" t="str">
        <f t="shared" si="129"/>
        <v>HMC separation (ODM; details not reported)</v>
      </c>
      <c r="L1077" t="s">
        <v>25</v>
      </c>
      <c r="M1077" t="s">
        <v>25</v>
      </c>
      <c r="N1077" t="s">
        <v>25</v>
      </c>
      <c r="O1077" t="s">
        <v>25</v>
      </c>
      <c r="P1077" t="s">
        <v>129</v>
      </c>
      <c r="Q1077" t="s">
        <v>1596</v>
      </c>
      <c r="R1077" t="s">
        <v>1596</v>
      </c>
      <c r="S1077" t="s">
        <v>1596</v>
      </c>
      <c r="T1077" t="s">
        <v>1596</v>
      </c>
    </row>
    <row r="1078" spans="1:20" hidden="1" x14ac:dyDescent="0.3">
      <c r="A1078" t="s">
        <v>4834</v>
      </c>
      <c r="B1078" t="s">
        <v>4835</v>
      </c>
      <c r="C1078" s="1" t="str">
        <f t="shared" si="127"/>
        <v>31:0010</v>
      </c>
      <c r="D1078" s="1" t="str">
        <f t="shared" si="128"/>
        <v>31:0003</v>
      </c>
      <c r="E1078" t="s">
        <v>4836</v>
      </c>
      <c r="F1078" t="s">
        <v>4837</v>
      </c>
      <c r="H1078">
        <v>71.195980000000006</v>
      </c>
      <c r="I1078">
        <v>-76.18235</v>
      </c>
      <c r="J1078" s="1" t="str">
        <f t="shared" si="130"/>
        <v>Till</v>
      </c>
      <c r="K1078" s="1" t="str">
        <f t="shared" si="129"/>
        <v>HMC separation (ODM; details not reported)</v>
      </c>
      <c r="L1078" t="s">
        <v>25</v>
      </c>
      <c r="M1078" t="s">
        <v>25</v>
      </c>
      <c r="N1078" t="s">
        <v>25</v>
      </c>
      <c r="O1078" t="s">
        <v>25</v>
      </c>
      <c r="P1078" t="s">
        <v>874</v>
      </c>
      <c r="Q1078" t="s">
        <v>1596</v>
      </c>
      <c r="R1078" t="s">
        <v>1596</v>
      </c>
      <c r="S1078" t="s">
        <v>1596</v>
      </c>
      <c r="T1078" t="s">
        <v>1596</v>
      </c>
    </row>
    <row r="1079" spans="1:20" hidden="1" x14ac:dyDescent="0.3">
      <c r="A1079" t="s">
        <v>4838</v>
      </c>
      <c r="B1079" t="s">
        <v>4839</v>
      </c>
      <c r="C1079" s="1" t="str">
        <f t="shared" ref="C1079:C1142" si="131">HYPERLINK("http://geochem.nrcan.gc.ca/cdogs/content/bdl/bdl310010_e.htm", "31:0010")</f>
        <v>31:0010</v>
      </c>
      <c r="D1079" s="1" t="str">
        <f t="shared" ref="D1079:D1142" si="132">HYPERLINK("http://geochem.nrcan.gc.ca/cdogs/content/svy/svy310003_e.htm", "31:0003")</f>
        <v>31:0003</v>
      </c>
      <c r="E1079" t="s">
        <v>4840</v>
      </c>
      <c r="F1079" t="s">
        <v>4841</v>
      </c>
      <c r="H1079">
        <v>71.169989999999999</v>
      </c>
      <c r="I1079">
        <v>-76.311589999999995</v>
      </c>
      <c r="J1079" s="1" t="str">
        <f t="shared" si="130"/>
        <v>Till</v>
      </c>
      <c r="K1079" s="1" t="str">
        <f t="shared" ref="K1079:K1142" si="133">HYPERLINK("http://geochem.nrcan.gc.ca/cdogs/content/kwd/kwd080049_e.htm", "HMC separation (ODM; details not reported)")</f>
        <v>HMC separation (ODM; details not reported)</v>
      </c>
      <c r="L1079" t="s">
        <v>25</v>
      </c>
      <c r="M1079" t="s">
        <v>25</v>
      </c>
      <c r="N1079" t="s">
        <v>25</v>
      </c>
      <c r="O1079" t="s">
        <v>25</v>
      </c>
      <c r="P1079" t="s">
        <v>1893</v>
      </c>
      <c r="Q1079" t="s">
        <v>1596</v>
      </c>
      <c r="R1079" t="s">
        <v>1596</v>
      </c>
      <c r="S1079" t="s">
        <v>1596</v>
      </c>
      <c r="T1079" t="s">
        <v>1596</v>
      </c>
    </row>
    <row r="1080" spans="1:20" hidden="1" x14ac:dyDescent="0.3">
      <c r="A1080" t="s">
        <v>4842</v>
      </c>
      <c r="B1080" t="s">
        <v>4843</v>
      </c>
      <c r="C1080" s="1" t="str">
        <f t="shared" si="131"/>
        <v>31:0010</v>
      </c>
      <c r="D1080" s="1" t="str">
        <f t="shared" si="132"/>
        <v>31:0003</v>
      </c>
      <c r="E1080" t="s">
        <v>4844</v>
      </c>
      <c r="F1080" t="s">
        <v>4845</v>
      </c>
      <c r="H1080">
        <v>71.122960000000006</v>
      </c>
      <c r="I1080">
        <v>-76.369060000000005</v>
      </c>
      <c r="J1080" s="1" t="str">
        <f t="shared" si="130"/>
        <v>Till</v>
      </c>
      <c r="K1080" s="1" t="str">
        <f t="shared" si="133"/>
        <v>HMC separation (ODM; details not reported)</v>
      </c>
      <c r="L1080" t="s">
        <v>25</v>
      </c>
      <c r="M1080" t="s">
        <v>25</v>
      </c>
      <c r="N1080" t="s">
        <v>25</v>
      </c>
      <c r="O1080" t="s">
        <v>25</v>
      </c>
      <c r="P1080" t="s">
        <v>282</v>
      </c>
      <c r="Q1080" t="s">
        <v>1596</v>
      </c>
      <c r="R1080" t="s">
        <v>1596</v>
      </c>
      <c r="S1080" t="s">
        <v>1596</v>
      </c>
      <c r="T1080" t="s">
        <v>1596</v>
      </c>
    </row>
    <row r="1081" spans="1:20" hidden="1" x14ac:dyDescent="0.3">
      <c r="A1081" t="s">
        <v>4846</v>
      </c>
      <c r="B1081" t="s">
        <v>4847</v>
      </c>
      <c r="C1081" s="1" t="str">
        <f t="shared" si="131"/>
        <v>31:0010</v>
      </c>
      <c r="D1081" s="1" t="str">
        <f t="shared" si="132"/>
        <v>31:0003</v>
      </c>
      <c r="E1081" t="s">
        <v>4848</v>
      </c>
      <c r="F1081" t="s">
        <v>4849</v>
      </c>
      <c r="H1081">
        <v>71.103319999999997</v>
      </c>
      <c r="I1081">
        <v>-76.362290000000002</v>
      </c>
      <c r="J1081" s="1" t="str">
        <f t="shared" si="130"/>
        <v>Till</v>
      </c>
      <c r="K1081" s="1" t="str">
        <f t="shared" si="133"/>
        <v>HMC separation (ODM; details not reported)</v>
      </c>
      <c r="L1081" t="s">
        <v>25</v>
      </c>
      <c r="M1081" t="s">
        <v>25</v>
      </c>
      <c r="N1081" t="s">
        <v>25</v>
      </c>
      <c r="O1081" t="s">
        <v>25</v>
      </c>
      <c r="P1081" t="s">
        <v>900</v>
      </c>
      <c r="Q1081" t="s">
        <v>1596</v>
      </c>
      <c r="R1081" t="s">
        <v>1596</v>
      </c>
      <c r="S1081" t="s">
        <v>1596</v>
      </c>
      <c r="T1081" t="s">
        <v>1596</v>
      </c>
    </row>
    <row r="1082" spans="1:20" hidden="1" x14ac:dyDescent="0.3">
      <c r="A1082" t="s">
        <v>4850</v>
      </c>
      <c r="B1082" t="s">
        <v>4851</v>
      </c>
      <c r="C1082" s="1" t="str">
        <f t="shared" si="131"/>
        <v>31:0010</v>
      </c>
      <c r="D1082" s="1" t="str">
        <f t="shared" si="132"/>
        <v>31:0003</v>
      </c>
      <c r="E1082" t="s">
        <v>4852</v>
      </c>
      <c r="F1082" t="s">
        <v>4853</v>
      </c>
      <c r="H1082">
        <v>71.046210000000002</v>
      </c>
      <c r="I1082">
        <v>-76.178489999999996</v>
      </c>
      <c r="J1082" s="1" t="str">
        <f t="shared" si="130"/>
        <v>Till</v>
      </c>
      <c r="K1082" s="1" t="str">
        <f t="shared" si="133"/>
        <v>HMC separation (ODM; details not reported)</v>
      </c>
      <c r="L1082" t="s">
        <v>25</v>
      </c>
      <c r="M1082" t="s">
        <v>25</v>
      </c>
      <c r="N1082" t="s">
        <v>25</v>
      </c>
      <c r="O1082" t="s">
        <v>25</v>
      </c>
      <c r="P1082" t="s">
        <v>44</v>
      </c>
      <c r="Q1082" t="s">
        <v>1596</v>
      </c>
      <c r="R1082" t="s">
        <v>1596</v>
      </c>
      <c r="S1082" t="s">
        <v>1596</v>
      </c>
      <c r="T1082" t="s">
        <v>1596</v>
      </c>
    </row>
    <row r="1083" spans="1:20" hidden="1" x14ac:dyDescent="0.3">
      <c r="A1083" t="s">
        <v>4854</v>
      </c>
      <c r="B1083" t="s">
        <v>4855</v>
      </c>
      <c r="C1083" s="1" t="str">
        <f t="shared" si="131"/>
        <v>31:0010</v>
      </c>
      <c r="D1083" s="1" t="str">
        <f t="shared" si="132"/>
        <v>31:0003</v>
      </c>
      <c r="E1083" t="s">
        <v>4856</v>
      </c>
      <c r="F1083" t="s">
        <v>4857</v>
      </c>
      <c r="H1083">
        <v>71.11036</v>
      </c>
      <c r="I1083">
        <v>-76.109729999999999</v>
      </c>
      <c r="J1083" s="1" t="str">
        <f t="shared" si="130"/>
        <v>Till</v>
      </c>
      <c r="K1083" s="1" t="str">
        <f t="shared" si="133"/>
        <v>HMC separation (ODM; details not reported)</v>
      </c>
      <c r="L1083" t="s">
        <v>25</v>
      </c>
      <c r="M1083" t="s">
        <v>25</v>
      </c>
      <c r="N1083" t="s">
        <v>25</v>
      </c>
      <c r="O1083" t="s">
        <v>25</v>
      </c>
      <c r="P1083" t="s">
        <v>1888</v>
      </c>
      <c r="Q1083" t="s">
        <v>1596</v>
      </c>
      <c r="R1083" t="s">
        <v>1596</v>
      </c>
      <c r="S1083" t="s">
        <v>1596</v>
      </c>
      <c r="T1083" t="s">
        <v>1596</v>
      </c>
    </row>
    <row r="1084" spans="1:20" hidden="1" x14ac:dyDescent="0.3">
      <c r="A1084" t="s">
        <v>4858</v>
      </c>
      <c r="B1084" t="s">
        <v>4859</v>
      </c>
      <c r="C1084" s="1" t="str">
        <f t="shared" si="131"/>
        <v>31:0010</v>
      </c>
      <c r="D1084" s="1" t="str">
        <f t="shared" si="132"/>
        <v>31:0003</v>
      </c>
      <c r="E1084" t="s">
        <v>4860</v>
      </c>
      <c r="F1084" t="s">
        <v>4861</v>
      </c>
      <c r="H1084">
        <v>70.915120000000002</v>
      </c>
      <c r="I1084">
        <v>-75.176450000000003</v>
      </c>
      <c r="J1084" s="1" t="str">
        <f t="shared" si="130"/>
        <v>Till</v>
      </c>
      <c r="K1084" s="1" t="str">
        <f t="shared" si="133"/>
        <v>HMC separation (ODM; details not reported)</v>
      </c>
      <c r="L1084" t="s">
        <v>25</v>
      </c>
      <c r="M1084" t="s">
        <v>25</v>
      </c>
      <c r="N1084" t="s">
        <v>25</v>
      </c>
      <c r="O1084" t="s">
        <v>25</v>
      </c>
      <c r="P1084" t="s">
        <v>461</v>
      </c>
      <c r="Q1084" t="s">
        <v>1596</v>
      </c>
      <c r="R1084" t="s">
        <v>1596</v>
      </c>
      <c r="S1084" t="s">
        <v>1596</v>
      </c>
      <c r="T1084" t="s">
        <v>1596</v>
      </c>
    </row>
    <row r="1085" spans="1:20" hidden="1" x14ac:dyDescent="0.3">
      <c r="A1085" t="s">
        <v>4862</v>
      </c>
      <c r="B1085" t="s">
        <v>4863</v>
      </c>
      <c r="C1085" s="1" t="str">
        <f t="shared" si="131"/>
        <v>31:0010</v>
      </c>
      <c r="D1085" s="1" t="str">
        <f t="shared" si="132"/>
        <v>31:0003</v>
      </c>
      <c r="E1085" t="s">
        <v>4864</v>
      </c>
      <c r="F1085" t="s">
        <v>4865</v>
      </c>
      <c r="H1085">
        <v>70.908360000000002</v>
      </c>
      <c r="I1085">
        <v>-74.86</v>
      </c>
      <c r="J1085" s="1" t="str">
        <f t="shared" si="130"/>
        <v>Till</v>
      </c>
      <c r="K1085" s="1" t="str">
        <f t="shared" si="133"/>
        <v>HMC separation (ODM; details not reported)</v>
      </c>
      <c r="L1085" t="s">
        <v>25</v>
      </c>
      <c r="M1085" t="s">
        <v>25</v>
      </c>
      <c r="N1085" t="s">
        <v>25</v>
      </c>
      <c r="O1085" t="s">
        <v>25</v>
      </c>
      <c r="P1085" t="s">
        <v>1609</v>
      </c>
      <c r="Q1085" t="s">
        <v>1596</v>
      </c>
      <c r="R1085" t="s">
        <v>1596</v>
      </c>
      <c r="S1085" t="s">
        <v>1596</v>
      </c>
      <c r="T1085" t="s">
        <v>1596</v>
      </c>
    </row>
    <row r="1086" spans="1:20" hidden="1" x14ac:dyDescent="0.3">
      <c r="A1086" t="s">
        <v>4866</v>
      </c>
      <c r="B1086" t="s">
        <v>4867</v>
      </c>
      <c r="C1086" s="1" t="str">
        <f t="shared" si="131"/>
        <v>31:0010</v>
      </c>
      <c r="D1086" s="1" t="str">
        <f t="shared" si="132"/>
        <v>31:0003</v>
      </c>
      <c r="E1086" t="s">
        <v>4868</v>
      </c>
      <c r="F1086" t="s">
        <v>4869</v>
      </c>
      <c r="H1086">
        <v>71.005979999999994</v>
      </c>
      <c r="I1086">
        <v>-74.787099999999995</v>
      </c>
      <c r="J1086" s="1" t="str">
        <f t="shared" si="130"/>
        <v>Till</v>
      </c>
      <c r="K1086" s="1" t="str">
        <f t="shared" si="133"/>
        <v>HMC separation (ODM; details not reported)</v>
      </c>
      <c r="L1086" t="s">
        <v>25</v>
      </c>
      <c r="M1086" t="s">
        <v>25</v>
      </c>
      <c r="N1086" t="s">
        <v>25</v>
      </c>
      <c r="O1086" t="s">
        <v>25</v>
      </c>
      <c r="P1086" t="s">
        <v>2299</v>
      </c>
      <c r="Q1086" t="s">
        <v>1596</v>
      </c>
      <c r="R1086" t="s">
        <v>1596</v>
      </c>
      <c r="S1086" t="s">
        <v>1596</v>
      </c>
      <c r="T1086" t="s">
        <v>1596</v>
      </c>
    </row>
    <row r="1087" spans="1:20" hidden="1" x14ac:dyDescent="0.3">
      <c r="A1087" t="s">
        <v>4870</v>
      </c>
      <c r="B1087" t="s">
        <v>4871</v>
      </c>
      <c r="C1087" s="1" t="str">
        <f t="shared" si="131"/>
        <v>31:0010</v>
      </c>
      <c r="D1087" s="1" t="str">
        <f t="shared" si="132"/>
        <v>31:0003</v>
      </c>
      <c r="E1087" t="s">
        <v>4872</v>
      </c>
      <c r="F1087" t="s">
        <v>4873</v>
      </c>
      <c r="H1087">
        <v>70.829120000000003</v>
      </c>
      <c r="I1087">
        <v>-74.69717</v>
      </c>
      <c r="J1087" s="1" t="str">
        <f t="shared" si="130"/>
        <v>Till</v>
      </c>
      <c r="K1087" s="1" t="str">
        <f t="shared" si="133"/>
        <v>HMC separation (ODM; details not reported)</v>
      </c>
      <c r="L1087" t="s">
        <v>25</v>
      </c>
      <c r="M1087" t="s">
        <v>25</v>
      </c>
      <c r="N1087" t="s">
        <v>25</v>
      </c>
      <c r="O1087" t="s">
        <v>25</v>
      </c>
      <c r="P1087" t="s">
        <v>74</v>
      </c>
      <c r="Q1087" t="s">
        <v>1596</v>
      </c>
      <c r="R1087" t="s">
        <v>1596</v>
      </c>
      <c r="S1087" t="s">
        <v>1596</v>
      </c>
      <c r="T1087" t="s">
        <v>1596</v>
      </c>
    </row>
    <row r="1088" spans="1:20" hidden="1" x14ac:dyDescent="0.3">
      <c r="A1088" t="s">
        <v>4874</v>
      </c>
      <c r="B1088" t="s">
        <v>4875</v>
      </c>
      <c r="C1088" s="1" t="str">
        <f t="shared" si="131"/>
        <v>31:0010</v>
      </c>
      <c r="D1088" s="1" t="str">
        <f t="shared" si="132"/>
        <v>31:0003</v>
      </c>
      <c r="E1088" t="s">
        <v>4876</v>
      </c>
      <c r="F1088" t="s">
        <v>4877</v>
      </c>
      <c r="H1088">
        <v>70.833870000000005</v>
      </c>
      <c r="I1088">
        <v>-74.940889999999996</v>
      </c>
      <c r="J1088" s="1" t="str">
        <f t="shared" si="130"/>
        <v>Till</v>
      </c>
      <c r="K1088" s="1" t="str">
        <f t="shared" si="133"/>
        <v>HMC separation (ODM; details not reported)</v>
      </c>
      <c r="L1088" t="s">
        <v>25</v>
      </c>
      <c r="M1088" t="s">
        <v>25</v>
      </c>
      <c r="N1088" t="s">
        <v>25</v>
      </c>
      <c r="O1088" t="s">
        <v>25</v>
      </c>
      <c r="P1088" t="s">
        <v>2160</v>
      </c>
      <c r="Q1088" t="s">
        <v>1596</v>
      </c>
      <c r="R1088" t="s">
        <v>1596</v>
      </c>
      <c r="S1088" t="s">
        <v>1596</v>
      </c>
      <c r="T1088" t="s">
        <v>1596</v>
      </c>
    </row>
    <row r="1089" spans="1:20" hidden="1" x14ac:dyDescent="0.3">
      <c r="A1089" t="s">
        <v>4878</v>
      </c>
      <c r="B1089" t="s">
        <v>4879</v>
      </c>
      <c r="C1089" s="1" t="str">
        <f t="shared" si="131"/>
        <v>31:0010</v>
      </c>
      <c r="D1089" s="1" t="str">
        <f t="shared" si="132"/>
        <v>31:0003</v>
      </c>
      <c r="E1089" t="s">
        <v>4880</v>
      </c>
      <c r="F1089" t="s">
        <v>4881</v>
      </c>
      <c r="H1089">
        <v>70.80538</v>
      </c>
      <c r="I1089">
        <v>-75.152879999999996</v>
      </c>
      <c r="J1089" s="1" t="str">
        <f t="shared" si="130"/>
        <v>Till</v>
      </c>
      <c r="K1089" s="1" t="str">
        <f t="shared" si="133"/>
        <v>HMC separation (ODM; details not reported)</v>
      </c>
      <c r="L1089" t="s">
        <v>25</v>
      </c>
      <c r="M1089" t="s">
        <v>25</v>
      </c>
      <c r="N1089" t="s">
        <v>25</v>
      </c>
      <c r="O1089" t="s">
        <v>25</v>
      </c>
      <c r="P1089" t="s">
        <v>2865</v>
      </c>
      <c r="Q1089" t="s">
        <v>1596</v>
      </c>
      <c r="R1089" t="s">
        <v>1596</v>
      </c>
      <c r="S1089" t="s">
        <v>1596</v>
      </c>
      <c r="T1089" t="s">
        <v>1596</v>
      </c>
    </row>
    <row r="1090" spans="1:20" hidden="1" x14ac:dyDescent="0.3">
      <c r="A1090" t="s">
        <v>4882</v>
      </c>
      <c r="B1090" t="s">
        <v>4883</v>
      </c>
      <c r="C1090" s="1" t="str">
        <f t="shared" si="131"/>
        <v>31:0010</v>
      </c>
      <c r="D1090" s="1" t="str">
        <f t="shared" si="132"/>
        <v>31:0003</v>
      </c>
      <c r="E1090" t="s">
        <v>4884</v>
      </c>
      <c r="F1090" t="s">
        <v>4885</v>
      </c>
      <c r="H1090">
        <v>70.817059999999998</v>
      </c>
      <c r="I1090">
        <v>-75.054360000000003</v>
      </c>
      <c r="J1090" s="1" t="str">
        <f t="shared" si="130"/>
        <v>Till</v>
      </c>
      <c r="K1090" s="1" t="str">
        <f t="shared" si="133"/>
        <v>HMC separation (ODM; details not reported)</v>
      </c>
      <c r="L1090" t="s">
        <v>25</v>
      </c>
      <c r="M1090" t="s">
        <v>25</v>
      </c>
      <c r="N1090" t="s">
        <v>25</v>
      </c>
      <c r="O1090" t="s">
        <v>25</v>
      </c>
      <c r="P1090" t="s">
        <v>2173</v>
      </c>
      <c r="Q1090" t="s">
        <v>1596</v>
      </c>
      <c r="R1090" t="s">
        <v>1596</v>
      </c>
      <c r="S1090" t="s">
        <v>1596</v>
      </c>
      <c r="T1090" t="s">
        <v>1596</v>
      </c>
    </row>
    <row r="1091" spans="1:20" hidden="1" x14ac:dyDescent="0.3">
      <c r="A1091" t="s">
        <v>4886</v>
      </c>
      <c r="B1091" t="s">
        <v>4887</v>
      </c>
      <c r="C1091" s="1" t="str">
        <f t="shared" si="131"/>
        <v>31:0010</v>
      </c>
      <c r="D1091" s="1" t="str">
        <f t="shared" si="132"/>
        <v>31:0003</v>
      </c>
      <c r="E1091" t="s">
        <v>4888</v>
      </c>
      <c r="F1091" t="s">
        <v>4889</v>
      </c>
      <c r="H1091">
        <v>70.763779999999997</v>
      </c>
      <c r="I1091">
        <v>-75.060810000000004</v>
      </c>
      <c r="J1091" s="1" t="str">
        <f t="shared" si="130"/>
        <v>Till</v>
      </c>
      <c r="K1091" s="1" t="str">
        <f t="shared" si="133"/>
        <v>HMC separation (ODM; details not reported)</v>
      </c>
      <c r="L1091" t="s">
        <v>25</v>
      </c>
      <c r="M1091" t="s">
        <v>25</v>
      </c>
      <c r="N1091" t="s">
        <v>25</v>
      </c>
      <c r="O1091" t="s">
        <v>25</v>
      </c>
      <c r="P1091" t="s">
        <v>1893</v>
      </c>
      <c r="Q1091" t="s">
        <v>1596</v>
      </c>
      <c r="R1091" t="s">
        <v>1596</v>
      </c>
      <c r="S1091" t="s">
        <v>1596</v>
      </c>
      <c r="T1091" t="s">
        <v>1596</v>
      </c>
    </row>
    <row r="1092" spans="1:20" hidden="1" x14ac:dyDescent="0.3">
      <c r="A1092" t="s">
        <v>4890</v>
      </c>
      <c r="B1092" t="s">
        <v>4891</v>
      </c>
      <c r="C1092" s="1" t="str">
        <f t="shared" si="131"/>
        <v>31:0010</v>
      </c>
      <c r="D1092" s="1" t="str">
        <f t="shared" si="132"/>
        <v>31:0003</v>
      </c>
      <c r="E1092" t="s">
        <v>4892</v>
      </c>
      <c r="F1092" t="s">
        <v>4893</v>
      </c>
      <c r="H1092">
        <v>70.710499999999996</v>
      </c>
      <c r="I1092">
        <v>-75.14246</v>
      </c>
      <c r="J1092" s="1" t="str">
        <f t="shared" si="130"/>
        <v>Till</v>
      </c>
      <c r="K1092" s="1" t="str">
        <f t="shared" si="133"/>
        <v>HMC separation (ODM; details not reported)</v>
      </c>
      <c r="L1092" t="s">
        <v>25</v>
      </c>
      <c r="M1092" t="s">
        <v>25</v>
      </c>
      <c r="N1092" t="s">
        <v>25</v>
      </c>
      <c r="O1092" t="s">
        <v>25</v>
      </c>
      <c r="P1092" t="s">
        <v>521</v>
      </c>
      <c r="Q1092" t="s">
        <v>1596</v>
      </c>
      <c r="R1092" t="s">
        <v>1596</v>
      </c>
      <c r="S1092" t="s">
        <v>1596</v>
      </c>
      <c r="T1092" t="s">
        <v>1596</v>
      </c>
    </row>
    <row r="1093" spans="1:20" hidden="1" x14ac:dyDescent="0.3">
      <c r="A1093" t="s">
        <v>4894</v>
      </c>
      <c r="B1093" t="s">
        <v>4895</v>
      </c>
      <c r="C1093" s="1" t="str">
        <f t="shared" si="131"/>
        <v>31:0010</v>
      </c>
      <c r="D1093" s="1" t="str">
        <f t="shared" si="132"/>
        <v>31:0003</v>
      </c>
      <c r="E1093" t="s">
        <v>4896</v>
      </c>
      <c r="F1093" t="s">
        <v>4897</v>
      </c>
      <c r="H1093">
        <v>70.030749999999998</v>
      </c>
      <c r="I1093">
        <v>-75.622799999999998</v>
      </c>
      <c r="J1093" s="1" t="str">
        <f t="shared" si="130"/>
        <v>Till</v>
      </c>
      <c r="K1093" s="1" t="str">
        <f t="shared" si="133"/>
        <v>HMC separation (ODM; details not reported)</v>
      </c>
      <c r="L1093" t="s">
        <v>34</v>
      </c>
      <c r="M1093" t="s">
        <v>34</v>
      </c>
      <c r="N1093" t="s">
        <v>25</v>
      </c>
      <c r="O1093" t="s">
        <v>25</v>
      </c>
      <c r="P1093" t="s">
        <v>2270</v>
      </c>
      <c r="Q1093" t="s">
        <v>4898</v>
      </c>
      <c r="R1093" t="s">
        <v>4898</v>
      </c>
      <c r="S1093" t="s">
        <v>1596</v>
      </c>
      <c r="T1093" t="s">
        <v>1596</v>
      </c>
    </row>
    <row r="1094" spans="1:20" hidden="1" x14ac:dyDescent="0.3">
      <c r="A1094" t="s">
        <v>4899</v>
      </c>
      <c r="B1094" t="s">
        <v>4900</v>
      </c>
      <c r="C1094" s="1" t="str">
        <f t="shared" si="131"/>
        <v>31:0010</v>
      </c>
      <c r="D1094" s="1" t="str">
        <f t="shared" si="132"/>
        <v>31:0003</v>
      </c>
      <c r="E1094" t="s">
        <v>4901</v>
      </c>
      <c r="F1094" t="s">
        <v>4902</v>
      </c>
      <c r="H1094">
        <v>70.129090000000005</v>
      </c>
      <c r="I1094">
        <v>-75.383799999999994</v>
      </c>
      <c r="J1094" s="1" t="str">
        <f t="shared" si="130"/>
        <v>Till</v>
      </c>
      <c r="K1094" s="1" t="str">
        <f t="shared" si="133"/>
        <v>HMC separation (ODM; details not reported)</v>
      </c>
      <c r="L1094" t="s">
        <v>25</v>
      </c>
      <c r="M1094" t="s">
        <v>25</v>
      </c>
      <c r="N1094" t="s">
        <v>25</v>
      </c>
      <c r="O1094" t="s">
        <v>25</v>
      </c>
      <c r="P1094" t="s">
        <v>463</v>
      </c>
      <c r="Q1094" t="s">
        <v>1596</v>
      </c>
      <c r="R1094" t="s">
        <v>1596</v>
      </c>
      <c r="S1094" t="s">
        <v>1596</v>
      </c>
      <c r="T1094" t="s">
        <v>1596</v>
      </c>
    </row>
    <row r="1095" spans="1:20" hidden="1" x14ac:dyDescent="0.3">
      <c r="A1095" t="s">
        <v>4903</v>
      </c>
      <c r="B1095" t="s">
        <v>4904</v>
      </c>
      <c r="C1095" s="1" t="str">
        <f t="shared" si="131"/>
        <v>31:0010</v>
      </c>
      <c r="D1095" s="1" t="str">
        <f t="shared" si="132"/>
        <v>31:0003</v>
      </c>
      <c r="E1095" t="s">
        <v>4905</v>
      </c>
      <c r="F1095" t="s">
        <v>4906</v>
      </c>
      <c r="H1095">
        <v>70.171779999999998</v>
      </c>
      <c r="I1095">
        <v>-75.633600000000001</v>
      </c>
      <c r="J1095" s="1" t="str">
        <f t="shared" si="130"/>
        <v>Till</v>
      </c>
      <c r="K1095" s="1" t="str">
        <f t="shared" si="133"/>
        <v>HMC separation (ODM; details not reported)</v>
      </c>
      <c r="L1095" t="s">
        <v>25</v>
      </c>
      <c r="M1095" t="s">
        <v>25</v>
      </c>
      <c r="N1095" t="s">
        <v>25</v>
      </c>
      <c r="O1095" t="s">
        <v>25</v>
      </c>
      <c r="P1095" t="s">
        <v>511</v>
      </c>
      <c r="Q1095" t="s">
        <v>1596</v>
      </c>
      <c r="R1095" t="s">
        <v>1596</v>
      </c>
      <c r="S1095" t="s">
        <v>1596</v>
      </c>
      <c r="T1095" t="s">
        <v>1596</v>
      </c>
    </row>
    <row r="1096" spans="1:20" hidden="1" x14ac:dyDescent="0.3">
      <c r="A1096" t="s">
        <v>4907</v>
      </c>
      <c r="B1096" t="s">
        <v>4908</v>
      </c>
      <c r="C1096" s="1" t="str">
        <f t="shared" si="131"/>
        <v>31:0010</v>
      </c>
      <c r="D1096" s="1" t="str">
        <f t="shared" si="132"/>
        <v>31:0003</v>
      </c>
      <c r="E1096" t="s">
        <v>4909</v>
      </c>
      <c r="F1096" t="s">
        <v>4910</v>
      </c>
      <c r="H1096">
        <v>70.143820000000005</v>
      </c>
      <c r="I1096">
        <v>-75.932159999999996</v>
      </c>
      <c r="J1096" s="1" t="str">
        <f t="shared" si="130"/>
        <v>Till</v>
      </c>
      <c r="K1096" s="1" t="str">
        <f t="shared" si="133"/>
        <v>HMC separation (ODM; details not reported)</v>
      </c>
      <c r="L1096" t="s">
        <v>25</v>
      </c>
      <c r="M1096" t="s">
        <v>25</v>
      </c>
      <c r="N1096" t="s">
        <v>25</v>
      </c>
      <c r="O1096" t="s">
        <v>25</v>
      </c>
      <c r="P1096" t="s">
        <v>1888</v>
      </c>
      <c r="Q1096" t="s">
        <v>1596</v>
      </c>
      <c r="R1096" t="s">
        <v>1596</v>
      </c>
      <c r="S1096" t="s">
        <v>1596</v>
      </c>
      <c r="T1096" t="s">
        <v>1596</v>
      </c>
    </row>
    <row r="1097" spans="1:20" hidden="1" x14ac:dyDescent="0.3">
      <c r="A1097" t="s">
        <v>4911</v>
      </c>
      <c r="B1097" t="s">
        <v>4912</v>
      </c>
      <c r="C1097" s="1" t="str">
        <f t="shared" si="131"/>
        <v>31:0010</v>
      </c>
      <c r="D1097" s="1" t="str">
        <f t="shared" si="132"/>
        <v>31:0003</v>
      </c>
      <c r="E1097" t="s">
        <v>4913</v>
      </c>
      <c r="F1097" t="s">
        <v>4914</v>
      </c>
      <c r="H1097">
        <v>70.192679999999996</v>
      </c>
      <c r="I1097">
        <v>-75.96575</v>
      </c>
      <c r="J1097" s="1" t="str">
        <f t="shared" si="130"/>
        <v>Till</v>
      </c>
      <c r="K1097" s="1" t="str">
        <f t="shared" si="133"/>
        <v>HMC separation (ODM; details not reported)</v>
      </c>
      <c r="L1097" t="s">
        <v>25</v>
      </c>
      <c r="M1097" t="s">
        <v>25</v>
      </c>
      <c r="N1097" t="s">
        <v>25</v>
      </c>
      <c r="O1097" t="s">
        <v>25</v>
      </c>
      <c r="P1097" t="s">
        <v>612</v>
      </c>
      <c r="Q1097" t="s">
        <v>1596</v>
      </c>
      <c r="R1097" t="s">
        <v>1596</v>
      </c>
      <c r="S1097" t="s">
        <v>1596</v>
      </c>
      <c r="T1097" t="s">
        <v>1596</v>
      </c>
    </row>
    <row r="1098" spans="1:20" hidden="1" x14ac:dyDescent="0.3">
      <c r="A1098" t="s">
        <v>4915</v>
      </c>
      <c r="B1098" t="s">
        <v>4916</v>
      </c>
      <c r="C1098" s="1" t="str">
        <f t="shared" si="131"/>
        <v>31:0010</v>
      </c>
      <c r="D1098" s="1" t="str">
        <f t="shared" si="132"/>
        <v>31:0003</v>
      </c>
      <c r="E1098" t="s">
        <v>4917</v>
      </c>
      <c r="F1098" t="s">
        <v>4918</v>
      </c>
      <c r="H1098">
        <v>70.241</v>
      </c>
      <c r="I1098">
        <v>-75.867450000000005</v>
      </c>
      <c r="J1098" s="1" t="str">
        <f t="shared" si="130"/>
        <v>Till</v>
      </c>
      <c r="K1098" s="1" t="str">
        <f t="shared" si="133"/>
        <v>HMC separation (ODM; details not reported)</v>
      </c>
      <c r="L1098" t="s">
        <v>25</v>
      </c>
      <c r="M1098" t="s">
        <v>25</v>
      </c>
      <c r="N1098" t="s">
        <v>25</v>
      </c>
      <c r="O1098" t="s">
        <v>25</v>
      </c>
      <c r="P1098" t="s">
        <v>1609</v>
      </c>
      <c r="Q1098" t="s">
        <v>1596</v>
      </c>
      <c r="R1098" t="s">
        <v>1596</v>
      </c>
      <c r="S1098" t="s">
        <v>1596</v>
      </c>
      <c r="T1098" t="s">
        <v>1596</v>
      </c>
    </row>
    <row r="1099" spans="1:20" hidden="1" x14ac:dyDescent="0.3">
      <c r="A1099" t="s">
        <v>4919</v>
      </c>
      <c r="B1099" t="s">
        <v>4920</v>
      </c>
      <c r="C1099" s="1" t="str">
        <f t="shared" si="131"/>
        <v>31:0010</v>
      </c>
      <c r="D1099" s="1" t="str">
        <f t="shared" si="132"/>
        <v>31:0003</v>
      </c>
      <c r="E1099" t="s">
        <v>4921</v>
      </c>
      <c r="F1099" t="s">
        <v>4922</v>
      </c>
      <c r="H1099">
        <v>70.2624</v>
      </c>
      <c r="I1099">
        <v>-75.787509999999997</v>
      </c>
      <c r="J1099" s="1" t="str">
        <f t="shared" si="130"/>
        <v>Till</v>
      </c>
      <c r="K1099" s="1" t="str">
        <f t="shared" si="133"/>
        <v>HMC separation (ODM; details not reported)</v>
      </c>
      <c r="L1099" t="s">
        <v>25</v>
      </c>
      <c r="M1099" t="s">
        <v>25</v>
      </c>
      <c r="N1099" t="s">
        <v>25</v>
      </c>
      <c r="O1099" t="s">
        <v>25</v>
      </c>
      <c r="P1099" t="s">
        <v>1628</v>
      </c>
      <c r="Q1099" t="s">
        <v>1596</v>
      </c>
      <c r="R1099" t="s">
        <v>1596</v>
      </c>
      <c r="S1099" t="s">
        <v>1596</v>
      </c>
      <c r="T1099" t="s">
        <v>1596</v>
      </c>
    </row>
    <row r="1100" spans="1:20" hidden="1" x14ac:dyDescent="0.3">
      <c r="A1100" t="s">
        <v>4923</v>
      </c>
      <c r="B1100" t="s">
        <v>4924</v>
      </c>
      <c r="C1100" s="1" t="str">
        <f t="shared" si="131"/>
        <v>31:0010</v>
      </c>
      <c r="D1100" s="1" t="str">
        <f t="shared" si="132"/>
        <v>31:0003</v>
      </c>
      <c r="E1100" t="s">
        <v>4925</v>
      </c>
      <c r="F1100" t="s">
        <v>4926</v>
      </c>
      <c r="H1100">
        <v>70.262410000000003</v>
      </c>
      <c r="I1100">
        <v>-75.787509999999997</v>
      </c>
      <c r="J1100" s="1" t="str">
        <f t="shared" si="130"/>
        <v>Till</v>
      </c>
      <c r="K1100" s="1" t="str">
        <f t="shared" si="133"/>
        <v>HMC separation (ODM; details not reported)</v>
      </c>
      <c r="L1100" t="s">
        <v>25</v>
      </c>
      <c r="M1100" t="s">
        <v>25</v>
      </c>
      <c r="N1100" t="s">
        <v>25</v>
      </c>
      <c r="O1100" t="s">
        <v>25</v>
      </c>
      <c r="P1100" t="s">
        <v>1463</v>
      </c>
      <c r="Q1100" t="s">
        <v>1596</v>
      </c>
      <c r="R1100" t="s">
        <v>1596</v>
      </c>
      <c r="S1100" t="s">
        <v>1596</v>
      </c>
      <c r="T1100" t="s">
        <v>1596</v>
      </c>
    </row>
    <row r="1101" spans="1:20" hidden="1" x14ac:dyDescent="0.3">
      <c r="A1101" t="s">
        <v>4927</v>
      </c>
      <c r="B1101" t="s">
        <v>4928</v>
      </c>
      <c r="C1101" s="1" t="str">
        <f t="shared" si="131"/>
        <v>31:0010</v>
      </c>
      <c r="D1101" s="1" t="str">
        <f t="shared" si="132"/>
        <v>31:0003</v>
      </c>
      <c r="E1101" t="s">
        <v>4929</v>
      </c>
      <c r="F1101" t="s">
        <v>4930</v>
      </c>
      <c r="H1101">
        <v>70.319360000000003</v>
      </c>
      <c r="I1101">
        <v>-75.636110000000002</v>
      </c>
      <c r="J1101" s="1" t="str">
        <f t="shared" si="130"/>
        <v>Till</v>
      </c>
      <c r="K1101" s="1" t="str">
        <f t="shared" si="133"/>
        <v>HMC separation (ODM; details not reported)</v>
      </c>
      <c r="L1101" t="s">
        <v>25</v>
      </c>
      <c r="M1101" t="s">
        <v>25</v>
      </c>
      <c r="N1101" t="s">
        <v>25</v>
      </c>
      <c r="O1101" t="s">
        <v>25</v>
      </c>
      <c r="P1101" t="s">
        <v>1703</v>
      </c>
      <c r="Q1101" t="s">
        <v>1596</v>
      </c>
      <c r="R1101" t="s">
        <v>1596</v>
      </c>
      <c r="S1101" t="s">
        <v>1596</v>
      </c>
      <c r="T1101" t="s">
        <v>1596</v>
      </c>
    </row>
    <row r="1102" spans="1:20" hidden="1" x14ac:dyDescent="0.3">
      <c r="A1102" t="s">
        <v>4931</v>
      </c>
      <c r="B1102" t="s">
        <v>4932</v>
      </c>
      <c r="C1102" s="1" t="str">
        <f t="shared" si="131"/>
        <v>31:0010</v>
      </c>
      <c r="D1102" s="1" t="str">
        <f t="shared" si="132"/>
        <v>31:0003</v>
      </c>
      <c r="E1102" t="s">
        <v>4933</v>
      </c>
      <c r="F1102" t="s">
        <v>4934</v>
      </c>
      <c r="H1102">
        <v>70.24033</v>
      </c>
      <c r="I1102">
        <v>-75.384469999999993</v>
      </c>
      <c r="J1102" s="1" t="str">
        <f t="shared" si="130"/>
        <v>Till</v>
      </c>
      <c r="K1102" s="1" t="str">
        <f t="shared" si="133"/>
        <v>HMC separation (ODM; details not reported)</v>
      </c>
      <c r="L1102" t="s">
        <v>25</v>
      </c>
      <c r="M1102" t="s">
        <v>25</v>
      </c>
      <c r="N1102" t="s">
        <v>25</v>
      </c>
      <c r="O1102" t="s">
        <v>25</v>
      </c>
      <c r="P1102" t="s">
        <v>2160</v>
      </c>
      <c r="Q1102" t="s">
        <v>1596</v>
      </c>
      <c r="R1102" t="s">
        <v>1596</v>
      </c>
      <c r="S1102" t="s">
        <v>1596</v>
      </c>
      <c r="T1102" t="s">
        <v>1596</v>
      </c>
    </row>
    <row r="1103" spans="1:20" hidden="1" x14ac:dyDescent="0.3">
      <c r="A1103" t="s">
        <v>4935</v>
      </c>
      <c r="B1103" t="s">
        <v>4936</v>
      </c>
      <c r="C1103" s="1" t="str">
        <f t="shared" si="131"/>
        <v>31:0010</v>
      </c>
      <c r="D1103" s="1" t="str">
        <f t="shared" si="132"/>
        <v>31:0003</v>
      </c>
      <c r="E1103" t="s">
        <v>4937</v>
      </c>
      <c r="F1103" t="s">
        <v>4938</v>
      </c>
      <c r="H1103">
        <v>70.240020000000001</v>
      </c>
      <c r="I1103">
        <v>-75.060860000000005</v>
      </c>
      <c r="J1103" s="1" t="str">
        <f t="shared" si="130"/>
        <v>Till</v>
      </c>
      <c r="K1103" s="1" t="str">
        <f t="shared" si="133"/>
        <v>HMC separation (ODM; details not reported)</v>
      </c>
      <c r="L1103" t="s">
        <v>25</v>
      </c>
      <c r="M1103" t="s">
        <v>25</v>
      </c>
      <c r="N1103" t="s">
        <v>25</v>
      </c>
      <c r="O1103" t="s">
        <v>25</v>
      </c>
      <c r="P1103" t="s">
        <v>1980</v>
      </c>
      <c r="Q1103" t="s">
        <v>1596</v>
      </c>
      <c r="R1103" t="s">
        <v>1596</v>
      </c>
      <c r="S1103" t="s">
        <v>1596</v>
      </c>
      <c r="T1103" t="s">
        <v>1596</v>
      </c>
    </row>
    <row r="1104" spans="1:20" hidden="1" x14ac:dyDescent="0.3">
      <c r="A1104" t="s">
        <v>4939</v>
      </c>
      <c r="B1104" t="s">
        <v>4940</v>
      </c>
      <c r="C1104" s="1" t="str">
        <f t="shared" si="131"/>
        <v>31:0010</v>
      </c>
      <c r="D1104" s="1" t="str">
        <f t="shared" si="132"/>
        <v>31:0003</v>
      </c>
      <c r="E1104" t="s">
        <v>4941</v>
      </c>
      <c r="F1104" t="s">
        <v>4942</v>
      </c>
      <c r="H1104">
        <v>70.326400000000007</v>
      </c>
      <c r="I1104">
        <v>-75.26276</v>
      </c>
      <c r="J1104" s="1" t="str">
        <f t="shared" si="130"/>
        <v>Till</v>
      </c>
      <c r="K1104" s="1" t="str">
        <f t="shared" si="133"/>
        <v>HMC separation (ODM; details not reported)</v>
      </c>
      <c r="L1104" t="s">
        <v>25</v>
      </c>
      <c r="M1104" t="s">
        <v>25</v>
      </c>
      <c r="N1104" t="s">
        <v>25</v>
      </c>
      <c r="O1104" t="s">
        <v>25</v>
      </c>
      <c r="P1104" t="s">
        <v>1669</v>
      </c>
      <c r="Q1104" t="s">
        <v>1596</v>
      </c>
      <c r="R1104" t="s">
        <v>1596</v>
      </c>
      <c r="S1104" t="s">
        <v>1596</v>
      </c>
      <c r="T1104" t="s">
        <v>1596</v>
      </c>
    </row>
    <row r="1105" spans="1:20" hidden="1" x14ac:dyDescent="0.3">
      <c r="A1105" t="s">
        <v>4943</v>
      </c>
      <c r="B1105" t="s">
        <v>4944</v>
      </c>
      <c r="C1105" s="1" t="str">
        <f t="shared" si="131"/>
        <v>31:0010</v>
      </c>
      <c r="D1105" s="1" t="str">
        <f t="shared" si="132"/>
        <v>31:0003</v>
      </c>
      <c r="E1105" t="s">
        <v>4945</v>
      </c>
      <c r="F1105" t="s">
        <v>4946</v>
      </c>
      <c r="H1105">
        <v>71.076880000000003</v>
      </c>
      <c r="I1105">
        <v>-75.444040000000001</v>
      </c>
      <c r="J1105" s="1" t="str">
        <f t="shared" si="130"/>
        <v>Till</v>
      </c>
      <c r="K1105" s="1" t="str">
        <f t="shared" si="133"/>
        <v>HMC separation (ODM; details not reported)</v>
      </c>
      <c r="L1105" t="s">
        <v>25</v>
      </c>
      <c r="M1105" t="s">
        <v>25</v>
      </c>
      <c r="N1105" t="s">
        <v>25</v>
      </c>
      <c r="O1105" t="s">
        <v>25</v>
      </c>
      <c r="P1105" t="s">
        <v>1963</v>
      </c>
      <c r="Q1105" t="s">
        <v>1596</v>
      </c>
      <c r="R1105" t="s">
        <v>1596</v>
      </c>
      <c r="S1105" t="s">
        <v>1596</v>
      </c>
      <c r="T1105" t="s">
        <v>1596</v>
      </c>
    </row>
    <row r="1106" spans="1:20" hidden="1" x14ac:dyDescent="0.3">
      <c r="A1106" t="s">
        <v>4947</v>
      </c>
      <c r="B1106" t="s">
        <v>4948</v>
      </c>
      <c r="C1106" s="1" t="str">
        <f t="shared" si="131"/>
        <v>31:0010</v>
      </c>
      <c r="D1106" s="1" t="str">
        <f t="shared" si="132"/>
        <v>31:0003</v>
      </c>
      <c r="E1106" t="s">
        <v>4949</v>
      </c>
      <c r="F1106" t="s">
        <v>4950</v>
      </c>
      <c r="H1106">
        <v>71.038749999999993</v>
      </c>
      <c r="I1106">
        <v>-75.622879999999995</v>
      </c>
      <c r="J1106" s="1" t="str">
        <f t="shared" si="130"/>
        <v>Till</v>
      </c>
      <c r="K1106" s="1" t="str">
        <f t="shared" si="133"/>
        <v>HMC separation (ODM; details not reported)</v>
      </c>
      <c r="L1106" t="s">
        <v>25</v>
      </c>
      <c r="M1106" t="s">
        <v>25</v>
      </c>
      <c r="N1106" t="s">
        <v>25</v>
      </c>
      <c r="O1106" t="s">
        <v>25</v>
      </c>
      <c r="P1106" t="s">
        <v>446</v>
      </c>
      <c r="Q1106" t="s">
        <v>1596</v>
      </c>
      <c r="R1106" t="s">
        <v>1596</v>
      </c>
      <c r="S1106" t="s">
        <v>1596</v>
      </c>
      <c r="T1106" t="s">
        <v>1596</v>
      </c>
    </row>
    <row r="1107" spans="1:20" hidden="1" x14ac:dyDescent="0.3">
      <c r="A1107" t="s">
        <v>4951</v>
      </c>
      <c r="B1107" t="s">
        <v>4952</v>
      </c>
      <c r="C1107" s="1" t="str">
        <f t="shared" si="131"/>
        <v>31:0010</v>
      </c>
      <c r="D1107" s="1" t="str">
        <f t="shared" si="132"/>
        <v>31:0003</v>
      </c>
      <c r="E1107" t="s">
        <v>4953</v>
      </c>
      <c r="F1107" t="s">
        <v>4954</v>
      </c>
      <c r="H1107">
        <v>70.981970000000004</v>
      </c>
      <c r="I1107">
        <v>-75.600480000000005</v>
      </c>
      <c r="J1107" s="1" t="str">
        <f t="shared" si="130"/>
        <v>Till</v>
      </c>
      <c r="K1107" s="1" t="str">
        <f t="shared" si="133"/>
        <v>HMC separation (ODM; details not reported)</v>
      </c>
      <c r="L1107" t="s">
        <v>25</v>
      </c>
      <c r="M1107" t="s">
        <v>25</v>
      </c>
      <c r="N1107" t="s">
        <v>25</v>
      </c>
      <c r="O1107" t="s">
        <v>25</v>
      </c>
      <c r="P1107" t="s">
        <v>3618</v>
      </c>
      <c r="Q1107" t="s">
        <v>1596</v>
      </c>
      <c r="R1107" t="s">
        <v>1596</v>
      </c>
      <c r="S1107" t="s">
        <v>1596</v>
      </c>
      <c r="T1107" t="s">
        <v>1596</v>
      </c>
    </row>
    <row r="1108" spans="1:20" hidden="1" x14ac:dyDescent="0.3">
      <c r="A1108" t="s">
        <v>4955</v>
      </c>
      <c r="B1108" t="s">
        <v>4956</v>
      </c>
      <c r="C1108" s="1" t="str">
        <f t="shared" si="131"/>
        <v>31:0010</v>
      </c>
      <c r="D1108" s="1" t="str">
        <f t="shared" si="132"/>
        <v>31:0003</v>
      </c>
      <c r="E1108" t="s">
        <v>4957</v>
      </c>
      <c r="F1108" t="s">
        <v>4958</v>
      </c>
      <c r="H1108">
        <v>70.953199999999995</v>
      </c>
      <c r="I1108">
        <v>-75.388319999999993</v>
      </c>
      <c r="J1108" s="1" t="str">
        <f t="shared" si="130"/>
        <v>Till</v>
      </c>
      <c r="K1108" s="1" t="str">
        <f t="shared" si="133"/>
        <v>HMC separation (ODM; details not reported)</v>
      </c>
      <c r="L1108" t="s">
        <v>25</v>
      </c>
      <c r="M1108" t="s">
        <v>25</v>
      </c>
      <c r="N1108" t="s">
        <v>25</v>
      </c>
      <c r="O1108" t="s">
        <v>25</v>
      </c>
      <c r="P1108" t="s">
        <v>129</v>
      </c>
      <c r="Q1108" t="s">
        <v>1596</v>
      </c>
      <c r="R1108" t="s">
        <v>1596</v>
      </c>
      <c r="S1108" t="s">
        <v>1596</v>
      </c>
      <c r="T1108" t="s">
        <v>1596</v>
      </c>
    </row>
    <row r="1109" spans="1:20" hidden="1" x14ac:dyDescent="0.3">
      <c r="A1109" t="s">
        <v>4959</v>
      </c>
      <c r="B1109" t="s">
        <v>4960</v>
      </c>
      <c r="C1109" s="1" t="str">
        <f t="shared" si="131"/>
        <v>31:0010</v>
      </c>
      <c r="D1109" s="1" t="str">
        <f t="shared" si="132"/>
        <v>31:0003</v>
      </c>
      <c r="E1109" t="s">
        <v>4961</v>
      </c>
      <c r="F1109" t="s">
        <v>4962</v>
      </c>
      <c r="H1109">
        <v>70.916290000000004</v>
      </c>
      <c r="I1109">
        <v>-75.889169999999993</v>
      </c>
      <c r="J1109" s="1" t="str">
        <f t="shared" si="130"/>
        <v>Till</v>
      </c>
      <c r="K1109" s="1" t="str">
        <f t="shared" si="133"/>
        <v>HMC separation (ODM; details not reported)</v>
      </c>
      <c r="L1109" t="s">
        <v>25</v>
      </c>
      <c r="M1109" t="s">
        <v>25</v>
      </c>
      <c r="N1109" t="s">
        <v>25</v>
      </c>
      <c r="O1109" t="s">
        <v>25</v>
      </c>
      <c r="P1109" t="s">
        <v>612</v>
      </c>
      <c r="Q1109" t="s">
        <v>1596</v>
      </c>
      <c r="R1109" t="s">
        <v>1596</v>
      </c>
      <c r="S1109" t="s">
        <v>1596</v>
      </c>
      <c r="T1109" t="s">
        <v>1596</v>
      </c>
    </row>
    <row r="1110" spans="1:20" hidden="1" x14ac:dyDescent="0.3">
      <c r="A1110" t="s">
        <v>4963</v>
      </c>
      <c r="B1110" t="s">
        <v>4964</v>
      </c>
      <c r="C1110" s="1" t="str">
        <f t="shared" si="131"/>
        <v>31:0010</v>
      </c>
      <c r="D1110" s="1" t="str">
        <f t="shared" si="132"/>
        <v>31:0003</v>
      </c>
      <c r="E1110" t="s">
        <v>4965</v>
      </c>
      <c r="F1110" t="s">
        <v>4966</v>
      </c>
      <c r="H1110">
        <v>71.033119999999997</v>
      </c>
      <c r="I1110">
        <v>-75.945080000000004</v>
      </c>
      <c r="J1110" s="1" t="str">
        <f t="shared" si="130"/>
        <v>Till</v>
      </c>
      <c r="K1110" s="1" t="str">
        <f t="shared" si="133"/>
        <v>HMC separation (ODM; details not reported)</v>
      </c>
      <c r="L1110" t="s">
        <v>25</v>
      </c>
      <c r="M1110" t="s">
        <v>25</v>
      </c>
      <c r="N1110" t="s">
        <v>25</v>
      </c>
      <c r="O1110" t="s">
        <v>25</v>
      </c>
      <c r="P1110" t="s">
        <v>267</v>
      </c>
      <c r="Q1110" t="s">
        <v>1596</v>
      </c>
      <c r="R1110" t="s">
        <v>1596</v>
      </c>
      <c r="S1110" t="s">
        <v>1596</v>
      </c>
      <c r="T1110" t="s">
        <v>1596</v>
      </c>
    </row>
    <row r="1111" spans="1:20" hidden="1" x14ac:dyDescent="0.3">
      <c r="A1111" t="s">
        <v>4967</v>
      </c>
      <c r="B1111" t="s">
        <v>4968</v>
      </c>
      <c r="C1111" s="1" t="str">
        <f t="shared" si="131"/>
        <v>31:0010</v>
      </c>
      <c r="D1111" s="1" t="str">
        <f t="shared" si="132"/>
        <v>31:0003</v>
      </c>
      <c r="E1111" t="s">
        <v>4969</v>
      </c>
      <c r="F1111" t="s">
        <v>4970</v>
      </c>
      <c r="H1111">
        <v>71.161479999999997</v>
      </c>
      <c r="I1111">
        <v>-75.823099999999997</v>
      </c>
      <c r="J1111" s="1" t="str">
        <f t="shared" si="130"/>
        <v>Till</v>
      </c>
      <c r="K1111" s="1" t="str">
        <f t="shared" si="133"/>
        <v>HMC separation (ODM; details not reported)</v>
      </c>
      <c r="L1111" t="s">
        <v>25</v>
      </c>
      <c r="M1111" t="s">
        <v>25</v>
      </c>
      <c r="N1111" t="s">
        <v>25</v>
      </c>
      <c r="O1111" t="s">
        <v>25</v>
      </c>
      <c r="P1111" t="s">
        <v>2113</v>
      </c>
      <c r="Q1111" t="s">
        <v>1596</v>
      </c>
      <c r="R1111" t="s">
        <v>1596</v>
      </c>
      <c r="S1111" t="s">
        <v>1596</v>
      </c>
      <c r="T1111" t="s">
        <v>1596</v>
      </c>
    </row>
    <row r="1112" spans="1:20" hidden="1" x14ac:dyDescent="0.3">
      <c r="A1112" t="s">
        <v>4971</v>
      </c>
      <c r="B1112" t="s">
        <v>4972</v>
      </c>
      <c r="C1112" s="1" t="str">
        <f t="shared" si="131"/>
        <v>31:0010</v>
      </c>
      <c r="D1112" s="1" t="str">
        <f t="shared" si="132"/>
        <v>31:0003</v>
      </c>
      <c r="E1112" t="s">
        <v>4973</v>
      </c>
      <c r="F1112" t="s">
        <v>4974</v>
      </c>
      <c r="H1112">
        <v>71.129589999999993</v>
      </c>
      <c r="I1112">
        <v>-75.905050000000003</v>
      </c>
      <c r="J1112" s="1" t="str">
        <f t="shared" si="130"/>
        <v>Till</v>
      </c>
      <c r="K1112" s="1" t="str">
        <f t="shared" si="133"/>
        <v>HMC separation (ODM; details not reported)</v>
      </c>
      <c r="L1112" t="s">
        <v>25</v>
      </c>
      <c r="M1112" t="s">
        <v>25</v>
      </c>
      <c r="N1112" t="s">
        <v>25</v>
      </c>
      <c r="O1112" t="s">
        <v>25</v>
      </c>
      <c r="P1112" t="s">
        <v>377</v>
      </c>
      <c r="Q1112" t="s">
        <v>1596</v>
      </c>
      <c r="R1112" t="s">
        <v>1596</v>
      </c>
      <c r="S1112" t="s">
        <v>1596</v>
      </c>
      <c r="T1112" t="s">
        <v>1596</v>
      </c>
    </row>
    <row r="1113" spans="1:20" hidden="1" x14ac:dyDescent="0.3">
      <c r="A1113" t="s">
        <v>4975</v>
      </c>
      <c r="B1113" t="s">
        <v>4976</v>
      </c>
      <c r="C1113" s="1" t="str">
        <f t="shared" si="131"/>
        <v>31:0010</v>
      </c>
      <c r="D1113" s="1" t="str">
        <f t="shared" si="132"/>
        <v>31:0003</v>
      </c>
      <c r="E1113" t="s">
        <v>4977</v>
      </c>
      <c r="F1113" t="s">
        <v>4978</v>
      </c>
      <c r="H1113">
        <v>71.245540000000005</v>
      </c>
      <c r="I1113">
        <v>-75.659319999999994</v>
      </c>
      <c r="J1113" s="1" t="str">
        <f t="shared" si="130"/>
        <v>Till</v>
      </c>
      <c r="K1113" s="1" t="str">
        <f t="shared" si="133"/>
        <v>HMC separation (ODM; details not reported)</v>
      </c>
      <c r="L1113" t="s">
        <v>25</v>
      </c>
      <c r="M1113" t="s">
        <v>25</v>
      </c>
      <c r="N1113" t="s">
        <v>25</v>
      </c>
      <c r="O1113" t="s">
        <v>25</v>
      </c>
      <c r="P1113" t="s">
        <v>277</v>
      </c>
      <c r="Q1113" t="s">
        <v>1596</v>
      </c>
      <c r="R1113" t="s">
        <v>1596</v>
      </c>
      <c r="S1113" t="s">
        <v>1596</v>
      </c>
      <c r="T1113" t="s">
        <v>1596</v>
      </c>
    </row>
    <row r="1114" spans="1:20" hidden="1" x14ac:dyDescent="0.3">
      <c r="A1114" t="s">
        <v>4979</v>
      </c>
      <c r="B1114" t="s">
        <v>4980</v>
      </c>
      <c r="C1114" s="1" t="str">
        <f t="shared" si="131"/>
        <v>31:0010</v>
      </c>
      <c r="D1114" s="1" t="str">
        <f t="shared" si="132"/>
        <v>31:0003</v>
      </c>
      <c r="E1114" t="s">
        <v>4981</v>
      </c>
      <c r="F1114" t="s">
        <v>4982</v>
      </c>
      <c r="H1114">
        <v>71.021079999999998</v>
      </c>
      <c r="I1114">
        <v>-77.015119999999996</v>
      </c>
      <c r="J1114" s="1" t="str">
        <f t="shared" si="130"/>
        <v>Till</v>
      </c>
      <c r="K1114" s="1" t="str">
        <f t="shared" si="133"/>
        <v>HMC separation (ODM; details not reported)</v>
      </c>
      <c r="L1114" t="s">
        <v>25</v>
      </c>
      <c r="M1114" t="s">
        <v>25</v>
      </c>
      <c r="N1114" t="s">
        <v>25</v>
      </c>
      <c r="O1114" t="s">
        <v>25</v>
      </c>
      <c r="P1114" t="s">
        <v>1418</v>
      </c>
      <c r="Q1114" t="s">
        <v>1596</v>
      </c>
      <c r="R1114" t="s">
        <v>1596</v>
      </c>
      <c r="S1114" t="s">
        <v>1596</v>
      </c>
      <c r="T1114" t="s">
        <v>1596</v>
      </c>
    </row>
    <row r="1115" spans="1:20" hidden="1" x14ac:dyDescent="0.3">
      <c r="A1115" t="s">
        <v>4983</v>
      </c>
      <c r="B1115" t="s">
        <v>4984</v>
      </c>
      <c r="C1115" s="1" t="str">
        <f t="shared" si="131"/>
        <v>31:0010</v>
      </c>
      <c r="D1115" s="1" t="str">
        <f t="shared" si="132"/>
        <v>31:0003</v>
      </c>
      <c r="E1115" t="s">
        <v>4985</v>
      </c>
      <c r="F1115" t="s">
        <v>4986</v>
      </c>
      <c r="H1115">
        <v>71.058530000000005</v>
      </c>
      <c r="I1115">
        <v>-76.975189999999998</v>
      </c>
      <c r="J1115" s="1" t="str">
        <f t="shared" si="130"/>
        <v>Till</v>
      </c>
      <c r="K1115" s="1" t="str">
        <f t="shared" si="133"/>
        <v>HMC separation (ODM; details not reported)</v>
      </c>
      <c r="L1115" t="s">
        <v>25</v>
      </c>
      <c r="M1115" t="s">
        <v>25</v>
      </c>
      <c r="N1115" t="s">
        <v>25</v>
      </c>
      <c r="O1115" t="s">
        <v>25</v>
      </c>
      <c r="P1115" t="s">
        <v>1365</v>
      </c>
      <c r="Q1115" t="s">
        <v>1596</v>
      </c>
      <c r="R1115" t="s">
        <v>1596</v>
      </c>
      <c r="S1115" t="s">
        <v>1596</v>
      </c>
      <c r="T1115" t="s">
        <v>1596</v>
      </c>
    </row>
    <row r="1116" spans="1:20" hidden="1" x14ac:dyDescent="0.3">
      <c r="A1116" t="s">
        <v>4987</v>
      </c>
      <c r="B1116" t="s">
        <v>4988</v>
      </c>
      <c r="C1116" s="1" t="str">
        <f t="shared" si="131"/>
        <v>31:0010</v>
      </c>
      <c r="D1116" s="1" t="str">
        <f t="shared" si="132"/>
        <v>31:0003</v>
      </c>
      <c r="E1116" t="s">
        <v>4989</v>
      </c>
      <c r="F1116" t="s">
        <v>4990</v>
      </c>
      <c r="H1116">
        <v>71.101659999999995</v>
      </c>
      <c r="I1116">
        <v>-76.575220000000002</v>
      </c>
      <c r="J1116" s="1" t="str">
        <f t="shared" si="130"/>
        <v>Till</v>
      </c>
      <c r="K1116" s="1" t="str">
        <f t="shared" si="133"/>
        <v>HMC separation (ODM; details not reported)</v>
      </c>
      <c r="L1116" t="s">
        <v>25</v>
      </c>
      <c r="M1116" t="s">
        <v>25</v>
      </c>
      <c r="N1116" t="s">
        <v>25</v>
      </c>
      <c r="O1116" t="s">
        <v>25</v>
      </c>
      <c r="P1116" t="s">
        <v>874</v>
      </c>
      <c r="Q1116" t="s">
        <v>1596</v>
      </c>
      <c r="R1116" t="s">
        <v>1596</v>
      </c>
      <c r="S1116" t="s">
        <v>1596</v>
      </c>
      <c r="T1116" t="s">
        <v>1596</v>
      </c>
    </row>
    <row r="1117" spans="1:20" hidden="1" x14ac:dyDescent="0.3">
      <c r="A1117" t="s">
        <v>4991</v>
      </c>
      <c r="B1117" t="s">
        <v>4992</v>
      </c>
      <c r="C1117" s="1" t="str">
        <f t="shared" si="131"/>
        <v>31:0010</v>
      </c>
      <c r="D1117" s="1" t="str">
        <f t="shared" si="132"/>
        <v>31:0003</v>
      </c>
      <c r="E1117" t="s">
        <v>4993</v>
      </c>
      <c r="F1117" t="s">
        <v>4994</v>
      </c>
      <c r="H1117">
        <v>71.192189999999997</v>
      </c>
      <c r="I1117">
        <v>-76.565190000000001</v>
      </c>
      <c r="J1117" s="1" t="str">
        <f t="shared" si="130"/>
        <v>Till</v>
      </c>
      <c r="K1117" s="1" t="str">
        <f t="shared" si="133"/>
        <v>HMC separation (ODM; details not reported)</v>
      </c>
      <c r="L1117" t="s">
        <v>25</v>
      </c>
      <c r="M1117" t="s">
        <v>25</v>
      </c>
      <c r="N1117" t="s">
        <v>25</v>
      </c>
      <c r="O1117" t="s">
        <v>25</v>
      </c>
      <c r="P1117" t="s">
        <v>463</v>
      </c>
      <c r="Q1117" t="s">
        <v>1596</v>
      </c>
      <c r="R1117" t="s">
        <v>1596</v>
      </c>
      <c r="S1117" t="s">
        <v>1596</v>
      </c>
      <c r="T1117" t="s">
        <v>1596</v>
      </c>
    </row>
    <row r="1118" spans="1:20" hidden="1" x14ac:dyDescent="0.3">
      <c r="A1118" t="s">
        <v>4995</v>
      </c>
      <c r="B1118" t="s">
        <v>4996</v>
      </c>
      <c r="C1118" s="1" t="str">
        <f t="shared" si="131"/>
        <v>31:0010</v>
      </c>
      <c r="D1118" s="1" t="str">
        <f t="shared" si="132"/>
        <v>31:0003</v>
      </c>
      <c r="E1118" t="s">
        <v>4997</v>
      </c>
      <c r="F1118" t="s">
        <v>4998</v>
      </c>
      <c r="H1118">
        <v>71.215180000000004</v>
      </c>
      <c r="I1118">
        <v>-77.062740000000005</v>
      </c>
      <c r="J1118" s="1" t="str">
        <f t="shared" si="130"/>
        <v>Till</v>
      </c>
      <c r="K1118" s="1" t="str">
        <f t="shared" si="133"/>
        <v>HMC separation (ODM; details not reported)</v>
      </c>
      <c r="L1118" t="s">
        <v>25</v>
      </c>
      <c r="M1118" t="s">
        <v>25</v>
      </c>
      <c r="N1118" t="s">
        <v>25</v>
      </c>
      <c r="O1118" t="s">
        <v>25</v>
      </c>
      <c r="P1118" t="s">
        <v>1651</v>
      </c>
      <c r="Q1118" t="s">
        <v>1596</v>
      </c>
      <c r="R1118" t="s">
        <v>1596</v>
      </c>
      <c r="S1118" t="s">
        <v>1596</v>
      </c>
      <c r="T1118" t="s">
        <v>1596</v>
      </c>
    </row>
    <row r="1119" spans="1:20" hidden="1" x14ac:dyDescent="0.3">
      <c r="A1119" t="s">
        <v>4999</v>
      </c>
      <c r="B1119" t="s">
        <v>5000</v>
      </c>
      <c r="C1119" s="1" t="str">
        <f t="shared" si="131"/>
        <v>31:0010</v>
      </c>
      <c r="D1119" s="1" t="str">
        <f t="shared" si="132"/>
        <v>31:0003</v>
      </c>
      <c r="E1119" t="s">
        <v>5001</v>
      </c>
      <c r="F1119" t="s">
        <v>5002</v>
      </c>
      <c r="H1119">
        <v>71.215199999999996</v>
      </c>
      <c r="I1119">
        <v>-77.062939999999998</v>
      </c>
      <c r="J1119" s="1" t="str">
        <f t="shared" si="130"/>
        <v>Till</v>
      </c>
      <c r="K1119" s="1" t="str">
        <f t="shared" si="133"/>
        <v>HMC separation (ODM; details not reported)</v>
      </c>
      <c r="L1119" t="s">
        <v>25</v>
      </c>
      <c r="M1119" t="s">
        <v>25</v>
      </c>
      <c r="N1119" t="s">
        <v>25</v>
      </c>
      <c r="O1119" t="s">
        <v>25</v>
      </c>
      <c r="P1119" t="s">
        <v>1572</v>
      </c>
      <c r="Q1119" t="s">
        <v>1596</v>
      </c>
      <c r="R1119" t="s">
        <v>1596</v>
      </c>
      <c r="S1119" t="s">
        <v>1596</v>
      </c>
      <c r="T1119" t="s">
        <v>1596</v>
      </c>
    </row>
    <row r="1120" spans="1:20" hidden="1" x14ac:dyDescent="0.3">
      <c r="A1120" t="s">
        <v>5003</v>
      </c>
      <c r="B1120" t="s">
        <v>5004</v>
      </c>
      <c r="C1120" s="1" t="str">
        <f t="shared" si="131"/>
        <v>31:0010</v>
      </c>
      <c r="D1120" s="1" t="str">
        <f t="shared" si="132"/>
        <v>31:0003</v>
      </c>
      <c r="E1120" t="s">
        <v>5005</v>
      </c>
      <c r="F1120" t="s">
        <v>5006</v>
      </c>
      <c r="H1120">
        <v>71.117549999999994</v>
      </c>
      <c r="I1120">
        <v>-77.405019999999993</v>
      </c>
      <c r="J1120" s="1" t="str">
        <f t="shared" si="130"/>
        <v>Till</v>
      </c>
      <c r="K1120" s="1" t="str">
        <f t="shared" si="133"/>
        <v>HMC separation (ODM; details not reported)</v>
      </c>
      <c r="L1120" t="s">
        <v>25</v>
      </c>
      <c r="M1120" t="s">
        <v>25</v>
      </c>
      <c r="N1120" t="s">
        <v>25</v>
      </c>
      <c r="O1120" t="s">
        <v>25</v>
      </c>
      <c r="P1120" t="s">
        <v>275</v>
      </c>
      <c r="Q1120" t="s">
        <v>1596</v>
      </c>
      <c r="R1120" t="s">
        <v>1596</v>
      </c>
      <c r="S1120" t="s">
        <v>1596</v>
      </c>
      <c r="T1120" t="s">
        <v>1596</v>
      </c>
    </row>
    <row r="1121" spans="1:20" hidden="1" x14ac:dyDescent="0.3">
      <c r="A1121" t="s">
        <v>5007</v>
      </c>
      <c r="B1121" t="s">
        <v>5008</v>
      </c>
      <c r="C1121" s="1" t="str">
        <f t="shared" si="131"/>
        <v>31:0010</v>
      </c>
      <c r="D1121" s="1" t="str">
        <f t="shared" si="132"/>
        <v>31:0003</v>
      </c>
      <c r="E1121" t="s">
        <v>5009</v>
      </c>
      <c r="F1121" t="s">
        <v>5010</v>
      </c>
      <c r="H1121">
        <v>71.312619999999995</v>
      </c>
      <c r="I1121">
        <v>-77.277659999999997</v>
      </c>
      <c r="J1121" s="1" t="str">
        <f t="shared" si="130"/>
        <v>Till</v>
      </c>
      <c r="K1121" s="1" t="str">
        <f t="shared" si="133"/>
        <v>HMC separation (ODM; details not reported)</v>
      </c>
      <c r="L1121" t="s">
        <v>25</v>
      </c>
      <c r="M1121" t="s">
        <v>25</v>
      </c>
      <c r="N1121" t="s">
        <v>25</v>
      </c>
      <c r="O1121" t="s">
        <v>25</v>
      </c>
      <c r="P1121" t="s">
        <v>1989</v>
      </c>
      <c r="Q1121" t="s">
        <v>1596</v>
      </c>
      <c r="R1121" t="s">
        <v>1596</v>
      </c>
      <c r="S1121" t="s">
        <v>1596</v>
      </c>
      <c r="T1121" t="s">
        <v>1596</v>
      </c>
    </row>
    <row r="1122" spans="1:20" hidden="1" x14ac:dyDescent="0.3">
      <c r="A1122" t="s">
        <v>5011</v>
      </c>
      <c r="B1122" t="s">
        <v>5012</v>
      </c>
      <c r="C1122" s="1" t="str">
        <f t="shared" si="131"/>
        <v>31:0010</v>
      </c>
      <c r="D1122" s="1" t="str">
        <f t="shared" si="132"/>
        <v>31:0003</v>
      </c>
      <c r="E1122" t="s">
        <v>5013</v>
      </c>
      <c r="F1122" t="s">
        <v>5014</v>
      </c>
      <c r="H1122">
        <v>71.283289999999994</v>
      </c>
      <c r="I1122">
        <v>-77.024640000000005</v>
      </c>
      <c r="J1122" s="1" t="str">
        <f t="shared" si="130"/>
        <v>Till</v>
      </c>
      <c r="K1122" s="1" t="str">
        <f t="shared" si="133"/>
        <v>HMC separation (ODM; details not reported)</v>
      </c>
      <c r="L1122" t="s">
        <v>25</v>
      </c>
      <c r="M1122" t="s">
        <v>25</v>
      </c>
      <c r="N1122" t="s">
        <v>25</v>
      </c>
      <c r="O1122" t="s">
        <v>25</v>
      </c>
      <c r="P1122" t="s">
        <v>267</v>
      </c>
      <c r="Q1122" t="s">
        <v>1596</v>
      </c>
      <c r="R1122" t="s">
        <v>1596</v>
      </c>
      <c r="S1122" t="s">
        <v>1596</v>
      </c>
      <c r="T1122" t="s">
        <v>1596</v>
      </c>
    </row>
    <row r="1123" spans="1:20" hidden="1" x14ac:dyDescent="0.3">
      <c r="A1123" t="s">
        <v>5015</v>
      </c>
      <c r="B1123" t="s">
        <v>5016</v>
      </c>
      <c r="C1123" s="1" t="str">
        <f t="shared" si="131"/>
        <v>31:0010</v>
      </c>
      <c r="D1123" s="1" t="str">
        <f t="shared" si="132"/>
        <v>31:0003</v>
      </c>
      <c r="E1123" t="s">
        <v>5017</v>
      </c>
      <c r="F1123" t="s">
        <v>5018</v>
      </c>
      <c r="H1123">
        <v>71.271349999999998</v>
      </c>
      <c r="I1123">
        <v>-76.784660000000002</v>
      </c>
      <c r="J1123" s="1" t="str">
        <f t="shared" si="130"/>
        <v>Till</v>
      </c>
      <c r="K1123" s="1" t="str">
        <f t="shared" si="133"/>
        <v>HMC separation (ODM; details not reported)</v>
      </c>
      <c r="L1123" t="s">
        <v>33</v>
      </c>
      <c r="M1123" t="s">
        <v>25</v>
      </c>
      <c r="N1123" t="s">
        <v>33</v>
      </c>
      <c r="O1123" t="s">
        <v>25</v>
      </c>
      <c r="P1123" t="s">
        <v>1716</v>
      </c>
      <c r="Q1123" t="s">
        <v>5019</v>
      </c>
      <c r="R1123" t="s">
        <v>1596</v>
      </c>
      <c r="S1123" t="s">
        <v>5019</v>
      </c>
      <c r="T1123" t="s">
        <v>1596</v>
      </c>
    </row>
    <row r="1124" spans="1:20" hidden="1" x14ac:dyDescent="0.3">
      <c r="A1124" t="s">
        <v>5020</v>
      </c>
      <c r="B1124" t="s">
        <v>5021</v>
      </c>
      <c r="C1124" s="1" t="str">
        <f t="shared" si="131"/>
        <v>31:0010</v>
      </c>
      <c r="D1124" s="1" t="str">
        <f t="shared" si="132"/>
        <v>31:0003</v>
      </c>
      <c r="E1124" t="s">
        <v>5022</v>
      </c>
      <c r="F1124" t="s">
        <v>5023</v>
      </c>
      <c r="H1124">
        <v>71.342519999999993</v>
      </c>
      <c r="I1124">
        <v>-76.539119999999997</v>
      </c>
      <c r="J1124" s="1" t="str">
        <f t="shared" si="130"/>
        <v>Till</v>
      </c>
      <c r="K1124" s="1" t="str">
        <f t="shared" si="133"/>
        <v>HMC separation (ODM; details not reported)</v>
      </c>
      <c r="L1124" t="s">
        <v>25</v>
      </c>
      <c r="M1124" t="s">
        <v>25</v>
      </c>
      <c r="N1124" t="s">
        <v>25</v>
      </c>
      <c r="O1124" t="s">
        <v>25</v>
      </c>
      <c r="P1124" t="s">
        <v>1590</v>
      </c>
      <c r="Q1124" t="s">
        <v>1596</v>
      </c>
      <c r="R1124" t="s">
        <v>1596</v>
      </c>
      <c r="S1124" t="s">
        <v>1596</v>
      </c>
      <c r="T1124" t="s">
        <v>1596</v>
      </c>
    </row>
    <row r="1125" spans="1:20" hidden="1" x14ac:dyDescent="0.3">
      <c r="A1125" t="s">
        <v>5024</v>
      </c>
      <c r="B1125" t="s">
        <v>5025</v>
      </c>
      <c r="C1125" s="1" t="str">
        <f t="shared" si="131"/>
        <v>31:0010</v>
      </c>
      <c r="D1125" s="1" t="str">
        <f t="shared" si="132"/>
        <v>31:0003</v>
      </c>
      <c r="E1125" t="s">
        <v>5026</v>
      </c>
      <c r="F1125" t="s">
        <v>5027</v>
      </c>
      <c r="H1125">
        <v>71.438490000000002</v>
      </c>
      <c r="I1125">
        <v>-76.746219999999994</v>
      </c>
      <c r="J1125" s="1" t="str">
        <f t="shared" si="130"/>
        <v>Till</v>
      </c>
      <c r="K1125" s="1" t="str">
        <f t="shared" si="133"/>
        <v>HMC separation (ODM; details not reported)</v>
      </c>
      <c r="L1125" t="s">
        <v>25</v>
      </c>
      <c r="M1125" t="s">
        <v>25</v>
      </c>
      <c r="N1125" t="s">
        <v>25</v>
      </c>
      <c r="O1125" t="s">
        <v>25</v>
      </c>
      <c r="P1125" t="s">
        <v>1902</v>
      </c>
      <c r="Q1125" t="s">
        <v>1596</v>
      </c>
      <c r="R1125" t="s">
        <v>1596</v>
      </c>
      <c r="S1125" t="s">
        <v>1596</v>
      </c>
      <c r="T1125" t="s">
        <v>1596</v>
      </c>
    </row>
    <row r="1126" spans="1:20" hidden="1" x14ac:dyDescent="0.3">
      <c r="A1126" t="s">
        <v>5028</v>
      </c>
      <c r="B1126" t="s">
        <v>5029</v>
      </c>
      <c r="C1126" s="1" t="str">
        <f t="shared" si="131"/>
        <v>31:0010</v>
      </c>
      <c r="D1126" s="1" t="str">
        <f t="shared" si="132"/>
        <v>31:0003</v>
      </c>
      <c r="E1126" t="s">
        <v>5030</v>
      </c>
      <c r="F1126" t="s">
        <v>5031</v>
      </c>
      <c r="H1126">
        <v>71.433009999999996</v>
      </c>
      <c r="I1126">
        <v>-77.019689999999997</v>
      </c>
      <c r="J1126" s="1" t="str">
        <f t="shared" si="130"/>
        <v>Till</v>
      </c>
      <c r="K1126" s="1" t="str">
        <f t="shared" si="133"/>
        <v>HMC separation (ODM; details not reported)</v>
      </c>
      <c r="L1126" t="s">
        <v>25</v>
      </c>
      <c r="M1126" t="s">
        <v>25</v>
      </c>
      <c r="N1126" t="s">
        <v>25</v>
      </c>
      <c r="O1126" t="s">
        <v>25</v>
      </c>
      <c r="P1126" t="s">
        <v>2160</v>
      </c>
      <c r="Q1126" t="s">
        <v>1596</v>
      </c>
      <c r="R1126" t="s">
        <v>1596</v>
      </c>
      <c r="S1126" t="s">
        <v>1596</v>
      </c>
      <c r="T1126" t="s">
        <v>1596</v>
      </c>
    </row>
    <row r="1127" spans="1:20" hidden="1" x14ac:dyDescent="0.3">
      <c r="A1127" t="s">
        <v>5032</v>
      </c>
      <c r="B1127" t="s">
        <v>5033</v>
      </c>
      <c r="C1127" s="1" t="str">
        <f t="shared" si="131"/>
        <v>31:0010</v>
      </c>
      <c r="D1127" s="1" t="str">
        <f t="shared" si="132"/>
        <v>31:0003</v>
      </c>
      <c r="E1127" t="s">
        <v>5034</v>
      </c>
      <c r="F1127" t="s">
        <v>5035</v>
      </c>
      <c r="H1127">
        <v>71.365440000000007</v>
      </c>
      <c r="I1127">
        <v>-77.340639999999993</v>
      </c>
      <c r="J1127" s="1" t="str">
        <f t="shared" si="130"/>
        <v>Till</v>
      </c>
      <c r="K1127" s="1" t="str">
        <f t="shared" si="133"/>
        <v>HMC separation (ODM; details not reported)</v>
      </c>
      <c r="L1127" t="s">
        <v>25</v>
      </c>
      <c r="M1127" t="s">
        <v>25</v>
      </c>
      <c r="N1127" t="s">
        <v>25</v>
      </c>
      <c r="O1127" t="s">
        <v>25</v>
      </c>
      <c r="P1127" t="s">
        <v>511</v>
      </c>
      <c r="Q1127" t="s">
        <v>1596</v>
      </c>
      <c r="R1127" t="s">
        <v>1596</v>
      </c>
      <c r="S1127" t="s">
        <v>1596</v>
      </c>
      <c r="T1127" t="s">
        <v>1596</v>
      </c>
    </row>
    <row r="1128" spans="1:20" hidden="1" x14ac:dyDescent="0.3">
      <c r="A1128" t="s">
        <v>5036</v>
      </c>
      <c r="B1128" t="s">
        <v>5037</v>
      </c>
      <c r="C1128" s="1" t="str">
        <f t="shared" si="131"/>
        <v>31:0010</v>
      </c>
      <c r="D1128" s="1" t="str">
        <f t="shared" si="132"/>
        <v>31:0003</v>
      </c>
      <c r="E1128" t="s">
        <v>5038</v>
      </c>
      <c r="F1128" t="s">
        <v>5039</v>
      </c>
      <c r="H1128">
        <v>71.47681</v>
      </c>
      <c r="I1128">
        <v>-76.622500000000002</v>
      </c>
      <c r="J1128" s="1" t="str">
        <f t="shared" si="130"/>
        <v>Till</v>
      </c>
      <c r="K1128" s="1" t="str">
        <f t="shared" si="133"/>
        <v>HMC separation (ODM; details not reported)</v>
      </c>
      <c r="L1128" t="s">
        <v>25</v>
      </c>
      <c r="M1128" t="s">
        <v>25</v>
      </c>
      <c r="N1128" t="s">
        <v>25</v>
      </c>
      <c r="O1128" t="s">
        <v>25</v>
      </c>
      <c r="P1128" t="s">
        <v>1893</v>
      </c>
      <c r="Q1128" t="s">
        <v>1596</v>
      </c>
      <c r="R1128" t="s">
        <v>1596</v>
      </c>
      <c r="S1128" t="s">
        <v>1596</v>
      </c>
      <c r="T1128" t="s">
        <v>1596</v>
      </c>
    </row>
    <row r="1129" spans="1:20" hidden="1" x14ac:dyDescent="0.3">
      <c r="A1129" t="s">
        <v>5040</v>
      </c>
      <c r="B1129" t="s">
        <v>5041</v>
      </c>
      <c r="C1129" s="1" t="str">
        <f t="shared" si="131"/>
        <v>31:0010</v>
      </c>
      <c r="D1129" s="1" t="str">
        <f t="shared" si="132"/>
        <v>31:0003</v>
      </c>
      <c r="E1129" t="s">
        <v>5042</v>
      </c>
      <c r="F1129" t="s">
        <v>5043</v>
      </c>
      <c r="H1129">
        <v>71.476820000000004</v>
      </c>
      <c r="I1129">
        <v>-76.622500000000002</v>
      </c>
      <c r="J1129" s="1" t="str">
        <f t="shared" si="130"/>
        <v>Till</v>
      </c>
      <c r="K1129" s="1" t="str">
        <f t="shared" si="133"/>
        <v>HMC separation (ODM; details not reported)</v>
      </c>
      <c r="L1129" t="s">
        <v>25</v>
      </c>
      <c r="M1129" t="s">
        <v>25</v>
      </c>
      <c r="N1129" t="s">
        <v>25</v>
      </c>
      <c r="O1129" t="s">
        <v>25</v>
      </c>
      <c r="P1129" t="s">
        <v>1628</v>
      </c>
      <c r="Q1129" t="s">
        <v>1596</v>
      </c>
      <c r="R1129" t="s">
        <v>1596</v>
      </c>
      <c r="S1129" t="s">
        <v>1596</v>
      </c>
      <c r="T1129" t="s">
        <v>1596</v>
      </c>
    </row>
    <row r="1130" spans="1:20" hidden="1" x14ac:dyDescent="0.3">
      <c r="A1130" t="s">
        <v>5044</v>
      </c>
      <c r="B1130" t="s">
        <v>5045</v>
      </c>
      <c r="C1130" s="1" t="str">
        <f t="shared" si="131"/>
        <v>31:0010</v>
      </c>
      <c r="D1130" s="1" t="str">
        <f t="shared" si="132"/>
        <v>31:0003</v>
      </c>
      <c r="E1130" t="s">
        <v>5046</v>
      </c>
      <c r="F1130" t="s">
        <v>5047</v>
      </c>
      <c r="H1130">
        <v>70.572990000000004</v>
      </c>
      <c r="I1130">
        <v>-72.485749999999996</v>
      </c>
      <c r="J1130" s="1" t="str">
        <f t="shared" si="130"/>
        <v>Till</v>
      </c>
      <c r="K1130" s="1" t="str">
        <f t="shared" si="133"/>
        <v>HMC separation (ODM; details not reported)</v>
      </c>
      <c r="L1130" t="s">
        <v>25</v>
      </c>
      <c r="M1130" t="s">
        <v>25</v>
      </c>
      <c r="N1130" t="s">
        <v>25</v>
      </c>
      <c r="O1130" t="s">
        <v>25</v>
      </c>
      <c r="P1130" t="s">
        <v>1628</v>
      </c>
      <c r="Q1130" t="s">
        <v>1596</v>
      </c>
      <c r="R1130" t="s">
        <v>1596</v>
      </c>
      <c r="S1130" t="s">
        <v>1596</v>
      </c>
      <c r="T1130" t="s">
        <v>1596</v>
      </c>
    </row>
    <row r="1131" spans="1:20" hidden="1" x14ac:dyDescent="0.3">
      <c r="A1131" t="s">
        <v>5048</v>
      </c>
      <c r="B1131" t="s">
        <v>5049</v>
      </c>
      <c r="C1131" s="1" t="str">
        <f t="shared" si="131"/>
        <v>31:0010</v>
      </c>
      <c r="D1131" s="1" t="str">
        <f t="shared" si="132"/>
        <v>31:0003</v>
      </c>
      <c r="E1131" t="s">
        <v>5050</v>
      </c>
      <c r="F1131" t="s">
        <v>5051</v>
      </c>
      <c r="H1131">
        <v>70.710790000000003</v>
      </c>
      <c r="I1131">
        <v>-72.260660000000001</v>
      </c>
      <c r="J1131" s="1" t="str">
        <f t="shared" ref="J1131:J1155" si="134">HYPERLINK("http://geochem.nrcan.gc.ca/cdogs/content/kwd/kwd020044_e.htm", "Till")</f>
        <v>Till</v>
      </c>
      <c r="K1131" s="1" t="str">
        <f t="shared" si="133"/>
        <v>HMC separation (ODM; details not reported)</v>
      </c>
      <c r="L1131" t="s">
        <v>34</v>
      </c>
      <c r="M1131" t="s">
        <v>25</v>
      </c>
      <c r="N1131" t="s">
        <v>34</v>
      </c>
      <c r="O1131" t="s">
        <v>25</v>
      </c>
      <c r="P1131" t="s">
        <v>268</v>
      </c>
      <c r="Q1131" t="s">
        <v>5052</v>
      </c>
      <c r="R1131" t="s">
        <v>1596</v>
      </c>
      <c r="S1131" t="s">
        <v>5052</v>
      </c>
      <c r="T1131" t="s">
        <v>1596</v>
      </c>
    </row>
    <row r="1132" spans="1:20" hidden="1" x14ac:dyDescent="0.3">
      <c r="A1132" t="s">
        <v>5053</v>
      </c>
      <c r="B1132" t="s">
        <v>5054</v>
      </c>
      <c r="C1132" s="1" t="str">
        <f t="shared" si="131"/>
        <v>31:0010</v>
      </c>
      <c r="D1132" s="1" t="str">
        <f t="shared" si="132"/>
        <v>31:0003</v>
      </c>
      <c r="E1132" t="s">
        <v>5055</v>
      </c>
      <c r="F1132" t="s">
        <v>5056</v>
      </c>
      <c r="H1132">
        <v>70.669589999999999</v>
      </c>
      <c r="I1132">
        <v>-72.503870000000006</v>
      </c>
      <c r="J1132" s="1" t="str">
        <f t="shared" si="134"/>
        <v>Till</v>
      </c>
      <c r="K1132" s="1" t="str">
        <f t="shared" si="133"/>
        <v>HMC separation (ODM; details not reported)</v>
      </c>
      <c r="L1132" t="s">
        <v>25</v>
      </c>
      <c r="M1132" t="s">
        <v>25</v>
      </c>
      <c r="N1132" t="s">
        <v>25</v>
      </c>
      <c r="O1132" t="s">
        <v>25</v>
      </c>
      <c r="P1132" t="s">
        <v>1989</v>
      </c>
      <c r="Q1132" t="s">
        <v>1596</v>
      </c>
      <c r="R1132" t="s">
        <v>1596</v>
      </c>
      <c r="S1132" t="s">
        <v>1596</v>
      </c>
      <c r="T1132" t="s">
        <v>1596</v>
      </c>
    </row>
    <row r="1133" spans="1:20" hidden="1" x14ac:dyDescent="0.3">
      <c r="A1133" t="s">
        <v>5057</v>
      </c>
      <c r="B1133" t="s">
        <v>5058</v>
      </c>
      <c r="C1133" s="1" t="str">
        <f t="shared" si="131"/>
        <v>31:0010</v>
      </c>
      <c r="D1133" s="1" t="str">
        <f t="shared" si="132"/>
        <v>31:0003</v>
      </c>
      <c r="E1133" t="s">
        <v>5059</v>
      </c>
      <c r="F1133" t="s">
        <v>5060</v>
      </c>
      <c r="H1133">
        <v>70.660420000000002</v>
      </c>
      <c r="I1133">
        <v>-72.724950000000007</v>
      </c>
      <c r="J1133" s="1" t="str">
        <f t="shared" si="134"/>
        <v>Till</v>
      </c>
      <c r="K1133" s="1" t="str">
        <f t="shared" si="133"/>
        <v>HMC separation (ODM; details not reported)</v>
      </c>
      <c r="L1133" t="s">
        <v>25</v>
      </c>
      <c r="M1133" t="s">
        <v>25</v>
      </c>
      <c r="N1133" t="s">
        <v>25</v>
      </c>
      <c r="O1133" t="s">
        <v>25</v>
      </c>
      <c r="P1133" t="s">
        <v>26</v>
      </c>
      <c r="Q1133" t="s">
        <v>1596</v>
      </c>
      <c r="R1133" t="s">
        <v>1596</v>
      </c>
      <c r="S1133" t="s">
        <v>1596</v>
      </c>
      <c r="T1133" t="s">
        <v>1596</v>
      </c>
    </row>
    <row r="1134" spans="1:20" hidden="1" x14ac:dyDescent="0.3">
      <c r="A1134" t="s">
        <v>5061</v>
      </c>
      <c r="B1134" t="s">
        <v>5062</v>
      </c>
      <c r="C1134" s="1" t="str">
        <f t="shared" si="131"/>
        <v>31:0010</v>
      </c>
      <c r="D1134" s="1" t="str">
        <f t="shared" si="132"/>
        <v>31:0003</v>
      </c>
      <c r="E1134" t="s">
        <v>5063</v>
      </c>
      <c r="F1134" t="s">
        <v>5064</v>
      </c>
      <c r="H1134">
        <v>70.671520000000001</v>
      </c>
      <c r="I1134">
        <v>-72.915959999999998</v>
      </c>
      <c r="J1134" s="1" t="str">
        <f t="shared" si="134"/>
        <v>Till</v>
      </c>
      <c r="K1134" s="1" t="str">
        <f t="shared" si="133"/>
        <v>HMC separation (ODM; details not reported)</v>
      </c>
      <c r="L1134" t="s">
        <v>33</v>
      </c>
      <c r="M1134" t="s">
        <v>25</v>
      </c>
      <c r="N1134" t="s">
        <v>33</v>
      </c>
      <c r="O1134" t="s">
        <v>25</v>
      </c>
      <c r="P1134" t="s">
        <v>5065</v>
      </c>
      <c r="Q1134" t="s">
        <v>5066</v>
      </c>
      <c r="R1134" t="s">
        <v>1596</v>
      </c>
      <c r="S1134" t="s">
        <v>5066</v>
      </c>
      <c r="T1134" t="s">
        <v>1596</v>
      </c>
    </row>
    <row r="1135" spans="1:20" hidden="1" x14ac:dyDescent="0.3">
      <c r="A1135" t="s">
        <v>5067</v>
      </c>
      <c r="B1135" t="s">
        <v>5068</v>
      </c>
      <c r="C1135" s="1" t="str">
        <f t="shared" si="131"/>
        <v>31:0010</v>
      </c>
      <c r="D1135" s="1" t="str">
        <f t="shared" si="132"/>
        <v>31:0003</v>
      </c>
      <c r="E1135" t="s">
        <v>5069</v>
      </c>
      <c r="F1135" t="s">
        <v>5070</v>
      </c>
      <c r="H1135">
        <v>70.671530000000004</v>
      </c>
      <c r="I1135">
        <v>-72.915959999999998</v>
      </c>
      <c r="J1135" s="1" t="str">
        <f t="shared" si="134"/>
        <v>Till</v>
      </c>
      <c r="K1135" s="1" t="str">
        <f t="shared" si="133"/>
        <v>HMC separation (ODM; details not reported)</v>
      </c>
      <c r="L1135" t="s">
        <v>25</v>
      </c>
      <c r="M1135" t="s">
        <v>25</v>
      </c>
      <c r="N1135" t="s">
        <v>25</v>
      </c>
      <c r="O1135" t="s">
        <v>25</v>
      </c>
      <c r="P1135" t="s">
        <v>1595</v>
      </c>
      <c r="Q1135" t="s">
        <v>1596</v>
      </c>
      <c r="R1135" t="s">
        <v>1596</v>
      </c>
      <c r="S1135" t="s">
        <v>1596</v>
      </c>
      <c r="T1135" t="s">
        <v>1596</v>
      </c>
    </row>
    <row r="1136" spans="1:20" hidden="1" x14ac:dyDescent="0.3">
      <c r="A1136" t="s">
        <v>5071</v>
      </c>
      <c r="B1136" t="s">
        <v>5072</v>
      </c>
      <c r="C1136" s="1" t="str">
        <f t="shared" si="131"/>
        <v>31:0010</v>
      </c>
      <c r="D1136" s="1" t="str">
        <f t="shared" si="132"/>
        <v>31:0003</v>
      </c>
      <c r="E1136" t="s">
        <v>5073</v>
      </c>
      <c r="F1136" t="s">
        <v>5074</v>
      </c>
      <c r="H1136">
        <v>70.665670000000006</v>
      </c>
      <c r="I1136">
        <v>-73.113960000000006</v>
      </c>
      <c r="J1136" s="1" t="str">
        <f t="shared" si="134"/>
        <v>Till</v>
      </c>
      <c r="K1136" s="1" t="str">
        <f t="shared" si="133"/>
        <v>HMC separation (ODM; details not reported)</v>
      </c>
      <c r="L1136" t="s">
        <v>33</v>
      </c>
      <c r="M1136" t="s">
        <v>33</v>
      </c>
      <c r="N1136" t="s">
        <v>25</v>
      </c>
      <c r="O1136" t="s">
        <v>25</v>
      </c>
      <c r="P1136" t="s">
        <v>5075</v>
      </c>
      <c r="Q1136" t="s">
        <v>5076</v>
      </c>
      <c r="R1136" t="s">
        <v>5076</v>
      </c>
      <c r="S1136" t="s">
        <v>1596</v>
      </c>
      <c r="T1136" t="s">
        <v>1596</v>
      </c>
    </row>
    <row r="1137" spans="1:20" hidden="1" x14ac:dyDescent="0.3">
      <c r="A1137" t="s">
        <v>5077</v>
      </c>
      <c r="B1137" t="s">
        <v>5078</v>
      </c>
      <c r="C1137" s="1" t="str">
        <f t="shared" si="131"/>
        <v>31:0010</v>
      </c>
      <c r="D1137" s="1" t="str">
        <f t="shared" si="132"/>
        <v>31:0003</v>
      </c>
      <c r="E1137" t="s">
        <v>5079</v>
      </c>
      <c r="F1137" t="s">
        <v>5080</v>
      </c>
      <c r="H1137">
        <v>70.675510000000003</v>
      </c>
      <c r="I1137">
        <v>-73.448899999999995</v>
      </c>
      <c r="J1137" s="1" t="str">
        <f t="shared" si="134"/>
        <v>Till</v>
      </c>
      <c r="K1137" s="1" t="str">
        <f t="shared" si="133"/>
        <v>HMC separation (ODM; details not reported)</v>
      </c>
      <c r="L1137" t="s">
        <v>24</v>
      </c>
      <c r="M1137" t="s">
        <v>32</v>
      </c>
      <c r="N1137" t="s">
        <v>34</v>
      </c>
      <c r="O1137" t="s">
        <v>25</v>
      </c>
      <c r="P1137" t="s">
        <v>2658</v>
      </c>
      <c r="Q1137" t="s">
        <v>5081</v>
      </c>
      <c r="R1137" t="s">
        <v>5082</v>
      </c>
      <c r="S1137" t="s">
        <v>5083</v>
      </c>
      <c r="T1137" t="s">
        <v>1596</v>
      </c>
    </row>
    <row r="1138" spans="1:20" hidden="1" x14ac:dyDescent="0.3">
      <c r="A1138" t="s">
        <v>5084</v>
      </c>
      <c r="B1138" t="s">
        <v>5085</v>
      </c>
      <c r="C1138" s="1" t="str">
        <f t="shared" si="131"/>
        <v>31:0010</v>
      </c>
      <c r="D1138" s="1" t="str">
        <f t="shared" si="132"/>
        <v>31:0003</v>
      </c>
      <c r="E1138" t="s">
        <v>5086</v>
      </c>
      <c r="F1138" t="s">
        <v>5087</v>
      </c>
      <c r="H1138">
        <v>70.690989999999999</v>
      </c>
      <c r="I1138">
        <v>-73.659750000000003</v>
      </c>
      <c r="J1138" s="1" t="str">
        <f t="shared" si="134"/>
        <v>Till</v>
      </c>
      <c r="K1138" s="1" t="str">
        <f t="shared" si="133"/>
        <v>HMC separation (ODM; details not reported)</v>
      </c>
      <c r="L1138" t="s">
        <v>25</v>
      </c>
      <c r="M1138" t="s">
        <v>25</v>
      </c>
      <c r="N1138" t="s">
        <v>25</v>
      </c>
      <c r="O1138" t="s">
        <v>25</v>
      </c>
      <c r="P1138" t="s">
        <v>1180</v>
      </c>
      <c r="Q1138" t="s">
        <v>1596</v>
      </c>
      <c r="R1138" t="s">
        <v>1596</v>
      </c>
      <c r="S1138" t="s">
        <v>1596</v>
      </c>
      <c r="T1138" t="s">
        <v>1596</v>
      </c>
    </row>
    <row r="1139" spans="1:20" hidden="1" x14ac:dyDescent="0.3">
      <c r="A1139" t="s">
        <v>5088</v>
      </c>
      <c r="B1139" t="s">
        <v>5089</v>
      </c>
      <c r="C1139" s="1" t="str">
        <f t="shared" si="131"/>
        <v>31:0010</v>
      </c>
      <c r="D1139" s="1" t="str">
        <f t="shared" si="132"/>
        <v>31:0003</v>
      </c>
      <c r="E1139" t="s">
        <v>5090</v>
      </c>
      <c r="F1139" t="s">
        <v>5091</v>
      </c>
      <c r="H1139">
        <v>70.670429999999996</v>
      </c>
      <c r="I1139">
        <v>-73.93092</v>
      </c>
      <c r="J1139" s="1" t="str">
        <f t="shared" si="134"/>
        <v>Till</v>
      </c>
      <c r="K1139" s="1" t="str">
        <f t="shared" si="133"/>
        <v>HMC separation (ODM; details not reported)</v>
      </c>
      <c r="L1139" t="s">
        <v>33</v>
      </c>
      <c r="M1139" t="s">
        <v>33</v>
      </c>
      <c r="N1139" t="s">
        <v>25</v>
      </c>
      <c r="O1139" t="s">
        <v>25</v>
      </c>
      <c r="P1139" t="s">
        <v>1642</v>
      </c>
      <c r="Q1139" t="s">
        <v>5092</v>
      </c>
      <c r="R1139" t="s">
        <v>5092</v>
      </c>
      <c r="S1139" t="s">
        <v>1596</v>
      </c>
      <c r="T1139" t="s">
        <v>1596</v>
      </c>
    </row>
    <row r="1140" spans="1:20" hidden="1" x14ac:dyDescent="0.3">
      <c r="A1140" t="s">
        <v>5093</v>
      </c>
      <c r="B1140" t="s">
        <v>5094</v>
      </c>
      <c r="C1140" s="1" t="str">
        <f t="shared" si="131"/>
        <v>31:0010</v>
      </c>
      <c r="D1140" s="1" t="str">
        <f t="shared" si="132"/>
        <v>31:0003</v>
      </c>
      <c r="E1140" t="s">
        <v>5095</v>
      </c>
      <c r="F1140" t="s">
        <v>5096</v>
      </c>
      <c r="H1140">
        <v>70.708320000000001</v>
      </c>
      <c r="I1140">
        <v>-74.017880000000005</v>
      </c>
      <c r="J1140" s="1" t="str">
        <f t="shared" si="134"/>
        <v>Till</v>
      </c>
      <c r="K1140" s="1" t="str">
        <f t="shared" si="133"/>
        <v>HMC separation (ODM; details not reported)</v>
      </c>
      <c r="L1140" t="s">
        <v>25</v>
      </c>
      <c r="M1140" t="s">
        <v>25</v>
      </c>
      <c r="N1140" t="s">
        <v>25</v>
      </c>
      <c r="O1140" t="s">
        <v>25</v>
      </c>
      <c r="P1140" t="s">
        <v>2585</v>
      </c>
      <c r="Q1140" t="s">
        <v>1596</v>
      </c>
      <c r="R1140" t="s">
        <v>1596</v>
      </c>
      <c r="S1140" t="s">
        <v>1596</v>
      </c>
      <c r="T1140" t="s">
        <v>1596</v>
      </c>
    </row>
    <row r="1141" spans="1:20" hidden="1" x14ac:dyDescent="0.3">
      <c r="A1141" t="s">
        <v>5097</v>
      </c>
      <c r="B1141" t="s">
        <v>5098</v>
      </c>
      <c r="C1141" s="1" t="str">
        <f t="shared" si="131"/>
        <v>31:0010</v>
      </c>
      <c r="D1141" s="1" t="str">
        <f t="shared" si="132"/>
        <v>31:0003</v>
      </c>
      <c r="E1141" t="s">
        <v>5099</v>
      </c>
      <c r="F1141" t="s">
        <v>5100</v>
      </c>
      <c r="H1141">
        <v>70.794169999999994</v>
      </c>
      <c r="I1141">
        <v>-74.07687</v>
      </c>
      <c r="J1141" s="1" t="str">
        <f t="shared" si="134"/>
        <v>Till</v>
      </c>
      <c r="K1141" s="1" t="str">
        <f t="shared" si="133"/>
        <v>HMC separation (ODM; details not reported)</v>
      </c>
      <c r="L1141" t="s">
        <v>33</v>
      </c>
      <c r="M1141" t="s">
        <v>33</v>
      </c>
      <c r="N1141" t="s">
        <v>25</v>
      </c>
      <c r="O1141" t="s">
        <v>25</v>
      </c>
      <c r="P1141" t="s">
        <v>1157</v>
      </c>
      <c r="Q1141" t="s">
        <v>5101</v>
      </c>
      <c r="R1141" t="s">
        <v>5101</v>
      </c>
      <c r="S1141" t="s">
        <v>1596</v>
      </c>
      <c r="T1141" t="s">
        <v>1596</v>
      </c>
    </row>
    <row r="1142" spans="1:20" hidden="1" x14ac:dyDescent="0.3">
      <c r="A1142" t="s">
        <v>5102</v>
      </c>
      <c r="B1142" t="s">
        <v>5103</v>
      </c>
      <c r="C1142" s="1" t="str">
        <f t="shared" si="131"/>
        <v>31:0010</v>
      </c>
      <c r="D1142" s="1" t="str">
        <f t="shared" si="132"/>
        <v>31:0003</v>
      </c>
      <c r="E1142" t="s">
        <v>5104</v>
      </c>
      <c r="F1142" t="s">
        <v>5105</v>
      </c>
      <c r="H1142">
        <v>70.807100000000005</v>
      </c>
      <c r="I1142">
        <v>-74.353009999999998</v>
      </c>
      <c r="J1142" s="1" t="str">
        <f t="shared" si="134"/>
        <v>Till</v>
      </c>
      <c r="K1142" s="1" t="str">
        <f t="shared" si="133"/>
        <v>HMC separation (ODM; details not reported)</v>
      </c>
      <c r="L1142" t="s">
        <v>25</v>
      </c>
      <c r="M1142" t="s">
        <v>25</v>
      </c>
      <c r="N1142" t="s">
        <v>25</v>
      </c>
      <c r="O1142" t="s">
        <v>25</v>
      </c>
      <c r="P1142" t="s">
        <v>1595</v>
      </c>
      <c r="Q1142" t="s">
        <v>1596</v>
      </c>
      <c r="R1142" t="s">
        <v>1596</v>
      </c>
      <c r="S1142" t="s">
        <v>1596</v>
      </c>
      <c r="T1142" t="s">
        <v>1596</v>
      </c>
    </row>
    <row r="1143" spans="1:20" hidden="1" x14ac:dyDescent="0.3">
      <c r="A1143" t="s">
        <v>5106</v>
      </c>
      <c r="B1143" t="s">
        <v>5107</v>
      </c>
      <c r="C1143" s="1" t="str">
        <f t="shared" ref="C1143:C1155" si="135">HYPERLINK("http://geochem.nrcan.gc.ca/cdogs/content/bdl/bdl310010_e.htm", "31:0010")</f>
        <v>31:0010</v>
      </c>
      <c r="D1143" s="1" t="str">
        <f t="shared" ref="D1143:D1155" si="136">HYPERLINK("http://geochem.nrcan.gc.ca/cdogs/content/svy/svy310003_e.htm", "31:0003")</f>
        <v>31:0003</v>
      </c>
      <c r="E1143" t="s">
        <v>5108</v>
      </c>
      <c r="F1143" t="s">
        <v>5109</v>
      </c>
      <c r="H1143">
        <v>70.385959999999997</v>
      </c>
      <c r="I1143">
        <v>-75.340490000000003</v>
      </c>
      <c r="J1143" s="1" t="str">
        <f t="shared" si="134"/>
        <v>Till</v>
      </c>
      <c r="K1143" s="1" t="str">
        <f t="shared" ref="K1143:K1155" si="137">HYPERLINK("http://geochem.nrcan.gc.ca/cdogs/content/kwd/kwd080049_e.htm", "HMC separation (ODM; details not reported)")</f>
        <v>HMC separation (ODM; details not reported)</v>
      </c>
      <c r="L1143" t="s">
        <v>25</v>
      </c>
      <c r="M1143" t="s">
        <v>25</v>
      </c>
      <c r="N1143" t="s">
        <v>25</v>
      </c>
      <c r="O1143" t="s">
        <v>25</v>
      </c>
      <c r="P1143" t="s">
        <v>1963</v>
      </c>
      <c r="Q1143" t="s">
        <v>1596</v>
      </c>
      <c r="R1143" t="s">
        <v>1596</v>
      </c>
      <c r="S1143" t="s">
        <v>1596</v>
      </c>
      <c r="T1143" t="s">
        <v>1596</v>
      </c>
    </row>
    <row r="1144" spans="1:20" hidden="1" x14ac:dyDescent="0.3">
      <c r="A1144" t="s">
        <v>5110</v>
      </c>
      <c r="B1144" t="s">
        <v>5111</v>
      </c>
      <c r="C1144" s="1" t="str">
        <f t="shared" si="135"/>
        <v>31:0010</v>
      </c>
      <c r="D1144" s="1" t="str">
        <f t="shared" si="136"/>
        <v>31:0003</v>
      </c>
      <c r="E1144" t="s">
        <v>5112</v>
      </c>
      <c r="F1144" t="s">
        <v>5113</v>
      </c>
      <c r="H1144">
        <v>70.432929999999999</v>
      </c>
      <c r="I1144">
        <v>-75.299790000000002</v>
      </c>
      <c r="J1144" s="1" t="str">
        <f t="shared" si="134"/>
        <v>Till</v>
      </c>
      <c r="K1144" s="1" t="str">
        <f t="shared" si="137"/>
        <v>HMC separation (ODM; details not reported)</v>
      </c>
      <c r="L1144" t="s">
        <v>25</v>
      </c>
      <c r="M1144" t="s">
        <v>25</v>
      </c>
      <c r="N1144" t="s">
        <v>25</v>
      </c>
      <c r="O1144" t="s">
        <v>25</v>
      </c>
      <c r="P1144" t="s">
        <v>1716</v>
      </c>
      <c r="Q1144" t="s">
        <v>1596</v>
      </c>
      <c r="R1144" t="s">
        <v>1596</v>
      </c>
      <c r="S1144" t="s">
        <v>1596</v>
      </c>
      <c r="T1144" t="s">
        <v>1596</v>
      </c>
    </row>
    <row r="1145" spans="1:20" hidden="1" x14ac:dyDescent="0.3">
      <c r="A1145" t="s">
        <v>5114</v>
      </c>
      <c r="B1145" t="s">
        <v>5115</v>
      </c>
      <c r="C1145" s="1" t="str">
        <f t="shared" si="135"/>
        <v>31:0010</v>
      </c>
      <c r="D1145" s="1" t="str">
        <f t="shared" si="136"/>
        <v>31:0003</v>
      </c>
      <c r="E1145" t="s">
        <v>5116</v>
      </c>
      <c r="F1145" t="s">
        <v>5117</v>
      </c>
      <c r="H1145">
        <v>70.509960000000007</v>
      </c>
      <c r="I1145">
        <v>-75.139179999999996</v>
      </c>
      <c r="J1145" s="1" t="str">
        <f t="shared" si="134"/>
        <v>Till</v>
      </c>
      <c r="K1145" s="1" t="str">
        <f t="shared" si="137"/>
        <v>HMC separation (ODM; details not reported)</v>
      </c>
      <c r="L1145" t="s">
        <v>33</v>
      </c>
      <c r="M1145" t="s">
        <v>33</v>
      </c>
      <c r="N1145" t="s">
        <v>25</v>
      </c>
      <c r="O1145" t="s">
        <v>25</v>
      </c>
      <c r="P1145" t="s">
        <v>277</v>
      </c>
      <c r="Q1145" t="s">
        <v>5118</v>
      </c>
      <c r="R1145" t="s">
        <v>5118</v>
      </c>
      <c r="S1145" t="s">
        <v>1596</v>
      </c>
      <c r="T1145" t="s">
        <v>1596</v>
      </c>
    </row>
    <row r="1146" spans="1:20" hidden="1" x14ac:dyDescent="0.3">
      <c r="A1146" t="s">
        <v>5119</v>
      </c>
      <c r="B1146" t="s">
        <v>5120</v>
      </c>
      <c r="C1146" s="1" t="str">
        <f t="shared" si="135"/>
        <v>31:0010</v>
      </c>
      <c r="D1146" s="1" t="str">
        <f t="shared" si="136"/>
        <v>31:0003</v>
      </c>
      <c r="E1146" t="s">
        <v>5121</v>
      </c>
      <c r="F1146" t="s">
        <v>5122</v>
      </c>
      <c r="H1146">
        <v>70.477199999999996</v>
      </c>
      <c r="I1146">
        <v>-75.486750000000001</v>
      </c>
      <c r="J1146" s="1" t="str">
        <f t="shared" si="134"/>
        <v>Till</v>
      </c>
      <c r="K1146" s="1" t="str">
        <f t="shared" si="137"/>
        <v>HMC separation (ODM; details not reported)</v>
      </c>
      <c r="L1146" t="s">
        <v>25</v>
      </c>
      <c r="M1146" t="s">
        <v>25</v>
      </c>
      <c r="N1146" t="s">
        <v>25</v>
      </c>
      <c r="O1146" t="s">
        <v>25</v>
      </c>
      <c r="P1146" t="s">
        <v>1888</v>
      </c>
      <c r="Q1146" t="s">
        <v>1596</v>
      </c>
      <c r="R1146" t="s">
        <v>1596</v>
      </c>
      <c r="S1146" t="s">
        <v>1596</v>
      </c>
      <c r="T1146" t="s">
        <v>1596</v>
      </c>
    </row>
    <row r="1147" spans="1:20" hidden="1" x14ac:dyDescent="0.3">
      <c r="A1147" t="s">
        <v>5123</v>
      </c>
      <c r="B1147" t="s">
        <v>5124</v>
      </c>
      <c r="C1147" s="1" t="str">
        <f t="shared" si="135"/>
        <v>31:0010</v>
      </c>
      <c r="D1147" s="1" t="str">
        <f t="shared" si="136"/>
        <v>31:0003</v>
      </c>
      <c r="E1147" t="s">
        <v>5125</v>
      </c>
      <c r="F1147" t="s">
        <v>5126</v>
      </c>
      <c r="H1147">
        <v>70.477209999999999</v>
      </c>
      <c r="I1147">
        <v>-75.486750000000001</v>
      </c>
      <c r="J1147" s="1" t="str">
        <f t="shared" si="134"/>
        <v>Till</v>
      </c>
      <c r="K1147" s="1" t="str">
        <f t="shared" si="137"/>
        <v>HMC separation (ODM; details not reported)</v>
      </c>
      <c r="L1147" t="s">
        <v>25</v>
      </c>
      <c r="M1147" t="s">
        <v>25</v>
      </c>
      <c r="N1147" t="s">
        <v>25</v>
      </c>
      <c r="O1147" t="s">
        <v>25</v>
      </c>
      <c r="P1147" t="s">
        <v>521</v>
      </c>
      <c r="Q1147" t="s">
        <v>1596</v>
      </c>
      <c r="R1147" t="s">
        <v>1596</v>
      </c>
      <c r="S1147" t="s">
        <v>1596</v>
      </c>
      <c r="T1147" t="s">
        <v>1596</v>
      </c>
    </row>
    <row r="1148" spans="1:20" hidden="1" x14ac:dyDescent="0.3">
      <c r="A1148" t="s">
        <v>5127</v>
      </c>
      <c r="B1148" t="s">
        <v>5128</v>
      </c>
      <c r="C1148" s="1" t="str">
        <f t="shared" si="135"/>
        <v>31:0010</v>
      </c>
      <c r="D1148" s="1" t="str">
        <f t="shared" si="136"/>
        <v>31:0003</v>
      </c>
      <c r="E1148" t="s">
        <v>5129</v>
      </c>
      <c r="F1148" t="s">
        <v>5130</v>
      </c>
      <c r="H1148">
        <v>70.559240000000003</v>
      </c>
      <c r="I1148">
        <v>-75.701329999999999</v>
      </c>
      <c r="J1148" s="1" t="str">
        <f t="shared" si="134"/>
        <v>Till</v>
      </c>
      <c r="K1148" s="1" t="str">
        <f t="shared" si="137"/>
        <v>HMC separation (ODM; details not reported)</v>
      </c>
      <c r="L1148" t="s">
        <v>25</v>
      </c>
      <c r="M1148" t="s">
        <v>25</v>
      </c>
      <c r="N1148" t="s">
        <v>25</v>
      </c>
      <c r="O1148" t="s">
        <v>25</v>
      </c>
      <c r="P1148" t="s">
        <v>1365</v>
      </c>
      <c r="Q1148" t="s">
        <v>1596</v>
      </c>
      <c r="R1148" t="s">
        <v>1596</v>
      </c>
      <c r="S1148" t="s">
        <v>1596</v>
      </c>
      <c r="T1148" t="s">
        <v>1596</v>
      </c>
    </row>
    <row r="1149" spans="1:20" hidden="1" x14ac:dyDescent="0.3">
      <c r="A1149" t="s">
        <v>5131</v>
      </c>
      <c r="B1149" t="s">
        <v>5132</v>
      </c>
      <c r="C1149" s="1" t="str">
        <f t="shared" si="135"/>
        <v>31:0010</v>
      </c>
      <c r="D1149" s="1" t="str">
        <f t="shared" si="136"/>
        <v>31:0003</v>
      </c>
      <c r="E1149" t="s">
        <v>5133</v>
      </c>
      <c r="F1149" t="s">
        <v>5134</v>
      </c>
      <c r="H1149">
        <v>70.543890000000005</v>
      </c>
      <c r="I1149">
        <v>-75.954040000000006</v>
      </c>
      <c r="J1149" s="1" t="str">
        <f t="shared" si="134"/>
        <v>Till</v>
      </c>
      <c r="K1149" s="1" t="str">
        <f t="shared" si="137"/>
        <v>HMC separation (ODM; details not reported)</v>
      </c>
      <c r="L1149" t="s">
        <v>25</v>
      </c>
      <c r="M1149" t="s">
        <v>25</v>
      </c>
      <c r="N1149" t="s">
        <v>25</v>
      </c>
      <c r="O1149" t="s">
        <v>25</v>
      </c>
      <c r="P1149" t="s">
        <v>1463</v>
      </c>
      <c r="Q1149" t="s">
        <v>1596</v>
      </c>
      <c r="R1149" t="s">
        <v>1596</v>
      </c>
      <c r="S1149" t="s">
        <v>1596</v>
      </c>
      <c r="T1149" t="s">
        <v>1596</v>
      </c>
    </row>
    <row r="1150" spans="1:20" hidden="1" x14ac:dyDescent="0.3">
      <c r="A1150" t="s">
        <v>5135</v>
      </c>
      <c r="B1150" t="s">
        <v>5136</v>
      </c>
      <c r="C1150" s="1" t="str">
        <f t="shared" si="135"/>
        <v>31:0010</v>
      </c>
      <c r="D1150" s="1" t="str">
        <f t="shared" si="136"/>
        <v>31:0003</v>
      </c>
      <c r="E1150" t="s">
        <v>5137</v>
      </c>
      <c r="F1150" t="s">
        <v>5138</v>
      </c>
      <c r="H1150">
        <v>70.418989999999994</v>
      </c>
      <c r="I1150">
        <v>-75.652069999999995</v>
      </c>
      <c r="J1150" s="1" t="str">
        <f t="shared" si="134"/>
        <v>Till</v>
      </c>
      <c r="K1150" s="1" t="str">
        <f t="shared" si="137"/>
        <v>HMC separation (ODM; details not reported)</v>
      </c>
      <c r="L1150" t="s">
        <v>25</v>
      </c>
      <c r="M1150" t="s">
        <v>25</v>
      </c>
      <c r="N1150" t="s">
        <v>25</v>
      </c>
      <c r="O1150" t="s">
        <v>25</v>
      </c>
      <c r="P1150" t="s">
        <v>2173</v>
      </c>
      <c r="Q1150" t="s">
        <v>1596</v>
      </c>
      <c r="R1150" t="s">
        <v>1596</v>
      </c>
      <c r="S1150" t="s">
        <v>1596</v>
      </c>
      <c r="T1150" t="s">
        <v>1596</v>
      </c>
    </row>
    <row r="1151" spans="1:20" hidden="1" x14ac:dyDescent="0.3">
      <c r="A1151" t="s">
        <v>5139</v>
      </c>
      <c r="B1151" t="s">
        <v>5140</v>
      </c>
      <c r="C1151" s="1" t="str">
        <f t="shared" si="135"/>
        <v>31:0010</v>
      </c>
      <c r="D1151" s="1" t="str">
        <f t="shared" si="136"/>
        <v>31:0003</v>
      </c>
      <c r="E1151" t="s">
        <v>5141</v>
      </c>
      <c r="F1151" t="s">
        <v>5142</v>
      </c>
      <c r="H1151">
        <v>70.801190000000005</v>
      </c>
      <c r="I1151">
        <v>-75.983670000000004</v>
      </c>
      <c r="J1151" s="1" t="str">
        <f t="shared" si="134"/>
        <v>Till</v>
      </c>
      <c r="K1151" s="1" t="str">
        <f t="shared" si="137"/>
        <v>HMC separation (ODM; details not reported)</v>
      </c>
      <c r="L1151" t="s">
        <v>25</v>
      </c>
      <c r="M1151" t="s">
        <v>25</v>
      </c>
      <c r="N1151" t="s">
        <v>25</v>
      </c>
      <c r="O1151" t="s">
        <v>25</v>
      </c>
      <c r="P1151" t="s">
        <v>5143</v>
      </c>
      <c r="Q1151" t="s">
        <v>1596</v>
      </c>
      <c r="R1151" t="s">
        <v>1596</v>
      </c>
      <c r="S1151" t="s">
        <v>1596</v>
      </c>
      <c r="T1151" t="s">
        <v>1596</v>
      </c>
    </row>
    <row r="1152" spans="1:20" hidden="1" x14ac:dyDescent="0.3">
      <c r="A1152" t="s">
        <v>5144</v>
      </c>
      <c r="B1152" t="s">
        <v>5145</v>
      </c>
      <c r="C1152" s="1" t="str">
        <f t="shared" si="135"/>
        <v>31:0010</v>
      </c>
      <c r="D1152" s="1" t="str">
        <f t="shared" si="136"/>
        <v>31:0003</v>
      </c>
      <c r="E1152" t="s">
        <v>5146</v>
      </c>
      <c r="F1152" t="s">
        <v>5147</v>
      </c>
      <c r="H1152">
        <v>70.789360000000002</v>
      </c>
      <c r="I1152">
        <v>-75.503780000000006</v>
      </c>
      <c r="J1152" s="1" t="str">
        <f t="shared" si="134"/>
        <v>Till</v>
      </c>
      <c r="K1152" s="1" t="str">
        <f t="shared" si="137"/>
        <v>HMC separation (ODM; details not reported)</v>
      </c>
      <c r="L1152" t="s">
        <v>25</v>
      </c>
      <c r="M1152" t="s">
        <v>25</v>
      </c>
      <c r="N1152" t="s">
        <v>25</v>
      </c>
      <c r="O1152" t="s">
        <v>25</v>
      </c>
      <c r="P1152" t="s">
        <v>5148</v>
      </c>
      <c r="Q1152" t="s">
        <v>1596</v>
      </c>
      <c r="R1152" t="s">
        <v>1596</v>
      </c>
      <c r="S1152" t="s">
        <v>1596</v>
      </c>
      <c r="T1152" t="s">
        <v>1596</v>
      </c>
    </row>
    <row r="1153" spans="1:20" hidden="1" x14ac:dyDescent="0.3">
      <c r="A1153" t="s">
        <v>5149</v>
      </c>
      <c r="B1153" t="s">
        <v>5150</v>
      </c>
      <c r="C1153" s="1" t="str">
        <f t="shared" si="135"/>
        <v>31:0010</v>
      </c>
      <c r="D1153" s="1" t="str">
        <f t="shared" si="136"/>
        <v>31:0003</v>
      </c>
      <c r="E1153" t="s">
        <v>5151</v>
      </c>
      <c r="F1153" t="s">
        <v>5152</v>
      </c>
      <c r="H1153">
        <v>70.731269999999995</v>
      </c>
      <c r="I1153">
        <v>-75.56456</v>
      </c>
      <c r="J1153" s="1" t="str">
        <f t="shared" si="134"/>
        <v>Till</v>
      </c>
      <c r="K1153" s="1" t="str">
        <f t="shared" si="137"/>
        <v>HMC separation (ODM; details not reported)</v>
      </c>
      <c r="L1153" t="s">
        <v>33</v>
      </c>
      <c r="M1153" t="s">
        <v>33</v>
      </c>
      <c r="N1153" t="s">
        <v>25</v>
      </c>
      <c r="O1153" t="s">
        <v>25</v>
      </c>
      <c r="P1153" t="s">
        <v>491</v>
      </c>
      <c r="Q1153" t="s">
        <v>5153</v>
      </c>
      <c r="R1153" t="s">
        <v>5153</v>
      </c>
      <c r="S1153" t="s">
        <v>1596</v>
      </c>
      <c r="T1153" t="s">
        <v>1596</v>
      </c>
    </row>
    <row r="1154" spans="1:20" hidden="1" x14ac:dyDescent="0.3">
      <c r="A1154" t="s">
        <v>5154</v>
      </c>
      <c r="B1154" t="s">
        <v>5155</v>
      </c>
      <c r="C1154" s="1" t="str">
        <f t="shared" si="135"/>
        <v>31:0010</v>
      </c>
      <c r="D1154" s="1" t="str">
        <f t="shared" si="136"/>
        <v>31:0003</v>
      </c>
      <c r="E1154" t="s">
        <v>5156</v>
      </c>
      <c r="F1154" t="s">
        <v>5157</v>
      </c>
      <c r="H1154">
        <v>70.711179999999999</v>
      </c>
      <c r="I1154">
        <v>-75.718879999999999</v>
      </c>
      <c r="J1154" s="1" t="str">
        <f t="shared" si="134"/>
        <v>Till</v>
      </c>
      <c r="K1154" s="1" t="str">
        <f t="shared" si="137"/>
        <v>HMC separation (ODM; details not reported)</v>
      </c>
      <c r="L1154" t="s">
        <v>25</v>
      </c>
      <c r="M1154" t="s">
        <v>25</v>
      </c>
      <c r="N1154" t="s">
        <v>25</v>
      </c>
      <c r="O1154" t="s">
        <v>25</v>
      </c>
      <c r="P1154" t="s">
        <v>2585</v>
      </c>
      <c r="Q1154" t="s">
        <v>1596</v>
      </c>
      <c r="R1154" t="s">
        <v>1596</v>
      </c>
      <c r="S1154" t="s">
        <v>1596</v>
      </c>
      <c r="T1154" t="s">
        <v>1596</v>
      </c>
    </row>
    <row r="1155" spans="1:20" hidden="1" x14ac:dyDescent="0.3">
      <c r="A1155" t="s">
        <v>5158</v>
      </c>
      <c r="B1155" t="s">
        <v>5159</v>
      </c>
      <c r="C1155" s="1" t="str">
        <f t="shared" si="135"/>
        <v>31:0010</v>
      </c>
      <c r="D1155" s="1" t="str">
        <f t="shared" si="136"/>
        <v>31:0003</v>
      </c>
      <c r="E1155" t="s">
        <v>5160</v>
      </c>
      <c r="F1155" t="s">
        <v>5161</v>
      </c>
      <c r="H1155">
        <v>70.663889999999995</v>
      </c>
      <c r="I1155">
        <v>-75.886139999999997</v>
      </c>
      <c r="J1155" s="1" t="str">
        <f t="shared" si="134"/>
        <v>Till</v>
      </c>
      <c r="K1155" s="1" t="str">
        <f t="shared" si="137"/>
        <v>HMC separation (ODM; details not reported)</v>
      </c>
      <c r="L1155" t="s">
        <v>25</v>
      </c>
      <c r="M1155" t="s">
        <v>25</v>
      </c>
      <c r="N1155" t="s">
        <v>25</v>
      </c>
      <c r="O1155" t="s">
        <v>25</v>
      </c>
      <c r="P1155" t="s">
        <v>2701</v>
      </c>
      <c r="Q1155" t="s">
        <v>1596</v>
      </c>
      <c r="R1155" t="s">
        <v>1596</v>
      </c>
      <c r="S1155" t="s">
        <v>1596</v>
      </c>
      <c r="T1155" t="s">
        <v>1596</v>
      </c>
    </row>
  </sheetData>
  <autoFilter ref="A1:K1155">
    <filterColumn colId="0" hiddenButton="1"/>
    <filterColumn colId="1" hiddenButton="1"/>
    <filterColumn colId="3">
      <filters>
        <filter val="27:000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svy270004_pkg_0225c.xlsx</vt:lpstr>
      <vt:lpstr>pkg_0225c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2024-11-22T07:43:06Z</dcterms:created>
  <dcterms:modified xsi:type="dcterms:W3CDTF">2024-11-22T23:08:18Z</dcterms:modified>
</cp:coreProperties>
</file>