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20012_pkg_0305c.xlsx" sheetId="1" r:id="rId1"/>
  </sheets>
  <definedNames>
    <definedName name="_xlnm._FilterDatabase" localSheetId="0" hidden="1">svy220012_pkg_0305c.xlsx!$A$1:$K$582</definedName>
    <definedName name="pkg_0305c">svy220012_pkg_0305c.xlsx!$A$1:$AE$582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6" i="1"/>
  <c r="K17" i="1"/>
  <c r="K18" i="1"/>
  <c r="K19" i="1"/>
  <c r="K20" i="1"/>
  <c r="K21" i="1"/>
  <c r="K22" i="1"/>
  <c r="K23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9" i="1"/>
  <c r="K60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200" i="1"/>
  <c r="K201" i="1"/>
  <c r="K202" i="1"/>
  <c r="K203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3" i="1"/>
  <c r="K274" i="1"/>
  <c r="K275" i="1"/>
  <c r="K276" i="1"/>
  <c r="K277" i="1"/>
  <c r="K278" i="1"/>
  <c r="K279" i="1"/>
  <c r="K280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6" i="1"/>
  <c r="J17" i="1"/>
  <c r="J18" i="1"/>
  <c r="J19" i="1"/>
  <c r="J20" i="1"/>
  <c r="J21" i="1"/>
  <c r="J22" i="1"/>
  <c r="J23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2" i="1"/>
  <c r="J63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200" i="1"/>
  <c r="J201" i="1"/>
  <c r="J202" i="1"/>
  <c r="J203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3" i="1"/>
  <c r="J274" i="1"/>
  <c r="J275" i="1"/>
  <c r="J276" i="1"/>
  <c r="J277" i="1"/>
  <c r="J278" i="1"/>
  <c r="J279" i="1"/>
  <c r="J280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G15" i="1"/>
  <c r="G24" i="1"/>
  <c r="G61" i="1"/>
  <c r="G64" i="1"/>
  <c r="G135" i="1"/>
  <c r="G199" i="1"/>
  <c r="G204" i="1"/>
  <c r="G205" i="1"/>
  <c r="G206" i="1"/>
  <c r="G207" i="1"/>
  <c r="G208" i="1"/>
  <c r="G209" i="1"/>
  <c r="G210" i="1"/>
  <c r="G272" i="1"/>
  <c r="G281" i="1"/>
  <c r="G299" i="1"/>
  <c r="G300" i="1"/>
  <c r="G301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</calcChain>
</file>

<file path=xl/sharedStrings.xml><?xml version="1.0" encoding="utf-8"?>
<sst xmlns="http://schemas.openxmlformats.org/spreadsheetml/2006/main" count="13972" uniqueCount="3939">
  <si>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</si>
  <si>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</si>
  <si>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</si>
  <si>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</si>
  <si>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</si>
  <si>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</si>
  <si>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</si>
  <si>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</si>
  <si>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</si>
  <si>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</si>
  <si>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</si>
  <si>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Wt_Bulk_Rcvd</t>
  </si>
  <si>
    <t>Wt_Archive</t>
  </si>
  <si>
    <t>Wt_Table_Split</t>
  </si>
  <si>
    <t>Wt_gt200</t>
  </si>
  <si>
    <t>Wt_Table_Feed</t>
  </si>
  <si>
    <t>Wt_lt200_Tot</t>
  </si>
  <si>
    <t>Wt_lt025_Tot</t>
  </si>
  <si>
    <t>Wt_lt025_Light</t>
  </si>
  <si>
    <t>Wt_lt025_Hvy_Tot</t>
  </si>
  <si>
    <t>Wt_lt025_Hvy_Mag</t>
  </si>
  <si>
    <t>Wt_lt025_Hvy_NonMag</t>
  </si>
  <si>
    <t>Wt_025_200_Tot</t>
  </si>
  <si>
    <t>Wt_025_200_Light</t>
  </si>
  <si>
    <t>Wt_025_200_Hvy_Tot</t>
  </si>
  <si>
    <t>Wt_025_200_Hvy_Wash</t>
  </si>
  <si>
    <t>Wt_025_200_Hvy_Mag_HMC</t>
  </si>
  <si>
    <t>Wt_025_200_Hvy_NonMag_Tot</t>
  </si>
  <si>
    <t>Wt_025_050_Hvy_NonMag</t>
  </si>
  <si>
    <t>Wt_050_100_Hvy_NonMag</t>
  </si>
  <si>
    <t>Wt_100_200_Hvy_NonMag</t>
  </si>
  <si>
    <t>14-PTA-B001(HMC)</t>
  </si>
  <si>
    <t>21:1114:000001</t>
  </si>
  <si>
    <t>21:0421:000001</t>
  </si>
  <si>
    <t>21:0421:000001:0003:0002:00</t>
  </si>
  <si>
    <t>11900</t>
  </si>
  <si>
    <t>0</t>
  </si>
  <si>
    <t>1200</t>
  </si>
  <si>
    <t>10700</t>
  </si>
  <si>
    <t>1393.9</t>
  </si>
  <si>
    <t>938.5</t>
  </si>
  <si>
    <t>770.2</t>
  </si>
  <si>
    <t>168.3</t>
  </si>
  <si>
    <t>11.5</t>
  </si>
  <si>
    <t>156.8</t>
  </si>
  <si>
    <t>455.4</t>
  </si>
  <si>
    <t>428.3</t>
  </si>
  <si>
    <t>27.1</t>
  </si>
  <si>
    <t>4.5</t>
  </si>
  <si>
    <t>1.6</t>
  </si>
  <si>
    <t>21</t>
  </si>
  <si>
    <t>14.1</t>
  </si>
  <si>
    <t>5.6</t>
  </si>
  <si>
    <t>1.3</t>
  </si>
  <si>
    <t>14-PTA-B002(HMC)</t>
  </si>
  <si>
    <t>21:1114:000002</t>
  </si>
  <si>
    <t>21:0421:000002</t>
  </si>
  <si>
    <t>21:0421:000002:0003:0002:00</t>
  </si>
  <si>
    <t>12200</t>
  </si>
  <si>
    <t>900</t>
  </si>
  <si>
    <t>11300</t>
  </si>
  <si>
    <t>1625.8</t>
  </si>
  <si>
    <t>1082.3</t>
  </si>
  <si>
    <t>835.6</t>
  </si>
  <si>
    <t>246.7</t>
  </si>
  <si>
    <t>24.2</t>
  </si>
  <si>
    <t>222.5</t>
  </si>
  <si>
    <t>543.5</t>
  </si>
  <si>
    <t>506.2</t>
  </si>
  <si>
    <t>37.3</t>
  </si>
  <si>
    <t>6.9</t>
  </si>
  <si>
    <t>3.1</t>
  </si>
  <si>
    <t>27.3</t>
  </si>
  <si>
    <t>19.3</t>
  </si>
  <si>
    <t>6.3</t>
  </si>
  <si>
    <t>1.7</t>
  </si>
  <si>
    <t>14-PTA-B004(HMC)</t>
  </si>
  <si>
    <t>21:1114:000003</t>
  </si>
  <si>
    <t>21:0421:000003</t>
  </si>
  <si>
    <t>21:0421:000003:0003:0002:00</t>
  </si>
  <si>
    <t>11400</t>
  </si>
  <si>
    <t>2400</t>
  </si>
  <si>
    <t>9000</t>
  </si>
  <si>
    <t>1626.5</t>
  </si>
  <si>
    <t>835.4</t>
  </si>
  <si>
    <t>656.5</t>
  </si>
  <si>
    <t>178.9</t>
  </si>
  <si>
    <t>27.4</t>
  </si>
  <si>
    <t>151.5</t>
  </si>
  <si>
    <t>791.1</t>
  </si>
  <si>
    <t>720</t>
  </si>
  <si>
    <t>71.1</t>
  </si>
  <si>
    <t>17.7</t>
  </si>
  <si>
    <t>7.7</t>
  </si>
  <si>
    <t>45.7</t>
  </si>
  <si>
    <t>35</t>
  </si>
  <si>
    <t>9.7</t>
  </si>
  <si>
    <t>1</t>
  </si>
  <si>
    <t>14-PTA-B005(HMC)</t>
  </si>
  <si>
    <t>21:1114:000004</t>
  </si>
  <si>
    <t>21:0421:000004</t>
  </si>
  <si>
    <t>21:0421:000004:0003:0002:00</t>
  </si>
  <si>
    <t>11500</t>
  </si>
  <si>
    <t>1100</t>
  </si>
  <si>
    <t>10400</t>
  </si>
  <si>
    <t>1648.7</t>
  </si>
  <si>
    <t>1143.1</t>
  </si>
  <si>
    <t>917.8</t>
  </si>
  <si>
    <t>225.3</t>
  </si>
  <si>
    <t>15.9</t>
  </si>
  <si>
    <t>209.4</t>
  </si>
  <si>
    <t>505.6</t>
  </si>
  <si>
    <t>455.5</t>
  </si>
  <si>
    <t>50.1</t>
  </si>
  <si>
    <t>8.2</t>
  </si>
  <si>
    <t>6.8</t>
  </si>
  <si>
    <t>35.1</t>
  </si>
  <si>
    <t>23.2</t>
  </si>
  <si>
    <t>8.9</t>
  </si>
  <si>
    <t>3</t>
  </si>
  <si>
    <t>14-PTA-B006(HMC)</t>
  </si>
  <si>
    <t>21:1114:000005</t>
  </si>
  <si>
    <t>21:0421:000005</t>
  </si>
  <si>
    <t>21:0421:000005:0003:0002:00</t>
  </si>
  <si>
    <t>11100</t>
  </si>
  <si>
    <t>3800</t>
  </si>
  <si>
    <t>7300</t>
  </si>
  <si>
    <t>1335.5</t>
  </si>
  <si>
    <t>809.1</t>
  </si>
  <si>
    <t>715.5</t>
  </si>
  <si>
    <t>93.6</t>
  </si>
  <si>
    <t>19.5</t>
  </si>
  <si>
    <t>74.1</t>
  </si>
  <si>
    <t>526.4</t>
  </si>
  <si>
    <t>432.7</t>
  </si>
  <si>
    <t>93.7</t>
  </si>
  <si>
    <t>10.6</t>
  </si>
  <si>
    <t>23.6</t>
  </si>
  <si>
    <t>59.5</t>
  </si>
  <si>
    <t>23.8</t>
  </si>
  <si>
    <t>21.4</t>
  </si>
  <si>
    <t>14.3</t>
  </si>
  <si>
    <t>14-PTA-B012(HMC)</t>
  </si>
  <si>
    <t>21:1114:000006</t>
  </si>
  <si>
    <t>21:0421:000006</t>
  </si>
  <si>
    <t>21:0421:000006:0003:0002:00</t>
  </si>
  <si>
    <t>11200</t>
  </si>
  <si>
    <t>2100</t>
  </si>
  <si>
    <t>9100</t>
  </si>
  <si>
    <t>1543</t>
  </si>
  <si>
    <t>1064.6</t>
  </si>
  <si>
    <t>934.5</t>
  </si>
  <si>
    <t>130.1</t>
  </si>
  <si>
    <t>2.7</t>
  </si>
  <si>
    <t>127.4</t>
  </si>
  <si>
    <t>478.4</t>
  </si>
  <si>
    <t>441</t>
  </si>
  <si>
    <t>37.4</t>
  </si>
  <si>
    <t>7.6</t>
  </si>
  <si>
    <t>0.6</t>
  </si>
  <si>
    <t>29.2</t>
  </si>
  <si>
    <t>8</t>
  </si>
  <si>
    <t>14-PTA-B020(HMC)</t>
  </si>
  <si>
    <t>21:1114:000007</t>
  </si>
  <si>
    <t>21:0421:000007</t>
  </si>
  <si>
    <t>21:0421:000007:0003:0002:00</t>
  </si>
  <si>
    <t>13400</t>
  </si>
  <si>
    <t>4600</t>
  </si>
  <si>
    <t>8800</t>
  </si>
  <si>
    <t>1893.1</t>
  </si>
  <si>
    <t>1228.3</t>
  </si>
  <si>
    <t>967.6</t>
  </si>
  <si>
    <t>260.7</t>
  </si>
  <si>
    <t>12</t>
  </si>
  <si>
    <t>248.7</t>
  </si>
  <si>
    <t>664.8</t>
  </si>
  <si>
    <t>574.6</t>
  </si>
  <si>
    <t>90.2</t>
  </si>
  <si>
    <t>9.199</t>
  </si>
  <si>
    <t>3.9</t>
  </si>
  <si>
    <t>77.1</t>
  </si>
  <si>
    <t>44.4</t>
  </si>
  <si>
    <t>24</t>
  </si>
  <si>
    <t>8.7</t>
  </si>
  <si>
    <t>14-PTA-B021(HMC)</t>
  </si>
  <si>
    <t>21:1114:000008</t>
  </si>
  <si>
    <t>21:0421:000008</t>
  </si>
  <si>
    <t>21:0421:000008:0003:0002:00</t>
  </si>
  <si>
    <t>2600</t>
  </si>
  <si>
    <t>8500</t>
  </si>
  <si>
    <t>1773.8</t>
  </si>
  <si>
    <t>1181.2</t>
  </si>
  <si>
    <t>1058.4</t>
  </si>
  <si>
    <t>122.8</t>
  </si>
  <si>
    <t>7.5</t>
  </si>
  <si>
    <t>115.3</t>
  </si>
  <si>
    <t>592.6</t>
  </si>
  <si>
    <t>553.1</t>
  </si>
  <si>
    <t>39.5</t>
  </si>
  <si>
    <t>2.9</t>
  </si>
  <si>
    <t>31</t>
  </si>
  <si>
    <t>9.5</t>
  </si>
  <si>
    <t>2</t>
  </si>
  <si>
    <t>14-PTA-B024(HMC)</t>
  </si>
  <si>
    <t>21:1114:000009</t>
  </si>
  <si>
    <t>21:0421:000009</t>
  </si>
  <si>
    <t>21:0421:000009:0003:0002:00</t>
  </si>
  <si>
    <t>12100</t>
  </si>
  <si>
    <t>4400</t>
  </si>
  <si>
    <t>7700</t>
  </si>
  <si>
    <t>1504.6</t>
  </si>
  <si>
    <t>913.1</t>
  </si>
  <si>
    <t>844.8</t>
  </si>
  <si>
    <t>68.3</t>
  </si>
  <si>
    <t>9.6</t>
  </si>
  <si>
    <t>58.7</t>
  </si>
  <si>
    <t>591.5</t>
  </si>
  <si>
    <t>555.1</t>
  </si>
  <si>
    <t>36.4</t>
  </si>
  <si>
    <t>21.6</t>
  </si>
  <si>
    <t>10.5</t>
  </si>
  <si>
    <t>6.7</t>
  </si>
  <si>
    <t>4.4</t>
  </si>
  <si>
    <t>14-PTA-B026(HMC)</t>
  </si>
  <si>
    <t>21:1114:000010</t>
  </si>
  <si>
    <t>21:0421:000010</t>
  </si>
  <si>
    <t>21:0421:000010:0003:0002:00</t>
  </si>
  <si>
    <t>12000</t>
  </si>
  <si>
    <t>1300</t>
  </si>
  <si>
    <t>1847.3</t>
  </si>
  <si>
    <t>1169.7</t>
  </si>
  <si>
    <t>962.4</t>
  </si>
  <si>
    <t>207.3</t>
  </si>
  <si>
    <t>20.1</t>
  </si>
  <si>
    <t>187.2</t>
  </si>
  <si>
    <t>677.6</t>
  </si>
  <si>
    <t>605.9</t>
  </si>
  <si>
    <t>71.7</t>
  </si>
  <si>
    <t>12.9</t>
  </si>
  <si>
    <t>7</t>
  </si>
  <si>
    <t>51.8</t>
  </si>
  <si>
    <t>35.2</t>
  </si>
  <si>
    <t>13.3</t>
  </si>
  <si>
    <t>3.3</t>
  </si>
  <si>
    <t>14-PTA-B030(HMC)</t>
  </si>
  <si>
    <t>21:1114:000011</t>
  </si>
  <si>
    <t>21:0421:000011</t>
  </si>
  <si>
    <t>21:0421:000011:0003:0002:00</t>
  </si>
  <si>
    <t>17000</t>
  </si>
  <si>
    <t>2000</t>
  </si>
  <si>
    <t>15000</t>
  </si>
  <si>
    <t>2900</t>
  </si>
  <si>
    <t>1090.2</t>
  </si>
  <si>
    <t>737.6</t>
  </si>
  <si>
    <t>616.6</t>
  </si>
  <si>
    <t>121</t>
  </si>
  <si>
    <t>30</t>
  </si>
  <si>
    <t>91</t>
  </si>
  <si>
    <t>352.6</t>
  </si>
  <si>
    <t>291.8</t>
  </si>
  <si>
    <t>60.8</t>
  </si>
  <si>
    <t>19.7</t>
  </si>
  <si>
    <t>33.1</t>
  </si>
  <si>
    <t>16.7</t>
  </si>
  <si>
    <t>10.4</t>
  </si>
  <si>
    <t>6</t>
  </si>
  <si>
    <t>14-PTA-B031(HMC)</t>
  </si>
  <si>
    <t>21:1114:000012</t>
  </si>
  <si>
    <t>21:0421:000012</t>
  </si>
  <si>
    <t>21:0421:000012:0003:0002:00</t>
  </si>
  <si>
    <t>15600</t>
  </si>
  <si>
    <t>600</t>
  </si>
  <si>
    <t>12400</t>
  </si>
  <si>
    <t>1397.1</t>
  </si>
  <si>
    <t>899.9</t>
  </si>
  <si>
    <t>179.9</t>
  </si>
  <si>
    <t>17.9</t>
  </si>
  <si>
    <t>162</t>
  </si>
  <si>
    <t>497.2</t>
  </si>
  <si>
    <t>453.9</t>
  </si>
  <si>
    <t>43.3</t>
  </si>
  <si>
    <t>4.9</t>
  </si>
  <si>
    <t>31.7</t>
  </si>
  <si>
    <t>18.5</t>
  </si>
  <si>
    <t>9.2</t>
  </si>
  <si>
    <t>4</t>
  </si>
  <si>
    <t>14-PTA-B032(HMC)</t>
  </si>
  <si>
    <t>21:1114:000013</t>
  </si>
  <si>
    <t>21:0421:000013</t>
  </si>
  <si>
    <t>21:0421:000013:0003:0002:00</t>
  </si>
  <si>
    <t>11000</t>
  </si>
  <si>
    <t>8600</t>
  </si>
  <si>
    <t>1903</t>
  </si>
  <si>
    <t>1109.4</t>
  </si>
  <si>
    <t>916.7</t>
  </si>
  <si>
    <t>192.7</t>
  </si>
  <si>
    <t>31.2</t>
  </si>
  <si>
    <t>161.5</t>
  </si>
  <si>
    <t>793.6</t>
  </si>
  <si>
    <t>735.6</t>
  </si>
  <si>
    <t>58</t>
  </si>
  <si>
    <t>10.8</t>
  </si>
  <si>
    <t>10</t>
  </si>
  <si>
    <t>37.2</t>
  </si>
  <si>
    <t>24.9</t>
  </si>
  <si>
    <t>10.3</t>
  </si>
  <si>
    <t>14-PTA-R001</t>
  </si>
  <si>
    <t>21:1114:000014</t>
  </si>
  <si>
    <t>Control Reference</t>
  </si>
  <si>
    <t>Unspecified</t>
  </si>
  <si>
    <t>15800</t>
  </si>
  <si>
    <t>5800</t>
  </si>
  <si>
    <t>10000</t>
  </si>
  <si>
    <t>500</t>
  </si>
  <si>
    <t>9500</t>
  </si>
  <si>
    <t>1416.6</t>
  </si>
  <si>
    <t>834.5</t>
  </si>
  <si>
    <t>699.7</t>
  </si>
  <si>
    <t>134.8</t>
  </si>
  <si>
    <t>11.8</t>
  </si>
  <si>
    <t>123</t>
  </si>
  <si>
    <t>582.1</t>
  </si>
  <si>
    <t>445.3</t>
  </si>
  <si>
    <t>136.8</t>
  </si>
  <si>
    <t>46</t>
  </si>
  <si>
    <t>63.5</t>
  </si>
  <si>
    <t>0.1</t>
  </si>
  <si>
    <t>14-PTA-R002(HMC)</t>
  </si>
  <si>
    <t>21:1114:000015</t>
  </si>
  <si>
    <t>21:0421:000014</t>
  </si>
  <si>
    <t>21:0421:000014:0003:0002:00</t>
  </si>
  <si>
    <t>1400</t>
  </si>
  <si>
    <t>13600</t>
  </si>
  <si>
    <t>2037.7</t>
  </si>
  <si>
    <t>1316.4</t>
  </si>
  <si>
    <t>1027.8</t>
  </si>
  <si>
    <t>288.6</t>
  </si>
  <si>
    <t>46.9</t>
  </si>
  <si>
    <t>241.7</t>
  </si>
  <si>
    <t>721.3</t>
  </si>
  <si>
    <t>641.7</t>
  </si>
  <si>
    <t>79.6</t>
  </si>
  <si>
    <t>13.5</t>
  </si>
  <si>
    <t>6.1</t>
  </si>
  <si>
    <t>60</t>
  </si>
  <si>
    <t>43</t>
  </si>
  <si>
    <t>13.9</t>
  </si>
  <si>
    <t>14-PTA-R003(HMC)</t>
  </si>
  <si>
    <t>21:1114:000016</t>
  </si>
  <si>
    <t>21:0421:000015</t>
  </si>
  <si>
    <t>21:0421:000015:0003:0002:00</t>
  </si>
  <si>
    <t>13700</t>
  </si>
  <si>
    <t>3100</t>
  </si>
  <si>
    <t>10600</t>
  </si>
  <si>
    <t>2209</t>
  </si>
  <si>
    <t>1142</t>
  </si>
  <si>
    <t>880.7</t>
  </si>
  <si>
    <t>261.3</t>
  </si>
  <si>
    <t>49.8</t>
  </si>
  <si>
    <t>211.5</t>
  </si>
  <si>
    <t>1067</t>
  </si>
  <si>
    <t>953</t>
  </si>
  <si>
    <t>114</t>
  </si>
  <si>
    <t>22.4</t>
  </si>
  <si>
    <t>12.3</t>
  </si>
  <si>
    <t>79.3</t>
  </si>
  <si>
    <t>53.4</t>
  </si>
  <si>
    <t>20.7</t>
  </si>
  <si>
    <t>5.2</t>
  </si>
  <si>
    <t>14-PTA-R004(HMC)</t>
  </si>
  <si>
    <t>21:1114:000017</t>
  </si>
  <si>
    <t>21:0421:000016</t>
  </si>
  <si>
    <t>21:0421:000016:0003:0002:00</t>
  </si>
  <si>
    <t>14500</t>
  </si>
  <si>
    <t>2500</t>
  </si>
  <si>
    <t>2442.2</t>
  </si>
  <si>
    <t>1460.7</t>
  </si>
  <si>
    <t>1093.4</t>
  </si>
  <si>
    <t>367.3</t>
  </si>
  <si>
    <t>64.7</t>
  </si>
  <si>
    <t>302.6</t>
  </si>
  <si>
    <t>981.5</t>
  </si>
  <si>
    <t>818</t>
  </si>
  <si>
    <t>163.5</t>
  </si>
  <si>
    <t>27.9</t>
  </si>
  <si>
    <t>16.4</t>
  </si>
  <si>
    <t>119.2</t>
  </si>
  <si>
    <t>75.3</t>
  </si>
  <si>
    <t>8.8</t>
  </si>
  <si>
    <t>14-PTA-R005(HMC)</t>
  </si>
  <si>
    <t>21:1114:000018</t>
  </si>
  <si>
    <t>21:0421:000017</t>
  </si>
  <si>
    <t>21:0421:000017:0003:0002:00</t>
  </si>
  <si>
    <t>14100</t>
  </si>
  <si>
    <t>2700</t>
  </si>
  <si>
    <t>1969.1</t>
  </si>
  <si>
    <t>1332.6</t>
  </si>
  <si>
    <t>1008.8</t>
  </si>
  <si>
    <t>323.8</t>
  </si>
  <si>
    <t>32.8</t>
  </si>
  <si>
    <t>291</t>
  </si>
  <si>
    <t>636.5</t>
  </si>
  <si>
    <t>488.9</t>
  </si>
  <si>
    <t>147.6</t>
  </si>
  <si>
    <t>33.9</t>
  </si>
  <si>
    <t>9.4</t>
  </si>
  <si>
    <t>104.3</t>
  </si>
  <si>
    <t>66.5</t>
  </si>
  <si>
    <t>30.9</t>
  </si>
  <si>
    <t>14-PTA-R006(HMC)</t>
  </si>
  <si>
    <t>21:1114:000019</t>
  </si>
  <si>
    <t>21:0421:000018</t>
  </si>
  <si>
    <t>21:0421:000018:0003:0002:00</t>
  </si>
  <si>
    <t>11600</t>
  </si>
  <si>
    <t>1443.6</t>
  </si>
  <si>
    <t>1042.1</t>
  </si>
  <si>
    <t>798.4</t>
  </si>
  <si>
    <t>243.7</t>
  </si>
  <si>
    <t>16.5</t>
  </si>
  <si>
    <t>227.2</t>
  </si>
  <si>
    <t>401.5</t>
  </si>
  <si>
    <t>323</t>
  </si>
  <si>
    <t>78.5</t>
  </si>
  <si>
    <t>18.7</t>
  </si>
  <si>
    <t>4.1</t>
  </si>
  <si>
    <t>55.7</t>
  </si>
  <si>
    <t>36.3</t>
  </si>
  <si>
    <t>15.6</t>
  </si>
  <si>
    <t>3.8</t>
  </si>
  <si>
    <t>14-PTA-R008(HMC)</t>
  </si>
  <si>
    <t>21:1114:000020</t>
  </si>
  <si>
    <t>21:0421:000019</t>
  </si>
  <si>
    <t>21:0421:000019:0003:0002:00</t>
  </si>
  <si>
    <t>14900</t>
  </si>
  <si>
    <t>4000</t>
  </si>
  <si>
    <t>10900</t>
  </si>
  <si>
    <t>1556.2</t>
  </si>
  <si>
    <t>993.9</t>
  </si>
  <si>
    <t>781.8</t>
  </si>
  <si>
    <t>212.1</t>
  </si>
  <si>
    <t>181.2</t>
  </si>
  <si>
    <t>562.3</t>
  </si>
  <si>
    <t>487.7</t>
  </si>
  <si>
    <t>74.6</t>
  </si>
  <si>
    <t>22.8</t>
  </si>
  <si>
    <t>46.2</t>
  </si>
  <si>
    <t>32.9</t>
  </si>
  <si>
    <t>11.6</t>
  </si>
  <si>
    <t>14-PTA-R010(HMC)</t>
  </si>
  <si>
    <t>21:1114:000021</t>
  </si>
  <si>
    <t>21:0421:000020</t>
  </si>
  <si>
    <t>21:0421:000020:0003:0002:00</t>
  </si>
  <si>
    <t>1628</t>
  </si>
  <si>
    <t>1028.9</t>
  </si>
  <si>
    <t>752</t>
  </si>
  <si>
    <t>276.9</t>
  </si>
  <si>
    <t>50.7</t>
  </si>
  <si>
    <t>226.2</t>
  </si>
  <si>
    <t>599.1</t>
  </si>
  <si>
    <t>504.3</t>
  </si>
  <si>
    <t>94.8</t>
  </si>
  <si>
    <t>29.3</t>
  </si>
  <si>
    <t>56</t>
  </si>
  <si>
    <t>39.1</t>
  </si>
  <si>
    <t>2.6</t>
  </si>
  <si>
    <t>14-PTA-R011(HMC)</t>
  </si>
  <si>
    <t>21:1114:000022</t>
  </si>
  <si>
    <t>21:0421:000021</t>
  </si>
  <si>
    <t>21:0421:000021:0003:0002:00</t>
  </si>
  <si>
    <t>13000</t>
  </si>
  <si>
    <t>3200</t>
  </si>
  <si>
    <t>9800</t>
  </si>
  <si>
    <t>1590.7</t>
  </si>
  <si>
    <t>980.9</t>
  </si>
  <si>
    <t>751.2</t>
  </si>
  <si>
    <t>229.7</t>
  </si>
  <si>
    <t>186.4</t>
  </si>
  <si>
    <t>609.8</t>
  </si>
  <si>
    <t>509.6</t>
  </si>
  <si>
    <t>100.2</t>
  </si>
  <si>
    <t>27.2</t>
  </si>
  <si>
    <t>11.7</t>
  </si>
  <si>
    <t>61.3</t>
  </si>
  <si>
    <t>40.9</t>
  </si>
  <si>
    <t>17</t>
  </si>
  <si>
    <t>3.4</t>
  </si>
  <si>
    <t>14-PTA-R012</t>
  </si>
  <si>
    <t>21:1114:000023</t>
  </si>
  <si>
    <t>15700</t>
  </si>
  <si>
    <t>5700</t>
  </si>
  <si>
    <t>1244.4</t>
  </si>
  <si>
    <t>730</t>
  </si>
  <si>
    <t>542</t>
  </si>
  <si>
    <t>188</t>
  </si>
  <si>
    <t>172.1</t>
  </si>
  <si>
    <t>514.4</t>
  </si>
  <si>
    <t>376.7</t>
  </si>
  <si>
    <t>137.7</t>
  </si>
  <si>
    <t>43.2</t>
  </si>
  <si>
    <t>16.2</t>
  </si>
  <si>
    <t>78.3</t>
  </si>
  <si>
    <t>63.2</t>
  </si>
  <si>
    <t>1.2</t>
  </si>
  <si>
    <t>14-PTA-R014(HMC)</t>
  </si>
  <si>
    <t>21:1114:000024</t>
  </si>
  <si>
    <t>21:0421:000022</t>
  </si>
  <si>
    <t>21:0421:000022:0003:0002:00</t>
  </si>
  <si>
    <t>9700</t>
  </si>
  <si>
    <t>1485.8</t>
  </si>
  <si>
    <t>893.8</t>
  </si>
  <si>
    <t>692.6</t>
  </si>
  <si>
    <t>201.2</t>
  </si>
  <si>
    <t>28.2</t>
  </si>
  <si>
    <t>173</t>
  </si>
  <si>
    <t>592</t>
  </si>
  <si>
    <t>474.3</t>
  </si>
  <si>
    <t>117.7</t>
  </si>
  <si>
    <t>36</t>
  </si>
  <si>
    <t>11.3</t>
  </si>
  <si>
    <t>70.4</t>
  </si>
  <si>
    <t>5</t>
  </si>
  <si>
    <t>14-PTA-R015(HMC)</t>
  </si>
  <si>
    <t>21:1114:000025</t>
  </si>
  <si>
    <t>21:0421:000023</t>
  </si>
  <si>
    <t>21:0421:000023:0003:0002:00</t>
  </si>
  <si>
    <t>13900</t>
  </si>
  <si>
    <t>2300</t>
  </si>
  <si>
    <t>1649.8</t>
  </si>
  <si>
    <t>1084.7</t>
  </si>
  <si>
    <t>852</t>
  </si>
  <si>
    <t>232.7</t>
  </si>
  <si>
    <t>216.5</t>
  </si>
  <si>
    <t>565.1</t>
  </si>
  <si>
    <t>474.5</t>
  </si>
  <si>
    <t>90.6</t>
  </si>
  <si>
    <t>3.5</t>
  </si>
  <si>
    <t>59.2</t>
  </si>
  <si>
    <t>40.6</t>
  </si>
  <si>
    <t>15.4</t>
  </si>
  <si>
    <t>3.2</t>
  </si>
  <si>
    <t>14-PTA-R018(HMC)</t>
  </si>
  <si>
    <t>21:1114:000026</t>
  </si>
  <si>
    <t>21:0421:000024</t>
  </si>
  <si>
    <t>21:0421:000024:0003:0002:00</t>
  </si>
  <si>
    <t>1615.1</t>
  </si>
  <si>
    <t>960.6</t>
  </si>
  <si>
    <t>765.7</t>
  </si>
  <si>
    <t>194.9</t>
  </si>
  <si>
    <t>8.1</t>
  </si>
  <si>
    <t>186.8</t>
  </si>
  <si>
    <t>654.5</t>
  </si>
  <si>
    <t>595.2</t>
  </si>
  <si>
    <t>59.3</t>
  </si>
  <si>
    <t>18.8</t>
  </si>
  <si>
    <t>1.4</t>
  </si>
  <si>
    <t>25.9</t>
  </si>
  <si>
    <t>11.1</t>
  </si>
  <si>
    <t>2.1</t>
  </si>
  <si>
    <t>14-PTA-R020(HMC)</t>
  </si>
  <si>
    <t>21:1114:000027</t>
  </si>
  <si>
    <t>21:0421:000025</t>
  </si>
  <si>
    <t>21:0421:000025:0003:0002:00</t>
  </si>
  <si>
    <t>11800</t>
  </si>
  <si>
    <t>1624</t>
  </si>
  <si>
    <t>912.6</t>
  </si>
  <si>
    <t>755.7</t>
  </si>
  <si>
    <t>156.9</t>
  </si>
  <si>
    <t>27.6</t>
  </si>
  <si>
    <t>129.3</t>
  </si>
  <si>
    <t>711.4</t>
  </si>
  <si>
    <t>636.6</t>
  </si>
  <si>
    <t>74.8</t>
  </si>
  <si>
    <t>4.6</t>
  </si>
  <si>
    <t>38.5</t>
  </si>
  <si>
    <t>14-PTA-R023(HMC)</t>
  </si>
  <si>
    <t>21:1114:000028</t>
  </si>
  <si>
    <t>21:0421:000026</t>
  </si>
  <si>
    <t>21:0421:000026:0003:0002:00</t>
  </si>
  <si>
    <t>1500</t>
  </si>
  <si>
    <t>1843.1</t>
  </si>
  <si>
    <t>963.7</t>
  </si>
  <si>
    <t>680.4</t>
  </si>
  <si>
    <t>283.3</t>
  </si>
  <si>
    <t>55</t>
  </si>
  <si>
    <t>228.3</t>
  </si>
  <si>
    <t>879.4</t>
  </si>
  <si>
    <t>696.3</t>
  </si>
  <si>
    <t>183.1</t>
  </si>
  <si>
    <t>78.8</t>
  </si>
  <si>
    <t>14.4</t>
  </si>
  <si>
    <t>89.9</t>
  </si>
  <si>
    <t>58.9</t>
  </si>
  <si>
    <t>26.2</t>
  </si>
  <si>
    <t>4.8</t>
  </si>
  <si>
    <t>14-PTA-R024(HMC)</t>
  </si>
  <si>
    <t>21:1114:000029</t>
  </si>
  <si>
    <t>21:0421:000027</t>
  </si>
  <si>
    <t>21:0421:000027:0003:0002:00</t>
  </si>
  <si>
    <t>1900</t>
  </si>
  <si>
    <t>1281.8</t>
  </si>
  <si>
    <t>811.9</t>
  </si>
  <si>
    <t>607.5</t>
  </si>
  <si>
    <t>204.4</t>
  </si>
  <si>
    <t>35.3</t>
  </si>
  <si>
    <t>169.1</t>
  </si>
  <si>
    <t>469.9</t>
  </si>
  <si>
    <t>383.4</t>
  </si>
  <si>
    <t>86.5</t>
  </si>
  <si>
    <t>7.3</t>
  </si>
  <si>
    <t>56.8</t>
  </si>
  <si>
    <t>12.1</t>
  </si>
  <si>
    <t>1.5</t>
  </si>
  <si>
    <t>14-PTA-R029(HMC)</t>
  </si>
  <si>
    <t>21:1114:000030</t>
  </si>
  <si>
    <t>21:0421:000028</t>
  </si>
  <si>
    <t>21:0421:000028:0003:0002:00</t>
  </si>
  <si>
    <t>9200</t>
  </si>
  <si>
    <t>1775.6</t>
  </si>
  <si>
    <t>1272.8</t>
  </si>
  <si>
    <t>1001.3</t>
  </si>
  <si>
    <t>271.5</t>
  </si>
  <si>
    <t>23</t>
  </si>
  <si>
    <t>248.5</t>
  </si>
  <si>
    <t>502.8</t>
  </si>
  <si>
    <t>404.2</t>
  </si>
  <si>
    <t>98.6</t>
  </si>
  <si>
    <t>24.7</t>
  </si>
  <si>
    <t>66.6</t>
  </si>
  <si>
    <t>47.2</t>
  </si>
  <si>
    <t>14-PTA-R031(HMC)</t>
  </si>
  <si>
    <t>21:1114:000031</t>
  </si>
  <si>
    <t>21:0421:000029</t>
  </si>
  <si>
    <t>21:0421:000029:0003:0002:00</t>
  </si>
  <si>
    <t>8700</t>
  </si>
  <si>
    <t>1185</t>
  </si>
  <si>
    <t>793.1</t>
  </si>
  <si>
    <t>626.6</t>
  </si>
  <si>
    <t>166.5</t>
  </si>
  <si>
    <t>127</t>
  </si>
  <si>
    <t>391.9</t>
  </si>
  <si>
    <t>363.7</t>
  </si>
  <si>
    <t>3.7</t>
  </si>
  <si>
    <t>11.4</t>
  </si>
  <si>
    <t>14-PTA-R033(HMC)</t>
  </si>
  <si>
    <t>21:1114:000032</t>
  </si>
  <si>
    <t>21:0421:000030</t>
  </si>
  <si>
    <t>21:0421:000030:0003:0002:00</t>
  </si>
  <si>
    <t>1545.1</t>
  </si>
  <si>
    <t>969.5</t>
  </si>
  <si>
    <t>176.4</t>
  </si>
  <si>
    <t>38</t>
  </si>
  <si>
    <t>138.4</t>
  </si>
  <si>
    <t>575.6</t>
  </si>
  <si>
    <t>515.8</t>
  </si>
  <si>
    <t>59.8</t>
  </si>
  <si>
    <t>14.5</t>
  </si>
  <si>
    <t>21.8</t>
  </si>
  <si>
    <t>14-PTA-R036(HMC)</t>
  </si>
  <si>
    <t>21:1114:000033</t>
  </si>
  <si>
    <t>21:0421:000031</t>
  </si>
  <si>
    <t>21:0421:000031:0003:0002:00</t>
  </si>
  <si>
    <t>10300</t>
  </si>
  <si>
    <t>8200</t>
  </si>
  <si>
    <t>1403.5</t>
  </si>
  <si>
    <t>903.5</t>
  </si>
  <si>
    <t>726.5</t>
  </si>
  <si>
    <t>177</t>
  </si>
  <si>
    <t>36.8</t>
  </si>
  <si>
    <t>140.2</t>
  </si>
  <si>
    <t>461.6</t>
  </si>
  <si>
    <t>38.4</t>
  </si>
  <si>
    <t>5.8</t>
  </si>
  <si>
    <t>23.1</t>
  </si>
  <si>
    <t>16.3</t>
  </si>
  <si>
    <t>5.7</t>
  </si>
  <si>
    <t>1.1</t>
  </si>
  <si>
    <t>14-PTA-R037(HMC)</t>
  </si>
  <si>
    <t>21:1114:000034</t>
  </si>
  <si>
    <t>21:0421:000032</t>
  </si>
  <si>
    <t>21:0421:000032:0003:0002:00</t>
  </si>
  <si>
    <t>1383.1</t>
  </si>
  <si>
    <t>900.5</t>
  </si>
  <si>
    <t>722.4</t>
  </si>
  <si>
    <t>178.1</t>
  </si>
  <si>
    <t>30.7</t>
  </si>
  <si>
    <t>147.4</t>
  </si>
  <si>
    <t>482.6</t>
  </si>
  <si>
    <t>438.2</t>
  </si>
  <si>
    <t>9.1</t>
  </si>
  <si>
    <t>29.7</t>
  </si>
  <si>
    <t>18.2</t>
  </si>
  <si>
    <t>14-PTA-R039(HMC)</t>
  </si>
  <si>
    <t>21:1114:000035</t>
  </si>
  <si>
    <t>21:0421:000033</t>
  </si>
  <si>
    <t>21:0421:000033:0003:0002:00</t>
  </si>
  <si>
    <t>1286.6</t>
  </si>
  <si>
    <t>859.5</t>
  </si>
  <si>
    <t>647.9</t>
  </si>
  <si>
    <t>211.6</t>
  </si>
  <si>
    <t>32.3</t>
  </si>
  <si>
    <t>179.3</t>
  </si>
  <si>
    <t>427.1</t>
  </si>
  <si>
    <t>391.2</t>
  </si>
  <si>
    <t>35.9</t>
  </si>
  <si>
    <t>14.2</t>
  </si>
  <si>
    <t>14-PTA-R040(HMC)</t>
  </si>
  <si>
    <t>21:1114:000036</t>
  </si>
  <si>
    <t>21:0421:000034</t>
  </si>
  <si>
    <t>21:0421:000034:0003:0002:00</t>
  </si>
  <si>
    <t>1000</t>
  </si>
  <si>
    <t>1421.9</t>
  </si>
  <si>
    <t>957.2</t>
  </si>
  <si>
    <t>807.1</t>
  </si>
  <si>
    <t>150.1</t>
  </si>
  <si>
    <t>125.2</t>
  </si>
  <si>
    <t>464.7</t>
  </si>
  <si>
    <t>72.8</t>
  </si>
  <si>
    <t>17.1</t>
  </si>
  <si>
    <t>12.4</t>
  </si>
  <si>
    <t>27.5</t>
  </si>
  <si>
    <t>11.9</t>
  </si>
  <si>
    <t>14-PTA-R043(HMC)</t>
  </si>
  <si>
    <t>21:1114:000037</t>
  </si>
  <si>
    <t>21:0421:000035</t>
  </si>
  <si>
    <t>21:0421:000035:0003:0002:00</t>
  </si>
  <si>
    <t>1120.7</t>
  </si>
  <si>
    <t>808.1</t>
  </si>
  <si>
    <t>681.8</t>
  </si>
  <si>
    <t>126.3</t>
  </si>
  <si>
    <t>18.6</t>
  </si>
  <si>
    <t>107.7</t>
  </si>
  <si>
    <t>312.6</t>
  </si>
  <si>
    <t>280.3</t>
  </si>
  <si>
    <t>9</t>
  </si>
  <si>
    <t>2.2</t>
  </si>
  <si>
    <t>21.1</t>
  </si>
  <si>
    <t>0.9</t>
  </si>
  <si>
    <t>14-PTA-R046(HMC)</t>
  </si>
  <si>
    <t>21:1114:000038</t>
  </si>
  <si>
    <t>21:0421:000036</t>
  </si>
  <si>
    <t>21:0421:000036:0003:0002:00</t>
  </si>
  <si>
    <t>1700</t>
  </si>
  <si>
    <t>9600</t>
  </si>
  <si>
    <t>1808.6</t>
  </si>
  <si>
    <t>1278.8</t>
  </si>
  <si>
    <t>1034.8</t>
  </si>
  <si>
    <t>244</t>
  </si>
  <si>
    <t>230.5</t>
  </si>
  <si>
    <t>529.8</t>
  </si>
  <si>
    <t>463.3</t>
  </si>
  <si>
    <t>51.4</t>
  </si>
  <si>
    <t>34.4</t>
  </si>
  <si>
    <t>13.7</t>
  </si>
  <si>
    <t>14-PTA-R055(HMC)</t>
  </si>
  <si>
    <t>21:1114:000039</t>
  </si>
  <si>
    <t>21:0421:000037</t>
  </si>
  <si>
    <t>21:0421:000037:0003:0002:00</t>
  </si>
  <si>
    <t>1600</t>
  </si>
  <si>
    <t>981.2</t>
  </si>
  <si>
    <t>918.7</t>
  </si>
  <si>
    <t>571.2</t>
  </si>
  <si>
    <t>347.5</t>
  </si>
  <si>
    <t>343</t>
  </si>
  <si>
    <t>62.5</t>
  </si>
  <si>
    <t>19.2</t>
  </si>
  <si>
    <t>9.8</t>
  </si>
  <si>
    <t>8.6</t>
  </si>
  <si>
    <t>14-MPB-003(HMC)</t>
  </si>
  <si>
    <t>21:1115:000001</t>
  </si>
  <si>
    <t>22:0012:000001</t>
  </si>
  <si>
    <t>22:0012:000001:0003:0002:00</t>
  </si>
  <si>
    <t>16100</t>
  </si>
  <si>
    <t>3600</t>
  </si>
  <si>
    <t>1639.5</t>
  </si>
  <si>
    <t>891.2</t>
  </si>
  <si>
    <t>794.9</t>
  </si>
  <si>
    <t>96.3</t>
  </si>
  <si>
    <t>23.7</t>
  </si>
  <si>
    <t>72.6</t>
  </si>
  <si>
    <t>748.3</t>
  </si>
  <si>
    <t>718</t>
  </si>
  <si>
    <t>30.3</t>
  </si>
  <si>
    <t>6.5</t>
  </si>
  <si>
    <t>19.9</t>
  </si>
  <si>
    <t>13.4</t>
  </si>
  <si>
    <t>4.7</t>
  </si>
  <si>
    <t>1.8</t>
  </si>
  <si>
    <t>14-MPB-004(HMC)</t>
  </si>
  <si>
    <t>21:1115:000002</t>
  </si>
  <si>
    <t>22:0012:000002</t>
  </si>
  <si>
    <t>22:0012:000002:0003:0002:00</t>
  </si>
  <si>
    <t>14000</t>
  </si>
  <si>
    <t>12800</t>
  </si>
  <si>
    <t>1143.6</t>
  </si>
  <si>
    <t>698.2</t>
  </si>
  <si>
    <t>623.8</t>
  </si>
  <si>
    <t>74.4</t>
  </si>
  <si>
    <t>62.7</t>
  </si>
  <si>
    <t>445.4</t>
  </si>
  <si>
    <t>418.4</t>
  </si>
  <si>
    <t>27</t>
  </si>
  <si>
    <t>5.4</t>
  </si>
  <si>
    <t>13.8</t>
  </si>
  <si>
    <t>14-MPB-007(HMC)</t>
  </si>
  <si>
    <t>21:1115:000003</t>
  </si>
  <si>
    <t>22:0012:000003</t>
  </si>
  <si>
    <t>22:0012:000003:0003:0002:00</t>
  </si>
  <si>
    <t>&lt;100</t>
  </si>
  <si>
    <t>874.4</t>
  </si>
  <si>
    <t>395.9</t>
  </si>
  <si>
    <t>352.1</t>
  </si>
  <si>
    <t>43.8</t>
  </si>
  <si>
    <t>7.1</t>
  </si>
  <si>
    <t>36.7</t>
  </si>
  <si>
    <t>478.5</t>
  </si>
  <si>
    <t>399.1</t>
  </si>
  <si>
    <t>79.4</t>
  </si>
  <si>
    <t>50.9</t>
  </si>
  <si>
    <t>49.7</t>
  </si>
  <si>
    <t>0.02</t>
  </si>
  <si>
    <t>14-MPB-008(HMC)</t>
  </si>
  <si>
    <t>21:1115:000004</t>
  </si>
  <si>
    <t>22:0012:000004</t>
  </si>
  <si>
    <t>22:0012:000004:0003:0002:00</t>
  </si>
  <si>
    <t>14400</t>
  </si>
  <si>
    <t>12500</t>
  </si>
  <si>
    <t>1063.4</t>
  </si>
  <si>
    <t>690.3</t>
  </si>
  <si>
    <t>556.3</t>
  </si>
  <si>
    <t>134</t>
  </si>
  <si>
    <t>117.3</t>
  </si>
  <si>
    <t>373.1</t>
  </si>
  <si>
    <t>296.3</t>
  </si>
  <si>
    <t>76.8</t>
  </si>
  <si>
    <t>16.8</t>
  </si>
  <si>
    <t>55.5</t>
  </si>
  <si>
    <t>41</t>
  </si>
  <si>
    <t>14-MPB-010(HMC)</t>
  </si>
  <si>
    <t>21:1115:000005</t>
  </si>
  <si>
    <t>22:0012:000005</t>
  </si>
  <si>
    <t>22:0012:000005:0003:0002:00</t>
  </si>
  <si>
    <t>17500</t>
  </si>
  <si>
    <t>3300</t>
  </si>
  <si>
    <t>11700</t>
  </si>
  <si>
    <t>1515.5</t>
  </si>
  <si>
    <t>769</t>
  </si>
  <si>
    <t>188.2</t>
  </si>
  <si>
    <t>33.8</t>
  </si>
  <si>
    <t>154.4</t>
  </si>
  <si>
    <t>558.3</t>
  </si>
  <si>
    <t>422.2</t>
  </si>
  <si>
    <t>136.1</t>
  </si>
  <si>
    <t>22.9</t>
  </si>
  <si>
    <t>105.7</t>
  </si>
  <si>
    <t>75.1</t>
  </si>
  <si>
    <t>25.7</t>
  </si>
  <si>
    <t>14-MPB-012(HMC)</t>
  </si>
  <si>
    <t>21:1115:000006</t>
  </si>
  <si>
    <t>22:0012:000006</t>
  </si>
  <si>
    <t>22:0012:000006:0003:0002:00</t>
  </si>
  <si>
    <t>15500</t>
  </si>
  <si>
    <t>2800</t>
  </si>
  <si>
    <t>1296.9</t>
  </si>
  <si>
    <t>813.6</t>
  </si>
  <si>
    <t>718.2</t>
  </si>
  <si>
    <t>95.4</t>
  </si>
  <si>
    <t>22.1</t>
  </si>
  <si>
    <t>73.3</t>
  </si>
  <si>
    <t>483.3</t>
  </si>
  <si>
    <t>398.7</t>
  </si>
  <si>
    <t>84.6</t>
  </si>
  <si>
    <t>67.2</t>
  </si>
  <si>
    <t>48.8</t>
  </si>
  <si>
    <t>15.1</t>
  </si>
  <si>
    <t>14-MPB-013(HMC)</t>
  </si>
  <si>
    <t>21:1115:000007</t>
  </si>
  <si>
    <t>22:0012:000007</t>
  </si>
  <si>
    <t>22:0012:000007:0003:0002:00</t>
  </si>
  <si>
    <t>16900</t>
  </si>
  <si>
    <t>11440</t>
  </si>
  <si>
    <t>1058.6</t>
  </si>
  <si>
    <t>669.8</t>
  </si>
  <si>
    <t>563.5</t>
  </si>
  <si>
    <t>106.3</t>
  </si>
  <si>
    <t>20.5</t>
  </si>
  <si>
    <t>85.8</t>
  </si>
  <si>
    <t>388.8</t>
  </si>
  <si>
    <t>313.4</t>
  </si>
  <si>
    <t>75.4</t>
  </si>
  <si>
    <t>60.3</t>
  </si>
  <si>
    <t>45.1</t>
  </si>
  <si>
    <t>14-MPB-014(HMC)</t>
  </si>
  <si>
    <t>21:1115:000008</t>
  </si>
  <si>
    <t>22:0012:000008</t>
  </si>
  <si>
    <t>22:0012:000008:0003:0002:00</t>
  </si>
  <si>
    <t>2200</t>
  </si>
  <si>
    <t>1210.3</t>
  </si>
  <si>
    <t>726.3</t>
  </si>
  <si>
    <t>617.1</t>
  </si>
  <si>
    <t>109.2</t>
  </si>
  <si>
    <t>30.4</t>
  </si>
  <si>
    <t>484</t>
  </si>
  <si>
    <t>410.4</t>
  </si>
  <si>
    <t>73.6</t>
  </si>
  <si>
    <t>56.5</t>
  </si>
  <si>
    <t>41.1</t>
  </si>
  <si>
    <t>12.7</t>
  </si>
  <si>
    <t>14-MPB-015(HMC)</t>
  </si>
  <si>
    <t>21:1115:000009</t>
  </si>
  <si>
    <t>22:0012:000009</t>
  </si>
  <si>
    <t>22:0012:000009:0003:0002:00</t>
  </si>
  <si>
    <t>1291.2</t>
  </si>
  <si>
    <t>765.2</t>
  </si>
  <si>
    <t>652.3</t>
  </si>
  <si>
    <t>112.9</t>
  </si>
  <si>
    <t>87.2</t>
  </si>
  <si>
    <t>526</t>
  </si>
  <si>
    <t>435.2</t>
  </si>
  <si>
    <t>90.8</t>
  </si>
  <si>
    <t>68.4</t>
  </si>
  <si>
    <t>49</t>
  </si>
  <si>
    <t>15.7</t>
  </si>
  <si>
    <t>14-MPB-016(HMC)</t>
  </si>
  <si>
    <t>21:1115:000010</t>
  </si>
  <si>
    <t>22:0012:000010</t>
  </si>
  <si>
    <t>22:0012:000010:0003:0002:00</t>
  </si>
  <si>
    <t>18400</t>
  </si>
  <si>
    <t>3400</t>
  </si>
  <si>
    <t>1359.1</t>
  </si>
  <si>
    <t>782</t>
  </si>
  <si>
    <t>679.1</t>
  </si>
  <si>
    <t>102.9</t>
  </si>
  <si>
    <t>17.8</t>
  </si>
  <si>
    <t>85.1</t>
  </si>
  <si>
    <t>577.1</t>
  </si>
  <si>
    <t>515.4</t>
  </si>
  <si>
    <t>61.7</t>
  </si>
  <si>
    <t>51.3</t>
  </si>
  <si>
    <t>37.5</t>
  </si>
  <si>
    <t>10.9</t>
  </si>
  <si>
    <t>14-MPB-017(HMC)</t>
  </si>
  <si>
    <t>21:1115:000011</t>
  </si>
  <si>
    <t>22:0012:000011</t>
  </si>
  <si>
    <t>22:0012:000011:0003:0002:00</t>
  </si>
  <si>
    <t>1269.3</t>
  </si>
  <si>
    <t>755.2</t>
  </si>
  <si>
    <t>646.8</t>
  </si>
  <si>
    <t>108.4</t>
  </si>
  <si>
    <t>14.6</t>
  </si>
  <si>
    <t>93.8</t>
  </si>
  <si>
    <t>514.1</t>
  </si>
  <si>
    <t>438.7</t>
  </si>
  <si>
    <t>4.2</t>
  </si>
  <si>
    <t>60.1</t>
  </si>
  <si>
    <t>45.3</t>
  </si>
  <si>
    <t>14-MPB-018(HMC)</t>
  </si>
  <si>
    <t>21:1115:000012</t>
  </si>
  <si>
    <t>22:0012:000012</t>
  </si>
  <si>
    <t>22:0012:000012:0003:0002:00</t>
  </si>
  <si>
    <t>18700</t>
  </si>
  <si>
    <t>3700</t>
  </si>
  <si>
    <t>1560</t>
  </si>
  <si>
    <t>848.9</t>
  </si>
  <si>
    <t>741.4</t>
  </si>
  <si>
    <t>107.5</t>
  </si>
  <si>
    <t>83.5</t>
  </si>
  <si>
    <t>711.1</t>
  </si>
  <si>
    <t>638.2</t>
  </si>
  <si>
    <t>72.9</t>
  </si>
  <si>
    <t>15</t>
  </si>
  <si>
    <t>6.2</t>
  </si>
  <si>
    <t>51.7</t>
  </si>
  <si>
    <t>14-MPB-019</t>
  </si>
  <si>
    <t>21:1115:000013</t>
  </si>
  <si>
    <t>22:0012:000013</t>
  </si>
  <si>
    <t>22:0012:000013:0003:0002:00</t>
  </si>
  <si>
    <t>14700</t>
  </si>
  <si>
    <t>14200</t>
  </si>
  <si>
    <t>3900</t>
  </si>
  <si>
    <t>1732.2</t>
  </si>
  <si>
    <t>761.2</t>
  </si>
  <si>
    <t>661.8</t>
  </si>
  <si>
    <t>99.4</t>
  </si>
  <si>
    <t>28.9</t>
  </si>
  <si>
    <t>70.5</t>
  </si>
  <si>
    <t>971</t>
  </si>
  <si>
    <t>521.4</t>
  </si>
  <si>
    <t>449.6</t>
  </si>
  <si>
    <t>missing</t>
  </si>
  <si>
    <t>14-MPB-019**</t>
  </si>
  <si>
    <t>21:1115:000014</t>
  </si>
  <si>
    <t>299.7</t>
  </si>
  <si>
    <t>32.6</t>
  </si>
  <si>
    <t>31.8</t>
  </si>
  <si>
    <t>235.3</t>
  </si>
  <si>
    <t>91.9</t>
  </si>
  <si>
    <t>87.6</t>
  </si>
  <si>
    <t>55.8</t>
  </si>
  <si>
    <t>14-MPB-020(HMC)</t>
  </si>
  <si>
    <t>21:1115:000015</t>
  </si>
  <si>
    <t>22:0012:000014</t>
  </si>
  <si>
    <t>22:0012:000014:0003:0002:00</t>
  </si>
  <si>
    <t>13200</t>
  </si>
  <si>
    <t>1529.6</t>
  </si>
  <si>
    <t>839.8</t>
  </si>
  <si>
    <t>84.1</t>
  </si>
  <si>
    <t>17.2</t>
  </si>
  <si>
    <t>66.9</t>
  </si>
  <si>
    <t>689.8</t>
  </si>
  <si>
    <t>660.9</t>
  </si>
  <si>
    <t>5.1</t>
  </si>
  <si>
    <t>2.3</t>
  </si>
  <si>
    <t>21.5</t>
  </si>
  <si>
    <t>0.8</t>
  </si>
  <si>
    <t>14-MPB-021(HMC)</t>
  </si>
  <si>
    <t>21:1115:000016</t>
  </si>
  <si>
    <t>22:0012:000015</t>
  </si>
  <si>
    <t>22:0012:000015:0003:0002:00</t>
  </si>
  <si>
    <t>16200</t>
  </si>
  <si>
    <t>13100</t>
  </si>
  <si>
    <t>1556.1</t>
  </si>
  <si>
    <t>778.1</t>
  </si>
  <si>
    <t>684.6</t>
  </si>
  <si>
    <t>93.5</t>
  </si>
  <si>
    <t>778</t>
  </si>
  <si>
    <t>452.2</t>
  </si>
  <si>
    <t>325.8</t>
  </si>
  <si>
    <t>294</t>
  </si>
  <si>
    <t>159.6</t>
  </si>
  <si>
    <t>98.3</t>
  </si>
  <si>
    <t>36.1</t>
  </si>
  <si>
    <t>14-MPB-022(HMC)</t>
  </si>
  <si>
    <t>21:1115:000017</t>
  </si>
  <si>
    <t>22:0012:000016</t>
  </si>
  <si>
    <t>22:0012:000016:0003:0002:00</t>
  </si>
  <si>
    <t>18600</t>
  </si>
  <si>
    <t>1669.4</t>
  </si>
  <si>
    <t>901.6</t>
  </si>
  <si>
    <t>815.8</t>
  </si>
  <si>
    <t>16.6</t>
  </si>
  <si>
    <t>69.2</t>
  </si>
  <si>
    <t>767.8</t>
  </si>
  <si>
    <t>673.1</t>
  </si>
  <si>
    <t>94.7</t>
  </si>
  <si>
    <t>14-MPB-022+019</t>
  </si>
  <si>
    <t>21:1115:000018</t>
  </si>
  <si>
    <t>244.6</t>
  </si>
  <si>
    <t>25.1</t>
  </si>
  <si>
    <t>192.3</t>
  </si>
  <si>
    <t>66.4</t>
  </si>
  <si>
    <t>14-MPB-024(HMC)</t>
  </si>
  <si>
    <t>21:1115:000019</t>
  </si>
  <si>
    <t>22:0012:000017</t>
  </si>
  <si>
    <t>22:0012:000017:0003:0002:00</t>
  </si>
  <si>
    <t>1159.3</t>
  </si>
  <si>
    <t>644.4</t>
  </si>
  <si>
    <t>500.1</t>
  </si>
  <si>
    <t>144.3</t>
  </si>
  <si>
    <t>138</t>
  </si>
  <si>
    <t>514.9</t>
  </si>
  <si>
    <t>450</t>
  </si>
  <si>
    <t>64.9</t>
  </si>
  <si>
    <t>48.6</t>
  </si>
  <si>
    <t>30.5</t>
  </si>
  <si>
    <t>14-MPB-027(HMC)</t>
  </si>
  <si>
    <t>21:1115:000020</t>
  </si>
  <si>
    <t>22:0012:000018</t>
  </si>
  <si>
    <t>22:0012:000018:0003:0002:00</t>
  </si>
  <si>
    <t>13500</t>
  </si>
  <si>
    <t>1101.1</t>
  </si>
  <si>
    <t>695.6</t>
  </si>
  <si>
    <t>650.7</t>
  </si>
  <si>
    <t>44.9</t>
  </si>
  <si>
    <t>43.6</t>
  </si>
  <si>
    <t>405.5</t>
  </si>
  <si>
    <t>401.1</t>
  </si>
  <si>
    <t>0.08</t>
  </si>
  <si>
    <t>2.5</t>
  </si>
  <si>
    <t>0.7</t>
  </si>
  <si>
    <t>0.3</t>
  </si>
  <si>
    <t>14-PTA-B043</t>
  </si>
  <si>
    <t>21:1115:000021</t>
  </si>
  <si>
    <t>16600</t>
  </si>
  <si>
    <t>6600</t>
  </si>
  <si>
    <t>9400</t>
  </si>
  <si>
    <t>911.5</t>
  </si>
  <si>
    <t>513.6</t>
  </si>
  <si>
    <t>437.8</t>
  </si>
  <si>
    <t>75.8</t>
  </si>
  <si>
    <t>5.9</t>
  </si>
  <si>
    <t>69.9</t>
  </si>
  <si>
    <t>397.9</t>
  </si>
  <si>
    <t>306.6</t>
  </si>
  <si>
    <t>91.3</t>
  </si>
  <si>
    <t>50.8</t>
  </si>
  <si>
    <t>6.6</t>
  </si>
  <si>
    <t>0.4</t>
  </si>
  <si>
    <t>15Ni-449-1</t>
  </si>
  <si>
    <t>21:1142:000001</t>
  </si>
  <si>
    <t>13800</t>
  </si>
  <si>
    <t>15Ni-451-1</t>
  </si>
  <si>
    <t>21:1142:000002</t>
  </si>
  <si>
    <t>12300</t>
  </si>
  <si>
    <t>15-PTA-001</t>
  </si>
  <si>
    <t>21:1142:000003</t>
  </si>
  <si>
    <t>2015-PTA-002(HMC)</t>
  </si>
  <si>
    <t>21:1142:000004</t>
  </si>
  <si>
    <t>21:0421:000044</t>
  </si>
  <si>
    <t>21:0421:000044:0003:0002:00</t>
  </si>
  <si>
    <t>2015-PTA-003(HMC)</t>
  </si>
  <si>
    <t>21:1142:000005</t>
  </si>
  <si>
    <t>21:0421:000045</t>
  </si>
  <si>
    <t>21:0421:000045:0003:0002:00</t>
  </si>
  <si>
    <t>2015-PTA-004(HMC)</t>
  </si>
  <si>
    <t>21:1142:000006</t>
  </si>
  <si>
    <t>21:0421:000046</t>
  </si>
  <si>
    <t>21:0421:000046:0003:0002:00</t>
  </si>
  <si>
    <t>7000</t>
  </si>
  <si>
    <t>5600</t>
  </si>
  <si>
    <t>2015-PTA-005(HMC)</t>
  </si>
  <si>
    <t>21:1142:000007</t>
  </si>
  <si>
    <t>21:0421:000047</t>
  </si>
  <si>
    <t>21:0421:000047:0003:0002:00</t>
  </si>
  <si>
    <t>2015-PTA-007(HMC)</t>
  </si>
  <si>
    <t>21:1142:000008</t>
  </si>
  <si>
    <t>21:0421:000048</t>
  </si>
  <si>
    <t>21:0421:000048:0003:0002:00</t>
  </si>
  <si>
    <t>2015-PTA-008(HMC)</t>
  </si>
  <si>
    <t>21:1142:000009</t>
  </si>
  <si>
    <t>21:0421:000049</t>
  </si>
  <si>
    <t>21:0421:000049:0003:0002:00</t>
  </si>
  <si>
    <t>2015-PTA-010(HMC)</t>
  </si>
  <si>
    <t>21:1142:000010</t>
  </si>
  <si>
    <t>21:0421:000050</t>
  </si>
  <si>
    <t>21:0421:000050:0003:0002:00</t>
  </si>
  <si>
    <t>9900</t>
  </si>
  <si>
    <t>400</t>
  </si>
  <si>
    <t>2015-PTA-011(HMC)</t>
  </si>
  <si>
    <t>21:1142:000011</t>
  </si>
  <si>
    <t>21:0421:000051</t>
  </si>
  <si>
    <t>21:0421:000051:0003:0002:00</t>
  </si>
  <si>
    <t>10200</t>
  </si>
  <si>
    <t>2015-PTA-012(HMC)</t>
  </si>
  <si>
    <t>21:1142:000012</t>
  </si>
  <si>
    <t>21:0421:000052</t>
  </si>
  <si>
    <t>21:0421:000052:0003:0002:00</t>
  </si>
  <si>
    <t>10500</t>
  </si>
  <si>
    <t>2015-PTA-013(HMC)</t>
  </si>
  <si>
    <t>21:1142:000013</t>
  </si>
  <si>
    <t>21:0421:000053</t>
  </si>
  <si>
    <t>21:0421:000053:0003:0002:00</t>
  </si>
  <si>
    <t>1800</t>
  </si>
  <si>
    <t>2015-PTA-014(HMC)</t>
  </si>
  <si>
    <t>21:1142:000014</t>
  </si>
  <si>
    <t>21:0421:000054</t>
  </si>
  <si>
    <t>21:0421:000054:0003:0002:00</t>
  </si>
  <si>
    <t>8900</t>
  </si>
  <si>
    <t>2015-PTA-015(HMC)</t>
  </si>
  <si>
    <t>21:1142:000015</t>
  </si>
  <si>
    <t>21:0421:000055</t>
  </si>
  <si>
    <t>21:0421:000055:0003:0002:00</t>
  </si>
  <si>
    <t>8400</t>
  </si>
  <si>
    <t>6900</t>
  </si>
  <si>
    <t>2015-PTA-016(HMC)</t>
  </si>
  <si>
    <t>21:1142:000016</t>
  </si>
  <si>
    <t>21:0421:000056</t>
  </si>
  <si>
    <t>21:0421:000056:0003:0002:00</t>
  </si>
  <si>
    <t>8300</t>
  </si>
  <si>
    <t>6800</t>
  </si>
  <si>
    <t>2015-PTA-017(HMC)</t>
  </si>
  <si>
    <t>21:1142:000017</t>
  </si>
  <si>
    <t>21:0421:000057</t>
  </si>
  <si>
    <t>21:0421:000057:0003:0002:00</t>
  </si>
  <si>
    <t>2015-PTA-018(HMC)</t>
  </si>
  <si>
    <t>21:1142:000018</t>
  </si>
  <si>
    <t>21:0421:000058</t>
  </si>
  <si>
    <t>21:0421:000058:0003:0002:00</t>
  </si>
  <si>
    <t>8100</t>
  </si>
  <si>
    <t>2015-PTA-019(HMC)</t>
  </si>
  <si>
    <t>21:1142:000019</t>
  </si>
  <si>
    <t>21:0421:000059</t>
  </si>
  <si>
    <t>21:0421:000059:0003:0002:00</t>
  </si>
  <si>
    <t>7800</t>
  </si>
  <si>
    <t>5500</t>
  </si>
  <si>
    <t>2015-PTA-020(HMC)</t>
  </si>
  <si>
    <t>21:1142:000020</t>
  </si>
  <si>
    <t>21:0421:000060</t>
  </si>
  <si>
    <t>21:0421:000060:0003:0002:00</t>
  </si>
  <si>
    <t>2015-PTA-022(HMC)</t>
  </si>
  <si>
    <t>21:1142:000021</t>
  </si>
  <si>
    <t>21:0421:000061</t>
  </si>
  <si>
    <t>21:0421:000061:0003:0002:00</t>
  </si>
  <si>
    <t>2015-PTA-024(HMC)</t>
  </si>
  <si>
    <t>21:1142:000022</t>
  </si>
  <si>
    <t>21:0421:000062</t>
  </si>
  <si>
    <t>21:0421:000062:0003:0002:00</t>
  </si>
  <si>
    <t>2015-PTA-025(HMC)</t>
  </si>
  <si>
    <t>21:1142:000023</t>
  </si>
  <si>
    <t>21:0421:000063</t>
  </si>
  <si>
    <t>21:0421:000063:0003:0002:00</t>
  </si>
  <si>
    <t>2015-PTA-027(HMC)</t>
  </si>
  <si>
    <t>21:1142:000024</t>
  </si>
  <si>
    <t>21:0421:000064</t>
  </si>
  <si>
    <t>21:0421:000064:0003:0002:00</t>
  </si>
  <si>
    <t>2015-PTA-028(HMC)</t>
  </si>
  <si>
    <t>21:1142:000025</t>
  </si>
  <si>
    <t>21:0421:000065</t>
  </si>
  <si>
    <t>21:0421:000065:0003:0002:00</t>
  </si>
  <si>
    <t>2015-PTA-029(HMC)</t>
  </si>
  <si>
    <t>21:1142:000026</t>
  </si>
  <si>
    <t>21:0421:000066</t>
  </si>
  <si>
    <t>21:0421:000066:0003:0002:00</t>
  </si>
  <si>
    <t>2015-PTA-034(HMC)</t>
  </si>
  <si>
    <t>21:1142:000027</t>
  </si>
  <si>
    <t>21:0421:000067</t>
  </si>
  <si>
    <t>21:0421:000067:0003:0002:00</t>
  </si>
  <si>
    <t>2015-PTA-036(HMC)</t>
  </si>
  <si>
    <t>21:1142:000028</t>
  </si>
  <si>
    <t>21:0421:000068</t>
  </si>
  <si>
    <t>21:0421:000068:0003:0002:00</t>
  </si>
  <si>
    <t>2015-PTA-037(HMC)</t>
  </si>
  <si>
    <t>21:1142:000029</t>
  </si>
  <si>
    <t>21:0421:000069</t>
  </si>
  <si>
    <t>21:0421:000069:0003:0002:00</t>
  </si>
  <si>
    <t>2015-PTA-039(HMC)</t>
  </si>
  <si>
    <t>21:1142:000030</t>
  </si>
  <si>
    <t>21:0421:000070</t>
  </si>
  <si>
    <t>21:0421:000070:0003:0002:00</t>
  </si>
  <si>
    <t>7500</t>
  </si>
  <si>
    <t>2015-PTA-042(HMC)</t>
  </si>
  <si>
    <t>21:1142:000031</t>
  </si>
  <si>
    <t>21:0421:000071</t>
  </si>
  <si>
    <t>21:0421:000071:0003:0002:00</t>
  </si>
  <si>
    <t>2015-PTA-043(HMC)</t>
  </si>
  <si>
    <t>21:1142:000032</t>
  </si>
  <si>
    <t>21:0421:000072</t>
  </si>
  <si>
    <t>21:0421:000072:0003:0002:00</t>
  </si>
  <si>
    <t>2015-PTA-044(HMC)</t>
  </si>
  <si>
    <t>21:1142:000033</t>
  </si>
  <si>
    <t>21:0421:000073</t>
  </si>
  <si>
    <t>21:0421:000073:0003:0002:00</t>
  </si>
  <si>
    <t>2015-PTA-045(HMC)</t>
  </si>
  <si>
    <t>21:1142:000034</t>
  </si>
  <si>
    <t>21:0421:000074</t>
  </si>
  <si>
    <t>21:0421:000074:0003:0002:00</t>
  </si>
  <si>
    <t>2015-PTA-046(HMC)</t>
  </si>
  <si>
    <t>21:1142:000035</t>
  </si>
  <si>
    <t>21:0421:000075</t>
  </si>
  <si>
    <t>21:0421:000075:0003:0002:00</t>
  </si>
  <si>
    <t>2015-PTA-047(HMC)</t>
  </si>
  <si>
    <t>21:1142:000036</t>
  </si>
  <si>
    <t>21:0421:000076</t>
  </si>
  <si>
    <t>21:0421:000076:0003:0002:00</t>
  </si>
  <si>
    <t>800</t>
  </si>
  <si>
    <t>2015-PTA-048(HMC)</t>
  </si>
  <si>
    <t>21:1142:000037</t>
  </si>
  <si>
    <t>21:0421:000077</t>
  </si>
  <si>
    <t>21:0421:000077:0003:0002:00</t>
  </si>
  <si>
    <t>2015-PTA-049(HMC)</t>
  </si>
  <si>
    <t>21:1142:000038</t>
  </si>
  <si>
    <t>21:0421:000078</t>
  </si>
  <si>
    <t>21:0421:000078:0003:0002:00</t>
  </si>
  <si>
    <t>9300</t>
  </si>
  <si>
    <t>2015-PTA-050(HMC)</t>
  </si>
  <si>
    <t>21:1142:000039</t>
  </si>
  <si>
    <t>21:0421:000079</t>
  </si>
  <si>
    <t>21:0421:000079:0003:0002:00</t>
  </si>
  <si>
    <t>2015-PTA-051(HMC)</t>
  </si>
  <si>
    <t>21:1142:000040</t>
  </si>
  <si>
    <t>21:0421:000080</t>
  </si>
  <si>
    <t>21:0421:000080:0003:0002:00</t>
  </si>
  <si>
    <t>2015-PTA-052(HMC)</t>
  </si>
  <si>
    <t>21:1142:000041</t>
  </si>
  <si>
    <t>21:0421:000081</t>
  </si>
  <si>
    <t>21:0421:000081:0003:0002:00</t>
  </si>
  <si>
    <t>2015-PTA-053(HMC)</t>
  </si>
  <si>
    <t>21:1142:000042</t>
  </si>
  <si>
    <t>21:0421:000082</t>
  </si>
  <si>
    <t>21:0421:000082:0003:0002:00</t>
  </si>
  <si>
    <t>300</t>
  </si>
  <si>
    <t>2015-PTA-054(HMC)</t>
  </si>
  <si>
    <t>21:1142:000043</t>
  </si>
  <si>
    <t>21:0421:000083</t>
  </si>
  <si>
    <t>21:0421:000083:0003:0002:00</t>
  </si>
  <si>
    <t>2015-PTA-055(HMC)</t>
  </si>
  <si>
    <t>21:1142:000044</t>
  </si>
  <si>
    <t>21:0421:000084</t>
  </si>
  <si>
    <t>21:0421:000084:0003:0002:00</t>
  </si>
  <si>
    <t>2015-PTA-056(HMC)</t>
  </si>
  <si>
    <t>21:1142:000045</t>
  </si>
  <si>
    <t>21:0421:000085</t>
  </si>
  <si>
    <t>21:0421:000085:0003:0002:00</t>
  </si>
  <si>
    <t>7900</t>
  </si>
  <si>
    <t>6700</t>
  </si>
  <si>
    <t>2015-PTA-057(HMC)</t>
  </si>
  <si>
    <t>21:1142:000046</t>
  </si>
  <si>
    <t>21:0421:000086</t>
  </si>
  <si>
    <t>21:0421:000086:0003:0002:00</t>
  </si>
  <si>
    <t>2015-PTA-061(HMC)</t>
  </si>
  <si>
    <t>21:1142:000047</t>
  </si>
  <si>
    <t>21:0421:000087</t>
  </si>
  <si>
    <t>21:0421:000087:0003:0002:00</t>
  </si>
  <si>
    <t>700</t>
  </si>
  <si>
    <t>2015-PTA-062(HMC)</t>
  </si>
  <si>
    <t>21:1142:000048</t>
  </si>
  <si>
    <t>21:0421:000088</t>
  </si>
  <si>
    <t>21:0421:000088:0003:0002:00</t>
  </si>
  <si>
    <t>2015-PTA-063(HMC)</t>
  </si>
  <si>
    <t>21:1142:000049</t>
  </si>
  <si>
    <t>21:0421:000089</t>
  </si>
  <si>
    <t>21:0421:000089:0003:0002:00</t>
  </si>
  <si>
    <t>2015-PTA-064(HMC)</t>
  </si>
  <si>
    <t>21:1142:000050</t>
  </si>
  <si>
    <t>21:0421:000090</t>
  </si>
  <si>
    <t>21:0421:000090:0003:0002:00</t>
  </si>
  <si>
    <t>7100</t>
  </si>
  <si>
    <t>2015-PTA-066(HMC)</t>
  </si>
  <si>
    <t>21:1142:000051</t>
  </si>
  <si>
    <t>21:0421:000091</t>
  </si>
  <si>
    <t>21:0421:000091:0003:0002:00</t>
  </si>
  <si>
    <t>8000</t>
  </si>
  <si>
    <t>2015-PTA-067(HMC)</t>
  </si>
  <si>
    <t>21:1142:000052</t>
  </si>
  <si>
    <t>21:0421:000092</t>
  </si>
  <si>
    <t>21:0421:000092:0003:0002:00</t>
  </si>
  <si>
    <t>2015-PTA-069(HMC)</t>
  </si>
  <si>
    <t>21:1142:000053</t>
  </si>
  <si>
    <t>21:0421:000093</t>
  </si>
  <si>
    <t>21:0421:000093:0003:0002:00</t>
  </si>
  <si>
    <t>2015-PTA-070(HMC)</t>
  </si>
  <si>
    <t>21:1142:000054</t>
  </si>
  <si>
    <t>21:0421:000094</t>
  </si>
  <si>
    <t>21:0421:000094:0003:0002:00</t>
  </si>
  <si>
    <t>2015-PTA-071(HMC)</t>
  </si>
  <si>
    <t>21:1142:000055</t>
  </si>
  <si>
    <t>21:0421:000095</t>
  </si>
  <si>
    <t>21:0421:000095:0003:0002:00</t>
  </si>
  <si>
    <t>2015-PTA-072(HMC)</t>
  </si>
  <si>
    <t>21:1142:000056</t>
  </si>
  <si>
    <t>21:0421:000096</t>
  </si>
  <si>
    <t>21:0421:000096:0003:0002:00</t>
  </si>
  <si>
    <t>2015-PTA-073(HMC)</t>
  </si>
  <si>
    <t>21:1142:000057</t>
  </si>
  <si>
    <t>21:0421:000097</t>
  </si>
  <si>
    <t>21:0421:000097:0003:0002:00</t>
  </si>
  <si>
    <t>2015-PTA-076(HMC)</t>
  </si>
  <si>
    <t>21:1142:000058</t>
  </si>
  <si>
    <t>21:0421:000098</t>
  </si>
  <si>
    <t>21:0421:000098:0003:0002:00</t>
  </si>
  <si>
    <t>2015-PTA-079(HMC)</t>
  </si>
  <si>
    <t>21:1142:000059</t>
  </si>
  <si>
    <t>21:0421:000099</t>
  </si>
  <si>
    <t>21:0421:000099:0003:0002:00</t>
  </si>
  <si>
    <t>2015-PTA-080(HMC)</t>
  </si>
  <si>
    <t>21:1142:000060</t>
  </si>
  <si>
    <t>21:0421:000100</t>
  </si>
  <si>
    <t>21:0421:000100:0003:0002:00</t>
  </si>
  <si>
    <t>2015-PTA-081(HMC)</t>
  </si>
  <si>
    <t>21:1142:000061</t>
  </si>
  <si>
    <t>21:0421:000101</t>
  </si>
  <si>
    <t>21:0421:000101:0003:0002:00</t>
  </si>
  <si>
    <t>2015-PTA-084(HMC)</t>
  </si>
  <si>
    <t>21:1142:000062</t>
  </si>
  <si>
    <t>21:0421:000103</t>
  </si>
  <si>
    <t>21:0421:000103:0003:0002:00</t>
  </si>
  <si>
    <t>2015-PTA-085(HMC)</t>
  </si>
  <si>
    <t>21:1142:000063</t>
  </si>
  <si>
    <t>21:0421:000104</t>
  </si>
  <si>
    <t>21:0421:000104:0003:0002:00</t>
  </si>
  <si>
    <t>2015-PTA-086(HMC)</t>
  </si>
  <si>
    <t>21:1142:000064</t>
  </si>
  <si>
    <t>21:0421:000105</t>
  </si>
  <si>
    <t>21:0421:000105:0003:0002:00</t>
  </si>
  <si>
    <t>2015-PTA-087(HMC)</t>
  </si>
  <si>
    <t>21:1142:000065</t>
  </si>
  <si>
    <t>21:0421:000106</t>
  </si>
  <si>
    <t>21:0421:000106:0003:0002:00</t>
  </si>
  <si>
    <t>100</t>
  </si>
  <si>
    <t>2015-PTA-088(HMC)</t>
  </si>
  <si>
    <t>21:1142:000066</t>
  </si>
  <si>
    <t>21:0421:000107</t>
  </si>
  <si>
    <t>21:0421:000107:0003:0002:00</t>
  </si>
  <si>
    <t>2015-PTA-089(HMC)</t>
  </si>
  <si>
    <t>21:1142:000067</t>
  </si>
  <si>
    <t>21:0421:000108</t>
  </si>
  <si>
    <t>21:0421:000108:0003:0002:00</t>
  </si>
  <si>
    <t>2015-PTA-094(HMC)</t>
  </si>
  <si>
    <t>21:1142:000068</t>
  </si>
  <si>
    <t>21:0421:000112</t>
  </si>
  <si>
    <t>21:0421:000112:0003:0002:00</t>
  </si>
  <si>
    <t>2015-PTA-095(HMC)</t>
  </si>
  <si>
    <t>21:1142:000069</t>
  </si>
  <si>
    <t>21:0421:000113</t>
  </si>
  <si>
    <t>21:0421:000113:0003:0002:00</t>
  </si>
  <si>
    <t>6500</t>
  </si>
  <si>
    <t>2015-PTA-096(HMC)</t>
  </si>
  <si>
    <t>21:1142:000070</t>
  </si>
  <si>
    <t>21:0421:000114</t>
  </si>
  <si>
    <t>21:0421:000114:0003:0002:00</t>
  </si>
  <si>
    <t>2015-PTA-097(HMC)</t>
  </si>
  <si>
    <t>21:1142:000071</t>
  </si>
  <si>
    <t>21:0421:000115</t>
  </si>
  <si>
    <t>21:0421:000115:0003:0002:00</t>
  </si>
  <si>
    <t>2015-PTA-098(HMC)</t>
  </si>
  <si>
    <t>21:1142:000072</t>
  </si>
  <si>
    <t>21:0421:000116</t>
  </si>
  <si>
    <t>21:0421:000116:0003:0002:00</t>
  </si>
  <si>
    <t>2015-PTA-099(HMC)</t>
  </si>
  <si>
    <t>21:1142:000073</t>
  </si>
  <si>
    <t>21:0421:000117</t>
  </si>
  <si>
    <t>21:0421:000117:0003:0002:00</t>
  </si>
  <si>
    <t>6400</t>
  </si>
  <si>
    <t>15-PTA-100</t>
  </si>
  <si>
    <t>21:1142:000074</t>
  </si>
  <si>
    <t>16700</t>
  </si>
  <si>
    <t>2015-PTA-101(HMC)</t>
  </si>
  <si>
    <t>21:1142:000075</t>
  </si>
  <si>
    <t>21:0421:000118</t>
  </si>
  <si>
    <t>21:0421:000118:0003:0002:00</t>
  </si>
  <si>
    <t>2015-PTA-102(HMC)</t>
  </si>
  <si>
    <t>21:1142:000076</t>
  </si>
  <si>
    <t>21:0421:000119</t>
  </si>
  <si>
    <t>21:0421:000119:0003:0002:00</t>
  </si>
  <si>
    <t>2015-PTA-103(HMC)</t>
  </si>
  <si>
    <t>21:1142:000077</t>
  </si>
  <si>
    <t>21:0421:000120</t>
  </si>
  <si>
    <t>21:0421:000120:0003:0002:00</t>
  </si>
  <si>
    <t>2015-PTA-104(HMC)</t>
  </si>
  <si>
    <t>21:1142:000078</t>
  </si>
  <si>
    <t>21:0421:000121</t>
  </si>
  <si>
    <t>21:0421:000121:0003:0002:00</t>
  </si>
  <si>
    <t>10800</t>
  </si>
  <si>
    <t>2015-PTA-105(HMC)</t>
  </si>
  <si>
    <t>21:1142:000079</t>
  </si>
  <si>
    <t>21:0421:000122</t>
  </si>
  <si>
    <t>21:0421:000122:0003:0002:00</t>
  </si>
  <si>
    <t>2015-PTA-106(HMC)</t>
  </si>
  <si>
    <t>21:1142:000080</t>
  </si>
  <si>
    <t>21:0421:000123</t>
  </si>
  <si>
    <t>21:0421:000123:0003:0002:00</t>
  </si>
  <si>
    <t>2015-PTA-107(HMC)</t>
  </si>
  <si>
    <t>21:1142:000081</t>
  </si>
  <si>
    <t>21:0421:000124</t>
  </si>
  <si>
    <t>21:0421:000124:0003:0002:00</t>
  </si>
  <si>
    <t>2015-PTA-108(HMC)</t>
  </si>
  <si>
    <t>21:1142:000082</t>
  </si>
  <si>
    <t>21:0421:000125</t>
  </si>
  <si>
    <t>21:0421:000125:0003:0002:00</t>
  </si>
  <si>
    <t>2015-PTA-109(HMC)</t>
  </si>
  <si>
    <t>21:1142:000083</t>
  </si>
  <si>
    <t>21:0421:000126</t>
  </si>
  <si>
    <t>21:0421:000126:0003:0002:00</t>
  </si>
  <si>
    <t>7600</t>
  </si>
  <si>
    <t>2015-PTA-110(HMC)</t>
  </si>
  <si>
    <t>21:1142:000084</t>
  </si>
  <si>
    <t>21:0421:000127</t>
  </si>
  <si>
    <t>21:0421:000127:0003:0002:00</t>
  </si>
  <si>
    <t>2015-PTA-111(HMC)</t>
  </si>
  <si>
    <t>21:1142:000085</t>
  </si>
  <si>
    <t>21:0421:000128</t>
  </si>
  <si>
    <t>21:0421:000128:0003:0002:00</t>
  </si>
  <si>
    <t>2015-PTA-112(HMC)</t>
  </si>
  <si>
    <t>21:1142:000086</t>
  </si>
  <si>
    <t>21:0421:000129</t>
  </si>
  <si>
    <t>21:0421:000129:0003:0002:00</t>
  </si>
  <si>
    <t>2015-PTA-114(HMC)</t>
  </si>
  <si>
    <t>21:1142:000087</t>
  </si>
  <si>
    <t>21:0421:000131</t>
  </si>
  <si>
    <t>21:0421:000131:0003:0002:00</t>
  </si>
  <si>
    <t>2015-PTA-115(HMC)</t>
  </si>
  <si>
    <t>21:1142:000088</t>
  </si>
  <si>
    <t>21:0421:000132</t>
  </si>
  <si>
    <t>21:0421:000132:0003:0002:00</t>
  </si>
  <si>
    <t>2015-PTA-116(HMC)</t>
  </si>
  <si>
    <t>21:1142:000089</t>
  </si>
  <si>
    <t>21:0421:000133</t>
  </si>
  <si>
    <t>21:0421:000133:0003:0002:00</t>
  </si>
  <si>
    <t>2015-PTA-117(HMC)</t>
  </si>
  <si>
    <t>21:1142:000090</t>
  </si>
  <si>
    <t>21:0421:000134</t>
  </si>
  <si>
    <t>21:0421:000134:0003:0002:00</t>
  </si>
  <si>
    <t>2015-PTA-118(HMC)</t>
  </si>
  <si>
    <t>21:1142:000091</t>
  </si>
  <si>
    <t>21:0421:000135</t>
  </si>
  <si>
    <t>21:0421:000135:0003:0002:00</t>
  </si>
  <si>
    <t>2015-PTA-119(HMC)</t>
  </si>
  <si>
    <t>21:1142:000092</t>
  </si>
  <si>
    <t>21:0421:000136</t>
  </si>
  <si>
    <t>21:0421:000136:0003:0002:00</t>
  </si>
  <si>
    <t>2015-PTA-120(HMC)</t>
  </si>
  <si>
    <t>21:1142:000093</t>
  </si>
  <si>
    <t>21:0421:000137</t>
  </si>
  <si>
    <t>21:0421:000137:0003:0002:00</t>
  </si>
  <si>
    <t>2015-PTA-121(HMC)</t>
  </si>
  <si>
    <t>21:1142:000094</t>
  </si>
  <si>
    <t>21:0421:000138</t>
  </si>
  <si>
    <t>21:0421:000138:0003:0002:00</t>
  </si>
  <si>
    <t>7200</t>
  </si>
  <si>
    <t>2015-PTA-122(HMC)</t>
  </si>
  <si>
    <t>21:1142:000095</t>
  </si>
  <si>
    <t>21:0421:000139</t>
  </si>
  <si>
    <t>21:0421:000139:0003:0002:00</t>
  </si>
  <si>
    <t>7400</t>
  </si>
  <si>
    <t>2015-PTA-124(HMC)</t>
  </si>
  <si>
    <t>21:1142:000096</t>
  </si>
  <si>
    <t>21:0421:000141</t>
  </si>
  <si>
    <t>21:0421:000141:0003:0002:00</t>
  </si>
  <si>
    <t>2015-PTA-125(HMC)</t>
  </si>
  <si>
    <t>21:1142:000097</t>
  </si>
  <si>
    <t>21:0421:000142</t>
  </si>
  <si>
    <t>21:0421:000142:0003:0002:00</t>
  </si>
  <si>
    <t>2015-PTA-126(HMC)</t>
  </si>
  <si>
    <t>21:1142:000098</t>
  </si>
  <si>
    <t>21:0421:000143</t>
  </si>
  <si>
    <t>21:0421:000143:0003:0002:00</t>
  </si>
  <si>
    <t>2015-PTA-127(HMC)</t>
  </si>
  <si>
    <t>21:1142:000099</t>
  </si>
  <si>
    <t>21:0421:000144</t>
  </si>
  <si>
    <t>21:0421:000144:0003:0002:00</t>
  </si>
  <si>
    <t>2015-PTA-128(HMC)</t>
  </si>
  <si>
    <t>21:1142:000100</t>
  </si>
  <si>
    <t>21:0421:000145</t>
  </si>
  <si>
    <t>21:0421:000145:0003:0002:00</t>
  </si>
  <si>
    <t>2015-PTA-133(HMC)</t>
  </si>
  <si>
    <t>21:1142:000101</t>
  </si>
  <si>
    <t>21:0421:000149</t>
  </si>
  <si>
    <t>21:0421:000149:0003:0002:00</t>
  </si>
  <si>
    <t>2015-PTA-135(HMC)</t>
  </si>
  <si>
    <t>21:1142:000102</t>
  </si>
  <si>
    <t>21:0421:000151</t>
  </si>
  <si>
    <t>21:0421:000151:0003:0002:00</t>
  </si>
  <si>
    <t>2015-PTA-137(HMC)</t>
  </si>
  <si>
    <t>21:1142:000103</t>
  </si>
  <si>
    <t>21:0421:000152</t>
  </si>
  <si>
    <t>21:0421:000152:0003:0002:00</t>
  </si>
  <si>
    <t>2015-PTA-139(HMC)</t>
  </si>
  <si>
    <t>21:1142:000104</t>
  </si>
  <si>
    <t>21:0421:000153</t>
  </si>
  <si>
    <t>21:0421:000153:0003:0002:00</t>
  </si>
  <si>
    <t>2015-PTA-140(HMC)</t>
  </si>
  <si>
    <t>21:1142:000105</t>
  </si>
  <si>
    <t>21:0421:000154</t>
  </si>
  <si>
    <t>21:0421:000154:0003:0002:00</t>
  </si>
  <si>
    <t>2015-PTA-141(HMC)</t>
  </si>
  <si>
    <t>21:1142:000106</t>
  </si>
  <si>
    <t>21:0421:000155</t>
  </si>
  <si>
    <t>21:0421:000155:0003:0002:00</t>
  </si>
  <si>
    <t>2015-PTA-142(HMC)</t>
  </si>
  <si>
    <t>21:1142:000107</t>
  </si>
  <si>
    <t>21:0421:000156</t>
  </si>
  <si>
    <t>21:0421:000156:0003:0002:00</t>
  </si>
  <si>
    <t>6300</t>
  </si>
  <si>
    <t>5300</t>
  </si>
  <si>
    <t>2015-PTA-144(HMC)</t>
  </si>
  <si>
    <t>21:1142:000108</t>
  </si>
  <si>
    <t>21:0421:000157</t>
  </si>
  <si>
    <t>21:0421:000157:0003:0002:00</t>
  </si>
  <si>
    <t>2015-PTA-145(HMC)</t>
  </si>
  <si>
    <t>21:1142:000109</t>
  </si>
  <si>
    <t>21:0421:000158</t>
  </si>
  <si>
    <t>21:0421:000158:0003:0002:00</t>
  </si>
  <si>
    <t>2015-PTA-146(HMC)</t>
  </si>
  <si>
    <t>21:1142:000110</t>
  </si>
  <si>
    <t>21:0421:000159</t>
  </si>
  <si>
    <t>21:0421:000159:0003:0002:00</t>
  </si>
  <si>
    <t>2015-PTA-148(HMC)</t>
  </si>
  <si>
    <t>21:1142:000111</t>
  </si>
  <si>
    <t>21:0421:000160</t>
  </si>
  <si>
    <t>21:0421:000160:0003:0002:00</t>
  </si>
  <si>
    <t>2015-PTA-155(HMC)</t>
  </si>
  <si>
    <t>21:1142:000112</t>
  </si>
  <si>
    <t>21:0421:000161</t>
  </si>
  <si>
    <t>21:0421:000161:0003:0002:00</t>
  </si>
  <si>
    <t>2015-PTA-156(HMC)</t>
  </si>
  <si>
    <t>21:1142:000113</t>
  </si>
  <si>
    <t>21:0421:000162</t>
  </si>
  <si>
    <t>21:0421:000162:0003:0002:00</t>
  </si>
  <si>
    <t>2015-PTA-157(HMC)</t>
  </si>
  <si>
    <t>21:1142:000114</t>
  </si>
  <si>
    <t>21:0421:000163</t>
  </si>
  <si>
    <t>21:0421:000163:0003:0002:00</t>
  </si>
  <si>
    <t>4300</t>
  </si>
  <si>
    <t>2015-PTA-158(HMC)</t>
  </si>
  <si>
    <t>21:1142:000115</t>
  </si>
  <si>
    <t>21:0421:000164</t>
  </si>
  <si>
    <t>21:0421:000164:0003:0002:00</t>
  </si>
  <si>
    <t>2015-PTA-162(HMC)</t>
  </si>
  <si>
    <t>21:1142:000116</t>
  </si>
  <si>
    <t>21:0421:000165</t>
  </si>
  <si>
    <t>21:0421:000165:0003:0002:00</t>
  </si>
  <si>
    <t>2015-PTA-166(HMC)</t>
  </si>
  <si>
    <t>21:1142:000117</t>
  </si>
  <si>
    <t>21:0421:000166</t>
  </si>
  <si>
    <t>21:0421:000166:0003:0002:00</t>
  </si>
  <si>
    <t>2015-PTA-167(HMC)</t>
  </si>
  <si>
    <t>21:1142:000118</t>
  </si>
  <si>
    <t>21:0421:000167</t>
  </si>
  <si>
    <t>21:0421:000167:0003:0002:00</t>
  </si>
  <si>
    <t>2015-PTA-168(HMC)</t>
  </si>
  <si>
    <t>21:1142:000119</t>
  </si>
  <si>
    <t>21:0421:000168</t>
  </si>
  <si>
    <t>21:0421:000168:0003:0002:00</t>
  </si>
  <si>
    <t>2015-PTA-169(HMC)</t>
  </si>
  <si>
    <t>21:1142:000120</t>
  </si>
  <si>
    <t>21:0421:000169</t>
  </si>
  <si>
    <t>21:0421:000169:0003:0002:00</t>
  </si>
  <si>
    <t>2015-PTA-171(HMC)</t>
  </si>
  <si>
    <t>21:1142:000121</t>
  </si>
  <si>
    <t>21:0421:000170</t>
  </si>
  <si>
    <t>21:0421:000170:0003:0002:00</t>
  </si>
  <si>
    <t>2015-PTA-172(HMC)</t>
  </si>
  <si>
    <t>21:1142:000122</t>
  </si>
  <si>
    <t>21:0421:000171</t>
  </si>
  <si>
    <t>21:0421:000171:0003:0002:00</t>
  </si>
  <si>
    <t>2015-PTA-176(HMC)</t>
  </si>
  <si>
    <t>21:1142:000123</t>
  </si>
  <si>
    <t>21:0421:000172</t>
  </si>
  <si>
    <t>21:0421:000172:0003:0002:00</t>
  </si>
  <si>
    <t>2015-PTA-177(HMC)</t>
  </si>
  <si>
    <t>21:1142:000124</t>
  </si>
  <si>
    <t>21:0421:000173</t>
  </si>
  <si>
    <t>21:0421:000173:0003:0002:00</t>
  </si>
  <si>
    <t>2015-PTA-179(HMC)</t>
  </si>
  <si>
    <t>21:1142:000125</t>
  </si>
  <si>
    <t>21:0421:000174</t>
  </si>
  <si>
    <t>21:0421:000174:0003:0002:00</t>
  </si>
  <si>
    <t>2015-PTA-180(HMC)</t>
  </si>
  <si>
    <t>21:1142:000126</t>
  </si>
  <si>
    <t>21:0421:000175</t>
  </si>
  <si>
    <t>21:0421:000175:0003:0002:00</t>
  </si>
  <si>
    <t>2015-PTA-181(HMC)</t>
  </si>
  <si>
    <t>21:1142:000127</t>
  </si>
  <si>
    <t>21:0421:000176</t>
  </si>
  <si>
    <t>21:0421:000176:0003:0002:00</t>
  </si>
  <si>
    <t>2015-PTA-182(HMC)</t>
  </si>
  <si>
    <t>21:1142:000128</t>
  </si>
  <si>
    <t>21:0421:000177</t>
  </si>
  <si>
    <t>21:0421:000177:0003:0002:00</t>
  </si>
  <si>
    <t>2015-PTA-183(HMC)</t>
  </si>
  <si>
    <t>21:1142:000129</t>
  </si>
  <si>
    <t>21:0421:000178</t>
  </si>
  <si>
    <t>21:0421:000178:0003:0002:00</t>
  </si>
  <si>
    <t>2015-PTA-184(HMC)</t>
  </si>
  <si>
    <t>21:1142:000130</t>
  </si>
  <si>
    <t>21:0421:000179</t>
  </si>
  <si>
    <t>21:0421:000179:0003:0002:00</t>
  </si>
  <si>
    <t>2015-PTA-185(HMC)</t>
  </si>
  <si>
    <t>21:1142:000131</t>
  </si>
  <si>
    <t>21:0421:000180</t>
  </si>
  <si>
    <t>21:0421:000180:0003:0002:00</t>
  </si>
  <si>
    <t>2015-PTA-186(HMC)</t>
  </si>
  <si>
    <t>21:1142:000132</t>
  </si>
  <si>
    <t>21:0421:000181</t>
  </si>
  <si>
    <t>21:0421:000181:0003:0002:00</t>
  </si>
  <si>
    <t>2015-PTA-189(HMC)</t>
  </si>
  <si>
    <t>21:1142:000133</t>
  </si>
  <si>
    <t>21:0421:000182</t>
  </si>
  <si>
    <t>21:0421:000182:0003:0002:00</t>
  </si>
  <si>
    <t>2015-PTA-190(HMC)</t>
  </si>
  <si>
    <t>21:1142:000134</t>
  </si>
  <si>
    <t>21:0421:000183</t>
  </si>
  <si>
    <t>21:0421:000183:0003:0002:00</t>
  </si>
  <si>
    <t>2015-PTA-191(HMC)</t>
  </si>
  <si>
    <t>21:1142:000135</t>
  </si>
  <si>
    <t>21:0421:000184</t>
  </si>
  <si>
    <t>21:0421:000184:0003:0002:00</t>
  </si>
  <si>
    <t>2015-PTA-192(HMC)</t>
  </si>
  <si>
    <t>21:1142:000136</t>
  </si>
  <si>
    <t>21:0421:000185</t>
  </si>
  <si>
    <t>21:0421:000185:0003:0002:00</t>
  </si>
  <si>
    <t>2015-PTA-193(HMC)</t>
  </si>
  <si>
    <t>21:1142:000137</t>
  </si>
  <si>
    <t>21:0421:000186</t>
  </si>
  <si>
    <t>21:0421:000186:0003:0002:00</t>
  </si>
  <si>
    <t>15-PTA-200</t>
  </si>
  <si>
    <t>21:1142:000138</t>
  </si>
  <si>
    <t>15100</t>
  </si>
  <si>
    <t>2015-PTA-204(HMC)</t>
  </si>
  <si>
    <t>21:1142:000139</t>
  </si>
  <si>
    <t>21:0421:000187</t>
  </si>
  <si>
    <t>21:0421:000187:0003:0002:00</t>
  </si>
  <si>
    <t>2015-PTA-205(HMC)</t>
  </si>
  <si>
    <t>21:1142:000140</t>
  </si>
  <si>
    <t>21:0421:000188</t>
  </si>
  <si>
    <t>21:0421:000188:0003:0002:00</t>
  </si>
  <si>
    <t>2015-PTA-206(HMC)</t>
  </si>
  <si>
    <t>21:1142:000141</t>
  </si>
  <si>
    <t>21:0421:000189</t>
  </si>
  <si>
    <t>21:0421:000189:0003:0002:00</t>
  </si>
  <si>
    <t>2015-PTA-207(HMC)</t>
  </si>
  <si>
    <t>21:1142:000142</t>
  </si>
  <si>
    <t>21:0421:000190</t>
  </si>
  <si>
    <t>21:0421:000190:0003:0002:00</t>
  </si>
  <si>
    <t>15-PTA-208</t>
  </si>
  <si>
    <t>21:1142:000143</t>
  </si>
  <si>
    <t>14300</t>
  </si>
  <si>
    <t>15-PTA-209</t>
  </si>
  <si>
    <t>21:1142:000144</t>
  </si>
  <si>
    <t>17300</t>
  </si>
  <si>
    <t>15-PTA-210</t>
  </si>
  <si>
    <t>21:1142:000145</t>
  </si>
  <si>
    <t>15300</t>
  </si>
  <si>
    <t>15-PTA-211</t>
  </si>
  <si>
    <t>21:1142:000146</t>
  </si>
  <si>
    <t>16300</t>
  </si>
  <si>
    <t>15-PTA-212</t>
  </si>
  <si>
    <t>21:1142:000147</t>
  </si>
  <si>
    <t>200</t>
  </si>
  <si>
    <t>15-PTA-213</t>
  </si>
  <si>
    <t>21:1142:000148</t>
  </si>
  <si>
    <t>18500</t>
  </si>
  <si>
    <t>3500</t>
  </si>
  <si>
    <t>4200</t>
  </si>
  <si>
    <t>16-PTA-001</t>
  </si>
  <si>
    <t>21:1147:000001</t>
  </si>
  <si>
    <t>16-PTA-002(HMC)</t>
  </si>
  <si>
    <t>21:1147:000002</t>
  </si>
  <si>
    <t>21:0421:000191</t>
  </si>
  <si>
    <t>21:0421:000191:0003:0002:00</t>
  </si>
  <si>
    <t>16-PTA-003(HMC)</t>
  </si>
  <si>
    <t>21:1147:000003</t>
  </si>
  <si>
    <t>21:0421:000192</t>
  </si>
  <si>
    <t>21:0421:000192:0003:0002:00</t>
  </si>
  <si>
    <t>16-PTA-004(HMC)</t>
  </si>
  <si>
    <t>21:1147:000004</t>
  </si>
  <si>
    <t>21:0421:000192:0004:0002:00</t>
  </si>
  <si>
    <t>16-PTA-005(HMC)</t>
  </si>
  <si>
    <t>21:1147:000005</t>
  </si>
  <si>
    <t>21:0421:000193</t>
  </si>
  <si>
    <t>21:0421:000193:0003:0002:00</t>
  </si>
  <si>
    <t>16-PTA-009(HMC)</t>
  </si>
  <si>
    <t>21:1147:000006</t>
  </si>
  <si>
    <t>21:0421:000194</t>
  </si>
  <si>
    <t>21:0421:000194:0003:0002:00</t>
  </si>
  <si>
    <t>16-PTA-010(HMC)</t>
  </si>
  <si>
    <t>21:1147:000007</t>
  </si>
  <si>
    <t>21:0421:000195</t>
  </si>
  <si>
    <t>21:0421:000195:0003:0002:00</t>
  </si>
  <si>
    <t>16-PTA-011(HMC)</t>
  </si>
  <si>
    <t>21:1147:000008</t>
  </si>
  <si>
    <t>21:0421:000196</t>
  </si>
  <si>
    <t>21:0421:000196:0003:0002:00</t>
  </si>
  <si>
    <t>16-PTA-012(HMC)</t>
  </si>
  <si>
    <t>21:1147:000009</t>
  </si>
  <si>
    <t>21:0421:000197</t>
  </si>
  <si>
    <t>21:0421:000197:0003:0002:00</t>
  </si>
  <si>
    <t>16-PTA-013(HMC)</t>
  </si>
  <si>
    <t>21:1147:000010</t>
  </si>
  <si>
    <t>21:0421:000198</t>
  </si>
  <si>
    <t>21:0421:000198:0003:0002:00</t>
  </si>
  <si>
    <t>16-PTA-014(HMC)</t>
  </si>
  <si>
    <t>21:1147:000011</t>
  </si>
  <si>
    <t>21:0421:000199</t>
  </si>
  <si>
    <t>21:0421:000199:0003:0002:00</t>
  </si>
  <si>
    <t>16-PTA-015(HMC)</t>
  </si>
  <si>
    <t>21:1147:000012</t>
  </si>
  <si>
    <t>21:0421:000200</t>
  </si>
  <si>
    <t>21:0421:000200:0003:0002:00</t>
  </si>
  <si>
    <t>16-PTA-016(HMC)</t>
  </si>
  <si>
    <t>21:1147:000013</t>
  </si>
  <si>
    <t>21:0421:000201</t>
  </si>
  <si>
    <t>21:0421:000201:0003:0002:00</t>
  </si>
  <si>
    <t>16-PTA-017(HMC)</t>
  </si>
  <si>
    <t>21:1147:000014</t>
  </si>
  <si>
    <t>21:0421:000202</t>
  </si>
  <si>
    <t>21:0421:000202:0003:0002:00</t>
  </si>
  <si>
    <t>16-PTA-018(HMC)</t>
  </si>
  <si>
    <t>21:1147:000015</t>
  </si>
  <si>
    <t>21:0421:000203</t>
  </si>
  <si>
    <t>21:0421:000203:0003:0002:00</t>
  </si>
  <si>
    <t>16-PTA-019(HMC)</t>
  </si>
  <si>
    <t>21:1147:000016</t>
  </si>
  <si>
    <t>21:0421:000204</t>
  </si>
  <si>
    <t>21:0421:000204:0003:0002:00</t>
  </si>
  <si>
    <t>16-PTA-020(HMC)</t>
  </si>
  <si>
    <t>21:1147:000017</t>
  </si>
  <si>
    <t>21:0421:000205</t>
  </si>
  <si>
    <t>21:0421:000205:0003:0002:00</t>
  </si>
  <si>
    <t>16-PTA-021(HMC)</t>
  </si>
  <si>
    <t>21:1147:000018</t>
  </si>
  <si>
    <t>21:0421:000206</t>
  </si>
  <si>
    <t>21:0421:000206:0003:0002:00</t>
  </si>
  <si>
    <t>16-PTA-022(HMC)</t>
  </si>
  <si>
    <t>21:1147:000019</t>
  </si>
  <si>
    <t>21:0421:000207</t>
  </si>
  <si>
    <t>21:0421:000207:0003:0002:00</t>
  </si>
  <si>
    <t>16-PTA-023(HMC)</t>
  </si>
  <si>
    <t>21:1147:000020</t>
  </si>
  <si>
    <t>21:0421:000208</t>
  </si>
  <si>
    <t>21:0421:000208:0003:0002:00</t>
  </si>
  <si>
    <t>16-PTA-024(HMC)</t>
  </si>
  <si>
    <t>21:1147:000021</t>
  </si>
  <si>
    <t>21:0421:000209</t>
  </si>
  <si>
    <t>21:0421:000209:0003:0002:00</t>
  </si>
  <si>
    <t>16-PTA-026(HMC)</t>
  </si>
  <si>
    <t>21:1147:000022</t>
  </si>
  <si>
    <t>21:0421:000210</t>
  </si>
  <si>
    <t>21:0421:000210:0003:0002:00</t>
  </si>
  <si>
    <t>16-PTA-027(HMC)</t>
  </si>
  <si>
    <t>21:1147:000023</t>
  </si>
  <si>
    <t>21:0421:000211</t>
  </si>
  <si>
    <t>21:0421:000211:0003:0002:00</t>
  </si>
  <si>
    <t>16-PTA-028(HMC)</t>
  </si>
  <si>
    <t>21:1147:000024</t>
  </si>
  <si>
    <t>21:0421:000212</t>
  </si>
  <si>
    <t>21:0421:000212:0003:0002:00</t>
  </si>
  <si>
    <t>16-PTA-029(HMC)</t>
  </si>
  <si>
    <t>21:1147:000025</t>
  </si>
  <si>
    <t>21:0421:000213</t>
  </si>
  <si>
    <t>21:0421:000213:0003:0002:00</t>
  </si>
  <si>
    <t>16-PTA-030(HMC)</t>
  </si>
  <si>
    <t>21:1147:000026</t>
  </si>
  <si>
    <t>21:0421:000214</t>
  </si>
  <si>
    <t>21:0421:000214:0003:0002:00</t>
  </si>
  <si>
    <t>16-PTA-031(HMC)</t>
  </si>
  <si>
    <t>21:1147:000027</t>
  </si>
  <si>
    <t>21:0421:000215</t>
  </si>
  <si>
    <t>21:0421:000215:0003:0002:00</t>
  </si>
  <si>
    <t>16-PTA-032(HMC)</t>
  </si>
  <si>
    <t>21:1147:000028</t>
  </si>
  <si>
    <t>21:0421:000216</t>
  </si>
  <si>
    <t>21:0421:000216:0003:0002:00</t>
  </si>
  <si>
    <t>16-PTA-033(HMC)</t>
  </si>
  <si>
    <t>21:1147:000029</t>
  </si>
  <si>
    <t>21:0421:000217</t>
  </si>
  <si>
    <t>21:0421:000217:0003:0002:00</t>
  </si>
  <si>
    <t>16-PTA-034(HMC)</t>
  </si>
  <si>
    <t>21:1147:000030</t>
  </si>
  <si>
    <t>21:0421:000218</t>
  </si>
  <si>
    <t>21:0421:000218:0003:0002:00</t>
  </si>
  <si>
    <t>16-PTA-035(HMC)</t>
  </si>
  <si>
    <t>21:1147:000031</t>
  </si>
  <si>
    <t>21:0421:000219</t>
  </si>
  <si>
    <t>21:0421:000219:0003:0002:00</t>
  </si>
  <si>
    <t>16-PTA-036(HMC)</t>
  </si>
  <si>
    <t>21:1147:000032</t>
  </si>
  <si>
    <t>21:0421:000220</t>
  </si>
  <si>
    <t>21:0421:000220:0003:0002:00</t>
  </si>
  <si>
    <t>16-PTA-037(HMC)</t>
  </si>
  <si>
    <t>21:1147:000033</t>
  </si>
  <si>
    <t>21:0421:000221</t>
  </si>
  <si>
    <t>21:0421:000221:0003:0002:00</t>
  </si>
  <si>
    <t>16-PTA-038(HMC)</t>
  </si>
  <si>
    <t>21:1147:000034</t>
  </si>
  <si>
    <t>21:0421:000222</t>
  </si>
  <si>
    <t>21:0421:000222:0003:0002:00</t>
  </si>
  <si>
    <t>3000</t>
  </si>
  <si>
    <t>6200</t>
  </si>
  <si>
    <t>16-PTA-039(HMC)</t>
  </si>
  <si>
    <t>21:1147:000035</t>
  </si>
  <si>
    <t>21:0421:000223</t>
  </si>
  <si>
    <t>21:0421:000223:0003:0002:00</t>
  </si>
  <si>
    <t>16-PTA-040(HMC)</t>
  </si>
  <si>
    <t>21:1147:000036</t>
  </si>
  <si>
    <t>21:0421:000224</t>
  </si>
  <si>
    <t>21:0421:000224:0003:0002:00</t>
  </si>
  <si>
    <t>16-PTA-041(HMC)</t>
  </si>
  <si>
    <t>21:1147:000037</t>
  </si>
  <si>
    <t>21:0421:000225</t>
  </si>
  <si>
    <t>21:0421:000225:0003:0002:00</t>
  </si>
  <si>
    <t>16-PTA-042(HMC)</t>
  </si>
  <si>
    <t>21:1147:000038</t>
  </si>
  <si>
    <t>21:0421:000226</t>
  </si>
  <si>
    <t>21:0421:000226:0003:0002:00</t>
  </si>
  <si>
    <t>16-PTA-043(HMC)</t>
  </si>
  <si>
    <t>21:1147:000039</t>
  </si>
  <si>
    <t>21:0421:000227</t>
  </si>
  <si>
    <t>21:0421:000227:0003:0002:00</t>
  </si>
  <si>
    <t>16-PTA-045(HMC)</t>
  </si>
  <si>
    <t>21:1147:000040</t>
  </si>
  <si>
    <t>21:0421:000228</t>
  </si>
  <si>
    <t>21:0421:000228:0003:0002:00</t>
  </si>
  <si>
    <t>12700</t>
  </si>
  <si>
    <t>16-PTA-046(HMC)</t>
  </si>
  <si>
    <t>21:1147:000041</t>
  </si>
  <si>
    <t>21:0421:000228:0004:0002:00</t>
  </si>
  <si>
    <t>16-PTA-047(HMC)</t>
  </si>
  <si>
    <t>21:1147:000042</t>
  </si>
  <si>
    <t>21:0421:000229</t>
  </si>
  <si>
    <t>21:0421:000229:0003:0002:00</t>
  </si>
  <si>
    <t>16-PTA-048(HMC)</t>
  </si>
  <si>
    <t>21:1147:000043</t>
  </si>
  <si>
    <t>21:0421:000230</t>
  </si>
  <si>
    <t>21:0421:000230:0003:0002:00</t>
  </si>
  <si>
    <t>12600</t>
  </si>
  <si>
    <t>16-PTA-057(HMC)</t>
  </si>
  <si>
    <t>21:1147:000044</t>
  </si>
  <si>
    <t>21:0421:000232</t>
  </si>
  <si>
    <t>21:0421:000232:0003:0002:00</t>
  </si>
  <si>
    <t>16-PTA-080(HMC)</t>
  </si>
  <si>
    <t>21:1147:000045</t>
  </si>
  <si>
    <t>21:0421:000238</t>
  </si>
  <si>
    <t>21:0421:000238:0003:0002:00</t>
  </si>
  <si>
    <t>16-PTA-081(HMC)</t>
  </si>
  <si>
    <t>21:1147:000046</t>
  </si>
  <si>
    <t>21:0421:000239</t>
  </si>
  <si>
    <t>21:0421:000239:0003:0002:00</t>
  </si>
  <si>
    <t>16-PTA-082(HMC)</t>
  </si>
  <si>
    <t>21:1147:000047</t>
  </si>
  <si>
    <t>21:0421:000240</t>
  </si>
  <si>
    <t>21:0421:000240:0003:0002:00</t>
  </si>
  <si>
    <t>16-PTA-083(HMC)</t>
  </si>
  <si>
    <t>21:1147:000048</t>
  </si>
  <si>
    <t>21:0421:000241</t>
  </si>
  <si>
    <t>21:0421:000241:0003:0002:00</t>
  </si>
  <si>
    <t>16-PTA-084(HMC)</t>
  </si>
  <si>
    <t>21:1147:000049</t>
  </si>
  <si>
    <t>21:0421:000242</t>
  </si>
  <si>
    <t>21:0421:000242:0003:0002:00</t>
  </si>
  <si>
    <t>16-PTA-085(HMC)</t>
  </si>
  <si>
    <t>21:1147:000050</t>
  </si>
  <si>
    <t>21:0421:000243</t>
  </si>
  <si>
    <t>21:0421:000243:0003:0002:00</t>
  </si>
  <si>
    <t>5400</t>
  </si>
  <si>
    <t>16-PTA-086(HMC)</t>
  </si>
  <si>
    <t>21:1147:000051</t>
  </si>
  <si>
    <t>21:0421:000244</t>
  </si>
  <si>
    <t>21:0421:000244:0003:0002:00</t>
  </si>
  <si>
    <t>16-PTA-087(HMC)</t>
  </si>
  <si>
    <t>21:1147:000052</t>
  </si>
  <si>
    <t>21:0421:000245</t>
  </si>
  <si>
    <t>21:0421:000245:0003:0002:00</t>
  </si>
  <si>
    <t>5000</t>
  </si>
  <si>
    <t>16-PTA-088(HMC)</t>
  </si>
  <si>
    <t>21:1147:000053</t>
  </si>
  <si>
    <t>21:0421:000246</t>
  </si>
  <si>
    <t>21:0421:000246:0003:0002:00</t>
  </si>
  <si>
    <t>16-PTA-090(HMC)</t>
  </si>
  <si>
    <t>21:1147:000054</t>
  </si>
  <si>
    <t>21:0421:000247</t>
  </si>
  <si>
    <t>21:0421:000247:0003:0002:00</t>
  </si>
  <si>
    <t>16-PTA-091(HMC)</t>
  </si>
  <si>
    <t>21:1147:000055</t>
  </si>
  <si>
    <t>21:0421:000248</t>
  </si>
  <si>
    <t>21:0421:000248:0003:0002:00</t>
  </si>
  <si>
    <t>5100</t>
  </si>
  <si>
    <t>16-PTA-093(HMC)</t>
  </si>
  <si>
    <t>21:1147:000056</t>
  </si>
  <si>
    <t>21:0421:000249</t>
  </si>
  <si>
    <t>21:0421:000249:0003:0002:00</t>
  </si>
  <si>
    <t>16-PTA-094(HMC)</t>
  </si>
  <si>
    <t>21:1147:000057</t>
  </si>
  <si>
    <t>21:0421:000250</t>
  </si>
  <si>
    <t>21:0421:000250:0003:0002:00</t>
  </si>
  <si>
    <t>16-PTA-095(HMC)</t>
  </si>
  <si>
    <t>21:1147:000058</t>
  </si>
  <si>
    <t>21:0421:000251</t>
  </si>
  <si>
    <t>21:0421:000251:0003:0002:00</t>
  </si>
  <si>
    <t>16-PTA-096(HMC)</t>
  </si>
  <si>
    <t>21:1147:000059</t>
  </si>
  <si>
    <t>21:0421:000252</t>
  </si>
  <si>
    <t>21:0421:000252:0003:0002:00</t>
  </si>
  <si>
    <t>16-PTA-097(HMC)</t>
  </si>
  <si>
    <t>21:1147:000060</t>
  </si>
  <si>
    <t>21:0421:000253</t>
  </si>
  <si>
    <t>21:0421:000253:0003:0002:00</t>
  </si>
  <si>
    <t>16-PTA-098(HMC)</t>
  </si>
  <si>
    <t>21:1147:000061</t>
  </si>
  <si>
    <t>21:0421:000254</t>
  </si>
  <si>
    <t>21:0421:000254:0003:0002:00</t>
  </si>
  <si>
    <t>16-PTA-099(HMC)</t>
  </si>
  <si>
    <t>21:1147:000062</t>
  </si>
  <si>
    <t>21:0421:000255</t>
  </si>
  <si>
    <t>21:0421:000255:0003:0002:00</t>
  </si>
  <si>
    <t>16-PTA-100</t>
  </si>
  <si>
    <t>21:1147:000063</t>
  </si>
  <si>
    <t>16-PTA-101(HMC)</t>
  </si>
  <si>
    <t>21:1147:000064</t>
  </si>
  <si>
    <t>21:0421:000256</t>
  </si>
  <si>
    <t>21:0421:000256:0003:0002:00</t>
  </si>
  <si>
    <t>16-PTA-102(HMC)</t>
  </si>
  <si>
    <t>21:1147:000065</t>
  </si>
  <si>
    <t>21:0421:000256:0004:0002:00</t>
  </si>
  <si>
    <t>16-PTA-104(HMC)</t>
  </si>
  <si>
    <t>21:1147:000066</t>
  </si>
  <si>
    <t>21:0421:000257</t>
  </si>
  <si>
    <t>21:0421:000257:0003:0002:00</t>
  </si>
  <si>
    <t>4500</t>
  </si>
  <si>
    <t>16-PTA-105(HMC)</t>
  </si>
  <si>
    <t>21:1147:000067</t>
  </si>
  <si>
    <t>21:0421:000258</t>
  </si>
  <si>
    <t>21:0421:000258:0003:0002:00</t>
  </si>
  <si>
    <t>16-PTA-107(HMC)</t>
  </si>
  <si>
    <t>21:1147:000068</t>
  </si>
  <si>
    <t>21:0421:000259</t>
  </si>
  <si>
    <t>21:0421:000259:0003:0002:00</t>
  </si>
  <si>
    <t>16-PTA-108(HMC)</t>
  </si>
  <si>
    <t>21:1147:000069</t>
  </si>
  <si>
    <t>21:0421:000260</t>
  </si>
  <si>
    <t>21:0421:000260:0003:0002:00</t>
  </si>
  <si>
    <t>16-PTA-109(HMC)</t>
  </si>
  <si>
    <t>21:1147:000070</t>
  </si>
  <si>
    <t>21:0421:000261</t>
  </si>
  <si>
    <t>21:0421:000261:0003:0002:00</t>
  </si>
  <si>
    <t>16-PTA-110(HMC)</t>
  </si>
  <si>
    <t>21:1147:000071</t>
  </si>
  <si>
    <t>21:0421:000262</t>
  </si>
  <si>
    <t>21:0421:000262:0003:0002:00</t>
  </si>
  <si>
    <t>16-PTA-111</t>
  </si>
  <si>
    <t>21:1147:000072</t>
  </si>
  <si>
    <t>16-PTA-112(HMC)</t>
  </si>
  <si>
    <t>21:1147:000073</t>
  </si>
  <si>
    <t>21:0421:000263</t>
  </si>
  <si>
    <t>21:0421:000263:0003:0002:00</t>
  </si>
  <si>
    <t>16-PTA-113(HMC)</t>
  </si>
  <si>
    <t>21:1147:000074</t>
  </si>
  <si>
    <t>21:0421:000264</t>
  </si>
  <si>
    <t>21:0421:000264:0003:0002:00</t>
  </si>
  <si>
    <t>16-PTA-114(HMC)</t>
  </si>
  <si>
    <t>21:1147:000075</t>
  </si>
  <si>
    <t>21:0421:000265</t>
  </si>
  <si>
    <t>21:0421:000265:0003:0002:00</t>
  </si>
  <si>
    <t>15400</t>
  </si>
  <si>
    <t>16-PTA-115(HMC)</t>
  </si>
  <si>
    <t>21:1147:000076</t>
  </si>
  <si>
    <t>21:0421:000266</t>
  </si>
  <si>
    <t>21:0421:000266:0003:0002:00</t>
  </si>
  <si>
    <t>16-PTA-116(HMC)</t>
  </si>
  <si>
    <t>21:1147:000077</t>
  </si>
  <si>
    <t>21:0421:000267</t>
  </si>
  <si>
    <t>21:0421:000267:0003:0002:00</t>
  </si>
  <si>
    <t>16-PTA-117(HMC)</t>
  </si>
  <si>
    <t>21:1147:000078</t>
  </si>
  <si>
    <t>21:0421:000268</t>
  </si>
  <si>
    <t>21:0421:000268:0003:0002:00</t>
  </si>
  <si>
    <t>16-PTA-120(HMC)</t>
  </si>
  <si>
    <t>21:1147:000079</t>
  </si>
  <si>
    <t>21:0421:000269</t>
  </si>
  <si>
    <t>21:0421:000269:0003:0002:00</t>
  </si>
  <si>
    <t>12900</t>
  </si>
  <si>
    <t>16-PTA-121(HMC)</t>
  </si>
  <si>
    <t>21:1147:000080</t>
  </si>
  <si>
    <t>21:0421:000270</t>
  </si>
  <si>
    <t>21:0421:000270:0003:0002:00</t>
  </si>
  <si>
    <t>17800</t>
  </si>
  <si>
    <t>16-PTA-122(HMC)</t>
  </si>
  <si>
    <t>21:1147:000081</t>
  </si>
  <si>
    <t>21:0421:000271</t>
  </si>
  <si>
    <t>21:0421:000271:0003:0002:00</t>
  </si>
  <si>
    <t>16-PTA-123(HMC)</t>
  </si>
  <si>
    <t>21:1147:000082</t>
  </si>
  <si>
    <t>21:0421:000272</t>
  </si>
  <si>
    <t>21:0421:000272:0003:0002:00</t>
  </si>
  <si>
    <t>16-PTA-125(HMC)</t>
  </si>
  <si>
    <t>21:1147:000083</t>
  </si>
  <si>
    <t>21:0421:000273</t>
  </si>
  <si>
    <t>21:0421:000273:0003:0002:00</t>
  </si>
  <si>
    <t>14600</t>
  </si>
  <si>
    <t>16-PTA-126(HMC)</t>
  </si>
  <si>
    <t>21:1147:000084</t>
  </si>
  <si>
    <t>21:0421:000274</t>
  </si>
  <si>
    <t>21:0421:000274:0003:0002:00</t>
  </si>
  <si>
    <t>16-PTA-129(HMC)</t>
  </si>
  <si>
    <t>21:1147:000085</t>
  </si>
  <si>
    <t>21:0421:000275</t>
  </si>
  <si>
    <t>21:0421:000275:0003:0002:00</t>
  </si>
  <si>
    <t>10100</t>
  </si>
  <si>
    <t>16-PTA-137(HMC)</t>
  </si>
  <si>
    <t>21:1147:000086</t>
  </si>
  <si>
    <t>21:0421:000276</t>
  </si>
  <si>
    <t>21:0421:000276:0003:0002:00</t>
  </si>
  <si>
    <t>16-PTA-142(HMC)</t>
  </si>
  <si>
    <t>21:1147:000087</t>
  </si>
  <si>
    <t>21:0421:000277</t>
  </si>
  <si>
    <t>21:0421:000277:0003:0002:00</t>
  </si>
  <si>
    <t>15200</t>
  </si>
  <si>
    <t>16-PTA-155(HMC)</t>
  </si>
  <si>
    <t>21:1147:000088</t>
  </si>
  <si>
    <t>21:0421:000278</t>
  </si>
  <si>
    <t>21:0421:000278:0003:0002:00</t>
  </si>
  <si>
    <t>16-PTA-157(HMC)</t>
  </si>
  <si>
    <t>21:1147:000089</t>
  </si>
  <si>
    <t>21:0421:000279</t>
  </si>
  <si>
    <t>21:0421:000279:0003:0002:00</t>
  </si>
  <si>
    <t>16-PTA-172</t>
  </si>
  <si>
    <t>21:1147:000090</t>
  </si>
  <si>
    <t>16-PTA-173</t>
  </si>
  <si>
    <t>21:1147:000091</t>
  </si>
  <si>
    <t>16-PTA-174</t>
  </si>
  <si>
    <t>21:1147:000092</t>
  </si>
  <si>
    <t>TL-08-001:HMC</t>
  </si>
  <si>
    <t>27:0003:000001</t>
  </si>
  <si>
    <t>27:0003:000001:0003:0001:00</t>
  </si>
  <si>
    <t>28</t>
  </si>
  <si>
    <t>705.6</t>
  </si>
  <si>
    <t>681</t>
  </si>
  <si>
    <t>24.6</t>
  </si>
  <si>
    <t>22.6</t>
  </si>
  <si>
    <t>TL-08-002:HMC</t>
  </si>
  <si>
    <t>27:0003:000002</t>
  </si>
  <si>
    <t>27:0003:000002:0003:0001:00</t>
  </si>
  <si>
    <t>618.2</t>
  </si>
  <si>
    <t>597.8</t>
  </si>
  <si>
    <t>20.4</t>
  </si>
  <si>
    <t>TL-08-003:HMC</t>
  </si>
  <si>
    <t>27:0003:000003</t>
  </si>
  <si>
    <t>27:0003:000003:0003:0001:00</t>
  </si>
  <si>
    <t>25.8</t>
  </si>
  <si>
    <t>25.3</t>
  </si>
  <si>
    <t>3.6</t>
  </si>
  <si>
    <t>21.7</t>
  </si>
  <si>
    <t>640.3</t>
  </si>
  <si>
    <t>609.7</t>
  </si>
  <si>
    <t>30.6</t>
  </si>
  <si>
    <t>26.4</t>
  </si>
  <si>
    <t>TL-08-004:HMC</t>
  </si>
  <si>
    <t>27:0003:000004</t>
  </si>
  <si>
    <t>27:0003:000004:0003:0001:00</t>
  </si>
  <si>
    <t>31.3</t>
  </si>
  <si>
    <t>693.7</t>
  </si>
  <si>
    <t>666.2</t>
  </si>
  <si>
    <t>TL-08-005:HMC</t>
  </si>
  <si>
    <t>27:0003:000005</t>
  </si>
  <si>
    <t>27:0003:000005:0003:0001:00</t>
  </si>
  <si>
    <t>25.6</t>
  </si>
  <si>
    <t>715.8</t>
  </si>
  <si>
    <t>TL-08-007:HMC</t>
  </si>
  <si>
    <t>27:0003:000006</t>
  </si>
  <si>
    <t>27:0003:000006:0003:0001:00</t>
  </si>
  <si>
    <t>29.8</t>
  </si>
  <si>
    <t>603.5</t>
  </si>
  <si>
    <t>572.8</t>
  </si>
  <si>
    <t>TL-08-008:HMC</t>
  </si>
  <si>
    <t>27:0003:000007</t>
  </si>
  <si>
    <t>27:0003:000007:0003:0001:00</t>
  </si>
  <si>
    <t>28.8</t>
  </si>
  <si>
    <t>28.3</t>
  </si>
  <si>
    <t>580.1</t>
  </si>
  <si>
    <t>550.1</t>
  </si>
  <si>
    <t>24.3</t>
  </si>
  <si>
    <t>TL-08-009:HMC</t>
  </si>
  <si>
    <t>27:0003:000008</t>
  </si>
  <si>
    <t>27:0003:000008:0003:0001:00</t>
  </si>
  <si>
    <t>29.6</t>
  </si>
  <si>
    <t>29.1</t>
  </si>
  <si>
    <t>600.7</t>
  </si>
  <si>
    <t>569.3</t>
  </si>
  <si>
    <t>31.4</t>
  </si>
  <si>
    <t>25.4</t>
  </si>
  <si>
    <t>TL-08-010:HMC</t>
  </si>
  <si>
    <t>27:0003:000009</t>
  </si>
  <si>
    <t>27:0003:000009:0003:0001:00</t>
  </si>
  <si>
    <t>25.2</t>
  </si>
  <si>
    <t>818.5</t>
  </si>
  <si>
    <t>789.5</t>
  </si>
  <si>
    <t>29</t>
  </si>
  <si>
    <t>TL-08-011:HMC</t>
  </si>
  <si>
    <t>27:0003:000010</t>
  </si>
  <si>
    <t>27:0003:000010:0003:0001:00</t>
  </si>
  <si>
    <t>651.2</t>
  </si>
  <si>
    <t>620.5</t>
  </si>
  <si>
    <t>TL-08-013:HMC</t>
  </si>
  <si>
    <t>27:0003:000011</t>
  </si>
  <si>
    <t>27:0003:000011:0003:0001:00</t>
  </si>
  <si>
    <t>31.5</t>
  </si>
  <si>
    <t>678.6</t>
  </si>
  <si>
    <t>642</t>
  </si>
  <si>
    <t>36.6</t>
  </si>
  <si>
    <t>30.1</t>
  </si>
  <si>
    <t>TL-08-014:HMC</t>
  </si>
  <si>
    <t>27:0003:000012</t>
  </si>
  <si>
    <t>27:0003:000012:0003:0001:00</t>
  </si>
  <si>
    <t>35.4</t>
  </si>
  <si>
    <t>34.9</t>
  </si>
  <si>
    <t>26.8</t>
  </si>
  <si>
    <t>698.3</t>
  </si>
  <si>
    <t>657.5</t>
  </si>
  <si>
    <t>40.8</t>
  </si>
  <si>
    <t>9.3</t>
  </si>
  <si>
    <t>TL-08-015:HMC</t>
  </si>
  <si>
    <t>27:0003:000013</t>
  </si>
  <si>
    <t>27:0003:000013:0003:0001:00</t>
  </si>
  <si>
    <t>27.8</t>
  </si>
  <si>
    <t>561.5</t>
  </si>
  <si>
    <t>526.2</t>
  </si>
  <si>
    <t>TL-08-016:HMC</t>
  </si>
  <si>
    <t>27:0003:000014</t>
  </si>
  <si>
    <t>27:0003:000014:0003:0001:00</t>
  </si>
  <si>
    <t>32.5</t>
  </si>
  <si>
    <t>32</t>
  </si>
  <si>
    <t>911.8</t>
  </si>
  <si>
    <t>882.4</t>
  </si>
  <si>
    <t>29.4</t>
  </si>
  <si>
    <t>23.5</t>
  </si>
  <si>
    <t>TL-08-017:HMC</t>
  </si>
  <si>
    <t>27:0003:000015</t>
  </si>
  <si>
    <t>27:0003:000015:0003:0001:00</t>
  </si>
  <si>
    <t>656.3</t>
  </si>
  <si>
    <t>646.5</t>
  </si>
  <si>
    <t>TL-08-018:HMC</t>
  </si>
  <si>
    <t>27:0003:000016</t>
  </si>
  <si>
    <t>27:0003:000016:0003:0001:00</t>
  </si>
  <si>
    <t>26.6</t>
  </si>
  <si>
    <t>740.6</t>
  </si>
  <si>
    <t>725.4</t>
  </si>
  <si>
    <t>15.2</t>
  </si>
  <si>
    <t>TL-08-019:HMC</t>
  </si>
  <si>
    <t>27:0003:000017</t>
  </si>
  <si>
    <t>27:0003:000017:0003:0001:00</t>
  </si>
  <si>
    <t>887.1</t>
  </si>
  <si>
    <t>856.4</t>
  </si>
  <si>
    <t>5.5</t>
  </si>
  <si>
    <t>TL-08-021:HMC</t>
  </si>
  <si>
    <t>27:0003:000018</t>
  </si>
  <si>
    <t>27:0003:000018:0003:0001:00</t>
  </si>
  <si>
    <t>591.3</t>
  </si>
  <si>
    <t>560</t>
  </si>
  <si>
    <t>TL-08-022:HMC</t>
  </si>
  <si>
    <t>27:0003:000019</t>
  </si>
  <si>
    <t>27:0003:000019:0003:0001:00</t>
  </si>
  <si>
    <t>36.9</t>
  </si>
  <si>
    <t>32.7</t>
  </si>
  <si>
    <t>833.4</t>
  </si>
  <si>
    <t>805.2</t>
  </si>
  <si>
    <t>22.7</t>
  </si>
  <si>
    <t>TL-08-023:HMC</t>
  </si>
  <si>
    <t>27:0003:000020</t>
  </si>
  <si>
    <t>27:0003:000020:0003:0001:00</t>
  </si>
  <si>
    <t>32.2</t>
  </si>
  <si>
    <t>5.3</t>
  </si>
  <si>
    <t>26.9</t>
  </si>
  <si>
    <t>672.4</t>
  </si>
  <si>
    <t>643.6</t>
  </si>
  <si>
    <t>TL-08-024:HMC</t>
  </si>
  <si>
    <t>27:0003:000021</t>
  </si>
  <si>
    <t>27:0003:000021:0003:0001:00</t>
  </si>
  <si>
    <t>864.5</t>
  </si>
  <si>
    <t>836.9</t>
  </si>
  <si>
    <t>TL-08-025:HMC</t>
  </si>
  <si>
    <t>27:0003:000022</t>
  </si>
  <si>
    <t>27:0003:000022:0003:0001:00</t>
  </si>
  <si>
    <t>30.8</t>
  </si>
  <si>
    <t>810.1</t>
  </si>
  <si>
    <t>780.5</t>
  </si>
  <si>
    <t>TL-08-027:HMC</t>
  </si>
  <si>
    <t>27:0003:000023</t>
  </si>
  <si>
    <t>27:0003:000023:0003:0001:00</t>
  </si>
  <si>
    <t>32.4</t>
  </si>
  <si>
    <t>971.6</t>
  </si>
  <si>
    <t>933</t>
  </si>
  <si>
    <t>38.6</t>
  </si>
  <si>
    <t>TL-08-028:HMC</t>
  </si>
  <si>
    <t>27:0003:000024</t>
  </si>
  <si>
    <t>27:0003:000024:0003:0001:00</t>
  </si>
  <si>
    <t>34.6</t>
  </si>
  <si>
    <t>34.1</t>
  </si>
  <si>
    <t>30.2</t>
  </si>
  <si>
    <t>805.1</t>
  </si>
  <si>
    <t>760.1</t>
  </si>
  <si>
    <t>45</t>
  </si>
  <si>
    <t>40.2</t>
  </si>
  <si>
    <t>TL-08-029:HMC</t>
  </si>
  <si>
    <t>27:0003:000025</t>
  </si>
  <si>
    <t>27:0003:000025:0003:0001:00</t>
  </si>
  <si>
    <t>987.9</t>
  </si>
  <si>
    <t>940.3</t>
  </si>
  <si>
    <t>47.6</t>
  </si>
  <si>
    <t>7.8</t>
  </si>
  <si>
    <t>39.8</t>
  </si>
  <si>
    <t>TL-08-031:HMC</t>
  </si>
  <si>
    <t>27:0003:000026</t>
  </si>
  <si>
    <t>27:0003:000026:0003:0001:00</t>
  </si>
  <si>
    <t>26.3</t>
  </si>
  <si>
    <t>749.2</t>
  </si>
  <si>
    <t>TL-08-032:HMC</t>
  </si>
  <si>
    <t>27:0003:000027</t>
  </si>
  <si>
    <t>27:0003:000027:0003:0001:00</t>
  </si>
  <si>
    <t>527.5</t>
  </si>
  <si>
    <t>511.3</t>
  </si>
  <si>
    <t>TL-08-033:HMC</t>
  </si>
  <si>
    <t>27:0003:000028</t>
  </si>
  <si>
    <t>27:0003:000028:0003:0001:00</t>
  </si>
  <si>
    <t>34.3</t>
  </si>
  <si>
    <t>942.6</t>
  </si>
  <si>
    <t>885.5</t>
  </si>
  <si>
    <t>57.1</t>
  </si>
  <si>
    <t>52.1</t>
  </si>
  <si>
    <t>TL-08-034:HMC</t>
  </si>
  <si>
    <t>27:0003:000029</t>
  </si>
  <si>
    <t>27:0003:000029:0003:0001:00</t>
  </si>
  <si>
    <t>467</t>
  </si>
  <si>
    <t>449.3</t>
  </si>
  <si>
    <t>14.8</t>
  </si>
  <si>
    <t>TL-08-035:HMC</t>
  </si>
  <si>
    <t>27:0003:000030</t>
  </si>
  <si>
    <t>27:0003:000030:0003:0001:00</t>
  </si>
  <si>
    <t>34.2</t>
  </si>
  <si>
    <t>33.7</t>
  </si>
  <si>
    <t>4.3</t>
  </si>
  <si>
    <t>983.3</t>
  </si>
  <si>
    <t>963.6</t>
  </si>
  <si>
    <t>16.1</t>
  </si>
  <si>
    <t>TL-08-036:HMC</t>
  </si>
  <si>
    <t>27:0003:000031</t>
  </si>
  <si>
    <t>27:0003:000031:0003:0001:00</t>
  </si>
  <si>
    <t>35.5</t>
  </si>
  <si>
    <t>756</t>
  </si>
  <si>
    <t>742.3</t>
  </si>
  <si>
    <t>9.9</t>
  </si>
  <si>
    <t>TL-08-037:HMC</t>
  </si>
  <si>
    <t>27:0003:000032</t>
  </si>
  <si>
    <t>27:0003:000032:0003:0001:00</t>
  </si>
  <si>
    <t>953.9</t>
  </si>
  <si>
    <t>930.1</t>
  </si>
  <si>
    <t>TL-08-038:HMC</t>
  </si>
  <si>
    <t>27:0003:000033</t>
  </si>
  <si>
    <t>27:0003:000033:0003:0001:00</t>
  </si>
  <si>
    <t>589.6</t>
  </si>
  <si>
    <t>572.9</t>
  </si>
  <si>
    <t>TL-08-039:HMC</t>
  </si>
  <si>
    <t>27:0003:000034</t>
  </si>
  <si>
    <t>27:0003:000034:0003:0001:00</t>
  </si>
  <si>
    <t>586.1</t>
  </si>
  <si>
    <t>557.1</t>
  </si>
  <si>
    <t>TL-08-041:HMC</t>
  </si>
  <si>
    <t>27:0003:000035</t>
  </si>
  <si>
    <t>27:0003:000035:0003:0001:00</t>
  </si>
  <si>
    <t>36.2</t>
  </si>
  <si>
    <t>35.7</t>
  </si>
  <si>
    <t>507.4</t>
  </si>
  <si>
    <t>484.8</t>
  </si>
  <si>
    <t>18.3</t>
  </si>
  <si>
    <t>TL-08-042:HMC</t>
  </si>
  <si>
    <t>27:0003:000036</t>
  </si>
  <si>
    <t>27:0003:000036:0003:0001:00</t>
  </si>
  <si>
    <t>28.7</t>
  </si>
  <si>
    <t>27.7</t>
  </si>
  <si>
    <t>493.8</t>
  </si>
  <si>
    <t>476</t>
  </si>
  <si>
    <t>TL-08-043:HMC</t>
  </si>
  <si>
    <t>27:0003:000037</t>
  </si>
  <si>
    <t>27:0003:000037:0003:0001:00</t>
  </si>
  <si>
    <t>34.7</t>
  </si>
  <si>
    <t>596.7</t>
  </si>
  <si>
    <t>33.2</t>
  </si>
  <si>
    <t>28.4</t>
  </si>
  <si>
    <t>TL-08-044:HMC</t>
  </si>
  <si>
    <t>27:0003:000038</t>
  </si>
  <si>
    <t>27:0003:000038:0003:0001:00</t>
  </si>
  <si>
    <t>422.6</t>
  </si>
  <si>
    <t>398.6</t>
  </si>
  <si>
    <t>TL-08-045:HMC</t>
  </si>
  <si>
    <t>27:0003:000039</t>
  </si>
  <si>
    <t>27:0003:000039:0003:0001:00</t>
  </si>
  <si>
    <t>28.5</t>
  </si>
  <si>
    <t>23.9</t>
  </si>
  <si>
    <t>462.8</t>
  </si>
  <si>
    <t>436.8</t>
  </si>
  <si>
    <t>26</t>
  </si>
  <si>
    <t>TL-08-046:HMC</t>
  </si>
  <si>
    <t>27:0003:000040</t>
  </si>
  <si>
    <t>27:0003:000040:0003:0001:00</t>
  </si>
  <si>
    <t>646.1</t>
  </si>
  <si>
    <t>630</t>
  </si>
  <si>
    <t>12.8</t>
  </si>
  <si>
    <t>TL-08-047:HMC</t>
  </si>
  <si>
    <t>27:0003:000041</t>
  </si>
  <si>
    <t>27:0003:000041:0003:0001:00</t>
  </si>
  <si>
    <t>506.3</t>
  </si>
  <si>
    <t>479.5</t>
  </si>
  <si>
    <t>TL-08-048:HMC</t>
  </si>
  <si>
    <t>27:0003:000042</t>
  </si>
  <si>
    <t>27:0003:000042:0003:0001:00</t>
  </si>
  <si>
    <t>31.1</t>
  </si>
  <si>
    <t>443.5</t>
  </si>
  <si>
    <t>21.2</t>
  </si>
  <si>
    <t>TL-08-049:HMC</t>
  </si>
  <si>
    <t>27:0003:000043</t>
  </si>
  <si>
    <t>27:0003:000043:0003:0001:00</t>
  </si>
  <si>
    <t>526.5</t>
  </si>
  <si>
    <t>507.7</t>
  </si>
  <si>
    <t>17.5</t>
  </si>
  <si>
    <t>TL-08-050:HMC</t>
  </si>
  <si>
    <t>27:0003:000044</t>
  </si>
  <si>
    <t>27:0003:000044:0003:0001:00</t>
  </si>
  <si>
    <t>677.5</t>
  </si>
  <si>
    <t>650.5</t>
  </si>
  <si>
    <t>TL-08-051:HMC</t>
  </si>
  <si>
    <t>27:0003:000045</t>
  </si>
  <si>
    <t>27:0003:000045:0003:0001:00</t>
  </si>
  <si>
    <t>34.5</t>
  </si>
  <si>
    <t>34</t>
  </si>
  <si>
    <t>938.3</t>
  </si>
  <si>
    <t>905.3</t>
  </si>
  <si>
    <t>33</t>
  </si>
  <si>
    <t>TL-08-052:HMC</t>
  </si>
  <si>
    <t>27:0003:000046</t>
  </si>
  <si>
    <t>27:0003:000046:0003:0001:00</t>
  </si>
  <si>
    <t>654.9</t>
  </si>
  <si>
    <t>617.9</t>
  </si>
  <si>
    <t>37</t>
  </si>
  <si>
    <t>TL-08-053:HMC</t>
  </si>
  <si>
    <t>27:0003:000047</t>
  </si>
  <si>
    <t>27:0003:000047:0003:0001:00</t>
  </si>
  <si>
    <t>693</t>
  </si>
  <si>
    <t>651.9</t>
  </si>
  <si>
    <t>TL-08-055:HMC</t>
  </si>
  <si>
    <t>27:0003:000048</t>
  </si>
  <si>
    <t>27:0003:000048:0003:0001:00</t>
  </si>
  <si>
    <t>6.4</t>
  </si>
  <si>
    <t>638.3</t>
  </si>
  <si>
    <t>581.1</t>
  </si>
  <si>
    <t>57.2</t>
  </si>
  <si>
    <t>51</t>
  </si>
  <si>
    <t>TL-08-056:HMC</t>
  </si>
  <si>
    <t>27:0003:000049</t>
  </si>
  <si>
    <t>27:0003:000049:0003:0001:00</t>
  </si>
  <si>
    <t>32.1</t>
  </si>
  <si>
    <t>31.6</t>
  </si>
  <si>
    <t>874</t>
  </si>
  <si>
    <t>836.3</t>
  </si>
  <si>
    <t>37.7</t>
  </si>
  <si>
    <t>TL-08-057:HMC</t>
  </si>
  <si>
    <t>27:0003:000050</t>
  </si>
  <si>
    <t>27:0003:000050:0003:0001:00</t>
  </si>
  <si>
    <t>10.2</t>
  </si>
  <si>
    <t>779.4</t>
  </si>
  <si>
    <t>753.8</t>
  </si>
  <si>
    <t>TL-08-058:HMC</t>
  </si>
  <si>
    <t>27:0003:000051</t>
  </si>
  <si>
    <t>27:0003:000051:0003:0001:00</t>
  </si>
  <si>
    <t>508.4</t>
  </si>
  <si>
    <t>477.7</t>
  </si>
  <si>
    <t>26.1</t>
  </si>
  <si>
    <t>TL-08-061:HMC</t>
  </si>
  <si>
    <t>27:0003:000052</t>
  </si>
  <si>
    <t>27:0003:000052:0003:0001:00</t>
  </si>
  <si>
    <t>621</t>
  </si>
  <si>
    <t>589.4</t>
  </si>
  <si>
    <t>TL-08-062:HMC</t>
  </si>
  <si>
    <t>27:0003:000053</t>
  </si>
  <si>
    <t>27:0003:000053:0003:0001:00</t>
  </si>
  <si>
    <t>682.7</t>
  </si>
  <si>
    <t>652.6</t>
  </si>
  <si>
    <t>TL-08-063:HMC</t>
  </si>
  <si>
    <t>27:0003:000054</t>
  </si>
  <si>
    <t>27:0003:000054:0003:0001:00</t>
  </si>
  <si>
    <t>721.2</t>
  </si>
  <si>
    <t>692.2</t>
  </si>
  <si>
    <t>TL-08-064:HMC</t>
  </si>
  <si>
    <t>27:0003:000055</t>
  </si>
  <si>
    <t>27:0003:000055:0003:0001:00</t>
  </si>
  <si>
    <t>714.8</t>
  </si>
  <si>
    <t>TL-08-065:HMC</t>
  </si>
  <si>
    <t>27:0003:000056</t>
  </si>
  <si>
    <t>27:0003:000056:0003:0001:00</t>
  </si>
  <si>
    <t>971.8</t>
  </si>
  <si>
    <t>941.1</t>
  </si>
  <si>
    <t>TL-08-066:HMC</t>
  </si>
  <si>
    <t>27:0003:000057</t>
  </si>
  <si>
    <t>27:0003:000057:0003:0001:00</t>
  </si>
  <si>
    <t>799.6</t>
  </si>
  <si>
    <t>771.3</t>
  </si>
  <si>
    <t>22.2</t>
  </si>
  <si>
    <t>TL-08-067:HMC</t>
  </si>
  <si>
    <t>27:0003:000058</t>
  </si>
  <si>
    <t>27:0003:000058:0003:0001:00</t>
  </si>
  <si>
    <t>745.2</t>
  </si>
  <si>
    <t>723.3</t>
  </si>
  <si>
    <t>21.9</t>
  </si>
  <si>
    <t>TL-08-068:HMC</t>
  </si>
  <si>
    <t>27:0003:000059</t>
  </si>
  <si>
    <t>27:0003:000059:0003:0001:00</t>
  </si>
  <si>
    <t>36.5</t>
  </si>
  <si>
    <t>1036.4</t>
  </si>
  <si>
    <t>994.1</t>
  </si>
  <si>
    <t>42.3</t>
  </si>
  <si>
    <t>35.8</t>
  </si>
  <si>
    <t>TL-08-069:HMC</t>
  </si>
  <si>
    <t>27:0003:000060</t>
  </si>
  <si>
    <t>27:0003:000060:0003:0001:00</t>
  </si>
  <si>
    <t>1015.2</t>
  </si>
  <si>
    <t>981.9</t>
  </si>
  <si>
    <t>33.3</t>
  </si>
  <si>
    <t>TL-08-070:HMC</t>
  </si>
  <si>
    <t>27:0003:000061</t>
  </si>
  <si>
    <t>27:0003:000061:0003:0001:00</t>
  </si>
  <si>
    <t>34.8</t>
  </si>
  <si>
    <t>891.5</t>
  </si>
  <si>
    <t>851</t>
  </si>
  <si>
    <t>40.5</t>
  </si>
  <si>
    <t>7.4</t>
  </si>
  <si>
    <t>TL-08-072:HMC</t>
  </si>
  <si>
    <t>27:0003:000062</t>
  </si>
  <si>
    <t>27:0003:000062:0003:0001:00</t>
  </si>
  <si>
    <t>26.5</t>
  </si>
  <si>
    <t>906.2</t>
  </si>
  <si>
    <t>866.6</t>
  </si>
  <si>
    <t>39.6</t>
  </si>
  <si>
    <t>TL-08-073:HMC</t>
  </si>
  <si>
    <t>27:0003:000063</t>
  </si>
  <si>
    <t>27:0003:000063:0003:0001:00</t>
  </si>
  <si>
    <t>33.4</t>
  </si>
  <si>
    <t>731.7</t>
  </si>
  <si>
    <t>700.7</t>
  </si>
  <si>
    <t>TL-08-074:HMC</t>
  </si>
  <si>
    <t>27:0003:000064</t>
  </si>
  <si>
    <t>27:0003:000064:0003:0001:00</t>
  </si>
  <si>
    <t>37.9</t>
  </si>
  <si>
    <t>33.6</t>
  </si>
  <si>
    <t>582.3</t>
  </si>
  <si>
    <t>554.7</t>
  </si>
  <si>
    <t>TL-08-075:HMC</t>
  </si>
  <si>
    <t>27:0003:000065</t>
  </si>
  <si>
    <t>27:0003:000065:0003:0001:00</t>
  </si>
  <si>
    <t>731.5</t>
  </si>
  <si>
    <t>37.8</t>
  </si>
  <si>
    <t>TL-08-077:HMC</t>
  </si>
  <si>
    <t>27:0003:000066</t>
  </si>
  <si>
    <t>27:0003:000066:0003:0001:00</t>
  </si>
  <si>
    <t>796</t>
  </si>
  <si>
    <t>761.4</t>
  </si>
  <si>
    <t>TL-08-078:HMC</t>
  </si>
  <si>
    <t>27:0003:000067</t>
  </si>
  <si>
    <t>27:0003:000067:0003:0001:00</t>
  </si>
  <si>
    <t>31.9</t>
  </si>
  <si>
    <t>686.1</t>
  </si>
  <si>
    <t>648.1</t>
  </si>
  <si>
    <t>TL-08-079:HMC</t>
  </si>
  <si>
    <t>27:0003:000068</t>
  </si>
  <si>
    <t>27:0003:000068:0003:0001:00</t>
  </si>
  <si>
    <t>39.3</t>
  </si>
  <si>
    <t>38.8</t>
  </si>
  <si>
    <t>664.4</t>
  </si>
  <si>
    <t>41.2</t>
  </si>
  <si>
    <t>TL-08-081:HMC</t>
  </si>
  <si>
    <t>27:0003:000069</t>
  </si>
  <si>
    <t>27:0003:000069:0003:0001:00</t>
  </si>
  <si>
    <t>802.5</t>
  </si>
  <si>
    <t>768.7</t>
  </si>
  <si>
    <t>TL-08-082:HMC</t>
  </si>
  <si>
    <t>27:0003:000070</t>
  </si>
  <si>
    <t>27:0003:000070:0003:0001:00</t>
  </si>
  <si>
    <t>2.4</t>
  </si>
  <si>
    <t>949</t>
  </si>
  <si>
    <t>918.6</t>
  </si>
  <si>
    <t>TL-08-083:HMC</t>
  </si>
  <si>
    <t>27:0003:000071</t>
  </si>
  <si>
    <t>27:0003:000071:0003:0001:00</t>
  </si>
  <si>
    <t>1.9</t>
  </si>
  <si>
    <t>634</t>
  </si>
  <si>
    <t>598.5</t>
  </si>
  <si>
    <t>TL-08-084:HMC</t>
  </si>
  <si>
    <t>27:0003:000072</t>
  </si>
  <si>
    <t>27:0003:000072:0003:0001:00</t>
  </si>
  <si>
    <t>29.9</t>
  </si>
  <si>
    <t>673.4</t>
  </si>
  <si>
    <t>641.3</t>
  </si>
  <si>
    <t>26.7</t>
  </si>
  <si>
    <t>TL-08-085:HMC</t>
  </si>
  <si>
    <t>27:0003:000073</t>
  </si>
  <si>
    <t>27:0003:000073:0003:0001:00</t>
  </si>
  <si>
    <t>33.5</t>
  </si>
  <si>
    <t>717.6</t>
  </si>
  <si>
    <t>689</t>
  </si>
  <si>
    <t>28.6</t>
  </si>
  <si>
    <t>24.4</t>
  </si>
  <si>
    <t>TL-08-086:HMC</t>
  </si>
  <si>
    <t>27:0003:000074</t>
  </si>
  <si>
    <t>27:0003:000074:0003:0001:00</t>
  </si>
  <si>
    <t>850.7</t>
  </si>
  <si>
    <t>813.8</t>
  </si>
  <si>
    <t>TL-08-088:HMC</t>
  </si>
  <si>
    <t>27:0003:000075</t>
  </si>
  <si>
    <t>27:0003:000075:0003:0001:00</t>
  </si>
  <si>
    <t>739.9</t>
  </si>
  <si>
    <t>702.1</t>
  </si>
  <si>
    <t>TL-08-089:HMC</t>
  </si>
  <si>
    <t>27:0003:000076</t>
  </si>
  <si>
    <t>27:0003:000076:0003:0001:00</t>
  </si>
  <si>
    <t>819.1</t>
  </si>
  <si>
    <t>773.3</t>
  </si>
  <si>
    <t>45.8</t>
  </si>
  <si>
    <t>TL-08-090:HMC</t>
  </si>
  <si>
    <t>27:0003:000077</t>
  </si>
  <si>
    <t>27:0003:000077:0003:0001:00</t>
  </si>
  <si>
    <t>488</t>
  </si>
  <si>
    <t>451.6</t>
  </si>
  <si>
    <t>TL-08-091:HMC</t>
  </si>
  <si>
    <t>27:0003:000078</t>
  </si>
  <si>
    <t>27:0003:000078:0003:0001:00</t>
  </si>
  <si>
    <t>689.3</t>
  </si>
  <si>
    <t>653.8</t>
  </si>
  <si>
    <t>TL-08-092:HMC</t>
  </si>
  <si>
    <t>27:0003:000079</t>
  </si>
  <si>
    <t>27:0003:000079:0003:0001:00</t>
  </si>
  <si>
    <t>528.2</t>
  </si>
  <si>
    <t>490</t>
  </si>
  <si>
    <t>38.2</t>
  </si>
  <si>
    <t>TL-08-093:HMC</t>
  </si>
  <si>
    <t>27:0003:000080</t>
  </si>
  <si>
    <t>27:0003:000080:0003:0001:00</t>
  </si>
  <si>
    <t>611.9</t>
  </si>
  <si>
    <t>572.6</t>
  </si>
  <si>
    <t>TL-08-095:HMC</t>
  </si>
  <si>
    <t>27:0003:000081</t>
  </si>
  <si>
    <t>27:0003:000081:0003:0001:00</t>
  </si>
  <si>
    <t>578.9</t>
  </si>
  <si>
    <t>548.4</t>
  </si>
  <si>
    <t>TL-08-096:HMC</t>
  </si>
  <si>
    <t>27:0003:000082</t>
  </si>
  <si>
    <t>27:0003:000082:0003:0001:00</t>
  </si>
  <si>
    <t>571.3</t>
  </si>
  <si>
    <t>544.3</t>
  </si>
  <si>
    <t>25</t>
  </si>
  <si>
    <t>TL-08-097:HMC</t>
  </si>
  <si>
    <t>27:0003:000083</t>
  </si>
  <si>
    <t>27:0003:000083:0003:0001:00</t>
  </si>
  <si>
    <t>500.7</t>
  </si>
  <si>
    <t>459.8</t>
  </si>
  <si>
    <t>2.8</t>
  </si>
  <si>
    <t>38.1</t>
  </si>
  <si>
    <t>TL-08-098:HMC</t>
  </si>
  <si>
    <t>27:0003:000084</t>
  </si>
  <si>
    <t>27:0003:000084:0003:0001:00</t>
  </si>
  <si>
    <t>617.5</t>
  </si>
  <si>
    <t>590.9</t>
  </si>
  <si>
    <t>TL-08-099:HMC</t>
  </si>
  <si>
    <t>27:0003:000085</t>
  </si>
  <si>
    <t>27:0003:000085:0003:0001:00</t>
  </si>
  <si>
    <t>608.5</t>
  </si>
  <si>
    <t>581.9</t>
  </si>
  <si>
    <t>TL-08-101:HMC</t>
  </si>
  <si>
    <t>27:0003:000086</t>
  </si>
  <si>
    <t>27:0003:000086:0003:0001:00</t>
  </si>
  <si>
    <t>579.4</t>
  </si>
  <si>
    <t>544.1</t>
  </si>
  <si>
    <t>TL-08-102:HMC</t>
  </si>
  <si>
    <t>27:0003:000087</t>
  </si>
  <si>
    <t>27:0003:000087:0003:0001:00</t>
  </si>
  <si>
    <t>563.4</t>
  </si>
  <si>
    <t>531.5</t>
  </si>
  <si>
    <t>TL-08-103:HMC</t>
  </si>
  <si>
    <t>27:0003:000088</t>
  </si>
  <si>
    <t>27:0003:000088:0003:0001:00</t>
  </si>
  <si>
    <t>551</t>
  </si>
  <si>
    <t>498.2</t>
  </si>
  <si>
    <t>52.8</t>
  </si>
  <si>
    <t>49.1</t>
  </si>
  <si>
    <t>TL-08-104:HMC</t>
  </si>
  <si>
    <t>27:0003:000089</t>
  </si>
  <si>
    <t>27:0003:000089:0003:0001:00</t>
  </si>
  <si>
    <t>849</t>
  </si>
  <si>
    <t>823.2</t>
  </si>
  <si>
    <t>TL-08-105:HMC</t>
  </si>
  <si>
    <t>27:0003:000090</t>
  </si>
  <si>
    <t>27:0003:000090:0003:0001:00</t>
  </si>
  <si>
    <t>577</t>
  </si>
  <si>
    <t>529.6</t>
  </si>
  <si>
    <t>47.4</t>
  </si>
  <si>
    <t>44.8</t>
  </si>
  <si>
    <t>TL-08-106:HMC</t>
  </si>
  <si>
    <t>27:0003:000091</t>
  </si>
  <si>
    <t>27:0003:000091:0003:0001:00</t>
  </si>
  <si>
    <t>653.6</t>
  </si>
  <si>
    <t>611.6</t>
  </si>
  <si>
    <t>42</t>
  </si>
  <si>
    <t>39.2</t>
  </si>
  <si>
    <t>TL-08-108:HMC</t>
  </si>
  <si>
    <t>27:0003:000092</t>
  </si>
  <si>
    <t>27:0003:000092:0003:0001:00</t>
  </si>
  <si>
    <t>496.7</t>
  </si>
  <si>
    <t>470.3</t>
  </si>
  <si>
    <t>TL-08-109:HMC</t>
  </si>
  <si>
    <t>27:0003:000093</t>
  </si>
  <si>
    <t>27:0003:000093:0003:0001:00</t>
  </si>
  <si>
    <t>24.5</t>
  </si>
  <si>
    <t>665.2</t>
  </si>
  <si>
    <t>629.3</t>
  </si>
  <si>
    <t>TL-08-110:HMC</t>
  </si>
  <si>
    <t>27:0003:000094</t>
  </si>
  <si>
    <t>27:0003:000094:0003:0001:00</t>
  </si>
  <si>
    <t>20.8</t>
  </si>
  <si>
    <t>877.7</t>
  </si>
  <si>
    <t>TL-08-112:HMC</t>
  </si>
  <si>
    <t>27:0003:000095</t>
  </si>
  <si>
    <t>27:0003:000096</t>
  </si>
  <si>
    <t>27:0003:000096:0003:0001:00</t>
  </si>
  <si>
    <t>568.4</t>
  </si>
  <si>
    <t>542.9</t>
  </si>
  <si>
    <t>25.5</t>
  </si>
  <si>
    <t>TL-08-113:HMC</t>
  </si>
  <si>
    <t>27:0003:000097</t>
  </si>
  <si>
    <t>27:0003:000097:0003:0001:00</t>
  </si>
  <si>
    <t>406.8</t>
  </si>
  <si>
    <t>377</t>
  </si>
  <si>
    <t>TL-08-114:HMC</t>
  </si>
  <si>
    <t>27:0003:000098</t>
  </si>
  <si>
    <t>27:0003:000098:0003:0001:00</t>
  </si>
  <si>
    <t>612.9</t>
  </si>
  <si>
    <t>577.9</t>
  </si>
  <si>
    <t>TL-08-115:HMC</t>
  </si>
  <si>
    <t>27:0003:000099</t>
  </si>
  <si>
    <t>27:0003:000099:0003:0001:00</t>
  </si>
  <si>
    <t>656.6</t>
  </si>
  <si>
    <t>613.9</t>
  </si>
  <si>
    <t>42.7</t>
  </si>
  <si>
    <t>TL-08-116:HMC</t>
  </si>
  <si>
    <t>27:0003:000100</t>
  </si>
  <si>
    <t>27:0003:000100:0003:0001:00</t>
  </si>
  <si>
    <t>571.1</t>
  </si>
  <si>
    <t>542.8</t>
  </si>
  <si>
    <t>TL-08-117:HMC</t>
  </si>
  <si>
    <t>27:0003:000101</t>
  </si>
  <si>
    <t>27:0003:000101:0003:0001:00</t>
  </si>
  <si>
    <t>536.1</t>
  </si>
  <si>
    <t>503.5</t>
  </si>
  <si>
    <t>TL-08-118:HMC</t>
  </si>
  <si>
    <t>27:0003:000102</t>
  </si>
  <si>
    <t>27:0003:000102:0003:0001:00</t>
  </si>
  <si>
    <t>424.7</t>
  </si>
  <si>
    <t>403.4</t>
  </si>
  <si>
    <t>21.3</t>
  </si>
  <si>
    <t>TL-08-119:HMC</t>
  </si>
  <si>
    <t>27:0003:000103</t>
  </si>
  <si>
    <t>27:0003:000103:0003:0001:00</t>
  </si>
  <si>
    <t>714.9</t>
  </si>
  <si>
    <t>679.4</t>
  </si>
  <si>
    <t>TL-08-122:HMC</t>
  </si>
  <si>
    <t>27:0003:000104</t>
  </si>
  <si>
    <t>27:0003:000104:0003:0001:00</t>
  </si>
  <si>
    <t>24.8</t>
  </si>
  <si>
    <t>382</t>
  </si>
  <si>
    <t>355.8</t>
  </si>
  <si>
    <t>TL-08-123:HMC</t>
  </si>
  <si>
    <t>27:0003:000105</t>
  </si>
  <si>
    <t>27:0003:000105:0003:0001:00</t>
  </si>
  <si>
    <t>22.5</t>
  </si>
  <si>
    <t>320</t>
  </si>
  <si>
    <t>297.6</t>
  </si>
  <si>
    <t>TL-08-124:HMC</t>
  </si>
  <si>
    <t>27:0003:000106</t>
  </si>
  <si>
    <t>27:0003:000106:0003:0001:00</t>
  </si>
  <si>
    <t>682.6</t>
  </si>
  <si>
    <t>638</t>
  </si>
  <si>
    <t>44.6</t>
  </si>
  <si>
    <t>TL-08-125:HMC</t>
  </si>
  <si>
    <t>27:0003:000107</t>
  </si>
  <si>
    <t>27:0003:000107:0003:0001:00</t>
  </si>
  <si>
    <t>23.4</t>
  </si>
  <si>
    <t>431.1</t>
  </si>
  <si>
    <t>385.9</t>
  </si>
  <si>
    <t>45.2</t>
  </si>
  <si>
    <t>8.5</t>
  </si>
  <si>
    <t>TL-08-126:HMC</t>
  </si>
  <si>
    <t>27:0003:000108</t>
  </si>
  <si>
    <t>27:0003:000108:0003:0001:00</t>
  </si>
  <si>
    <t>24.1</t>
  </si>
  <si>
    <t>553</t>
  </si>
  <si>
    <t>534.1</t>
  </si>
  <si>
    <t>18.9</t>
  </si>
  <si>
    <t>TL-08-127:HMC</t>
  </si>
  <si>
    <t>27:0003:000109</t>
  </si>
  <si>
    <t>27:0003:000109:0003:0001:00</t>
  </si>
  <si>
    <t>19.6</t>
  </si>
  <si>
    <t>TL-08-128:HMC</t>
  </si>
  <si>
    <t>27:0003:000110</t>
  </si>
  <si>
    <t>27:0003:000110:0003:0001:00</t>
  </si>
  <si>
    <t>676.3</t>
  </si>
  <si>
    <t>653.1</t>
  </si>
  <si>
    <t>20.2</t>
  </si>
  <si>
    <t>TL-08-129:HMC</t>
  </si>
  <si>
    <t>27:0003:000111</t>
  </si>
  <si>
    <t>27:0003:000111:0003:0001:00</t>
  </si>
  <si>
    <t>476.8</t>
  </si>
  <si>
    <t>460.6</t>
  </si>
  <si>
    <t>TL-08-130:HMC</t>
  </si>
  <si>
    <t>27:0003:000112</t>
  </si>
  <si>
    <t>27:0003:000112:0003:0001:00</t>
  </si>
  <si>
    <t>421.8</t>
  </si>
  <si>
    <t>406.3</t>
  </si>
  <si>
    <t>15.5</t>
  </si>
  <si>
    <t>TL-08-131:HMC</t>
  </si>
  <si>
    <t>27:0003:000113</t>
  </si>
  <si>
    <t>27:0003:000113:0003:0001:00</t>
  </si>
  <si>
    <t>491.8</t>
  </si>
  <si>
    <t>469.7</t>
  </si>
  <si>
    <t>19</t>
  </si>
  <si>
    <t>TL-08-132:HMC</t>
  </si>
  <si>
    <t>27:0003:000114</t>
  </si>
  <si>
    <t>27:0003:000114:0003:0001:00</t>
  </si>
  <si>
    <t>556.1</t>
  </si>
  <si>
    <t>530.2</t>
  </si>
  <si>
    <t>TL-08-134:HMC</t>
  </si>
  <si>
    <t>27:0003:000116</t>
  </si>
  <si>
    <t>27:0003:000116:0003:0001:00</t>
  </si>
  <si>
    <t>653</t>
  </si>
  <si>
    <t>628.5</t>
  </si>
  <si>
    <t>20.6</t>
  </si>
  <si>
    <t>TL-08-135:HMC</t>
  </si>
  <si>
    <t>27:0003:000115</t>
  </si>
  <si>
    <t>27:0003:000117</t>
  </si>
  <si>
    <t>27:0003:000117:0003:0001:00</t>
  </si>
  <si>
    <t>564.9</t>
  </si>
  <si>
    <t>533.7</t>
  </si>
  <si>
    <t>TL-08-136:HMC</t>
  </si>
  <si>
    <t>27:0003:000118</t>
  </si>
  <si>
    <t>27:0003:000118:0003:0001:00</t>
  </si>
  <si>
    <t>28.1</t>
  </si>
  <si>
    <t>20.3</t>
  </si>
  <si>
    <t>TL-08-137:HMC</t>
  </si>
  <si>
    <t>27:0003:000119</t>
  </si>
  <si>
    <t>27:0003:000119:0003:0001:00</t>
  </si>
  <si>
    <t>417.7</t>
  </si>
  <si>
    <t>19.1</t>
  </si>
  <si>
    <t>TL-08-138:HMC</t>
  </si>
  <si>
    <t>27:0003:000120</t>
  </si>
  <si>
    <t>27:0003:000120:0003:0001:00</t>
  </si>
  <si>
    <t>634.2</t>
  </si>
  <si>
    <t>TL-08-139:HMC</t>
  </si>
  <si>
    <t>27:0003:000121</t>
  </si>
  <si>
    <t>27:0003:000121:0003:0001:00</t>
  </si>
  <si>
    <t>861.9</t>
  </si>
  <si>
    <t>836.7</t>
  </si>
  <si>
    <t>TL-08-141:HMC</t>
  </si>
  <si>
    <t>27:0003:000122</t>
  </si>
  <si>
    <t>27:0003:000122:0003:0001:00</t>
  </si>
  <si>
    <t>534.7</t>
  </si>
  <si>
    <t>512.9</t>
  </si>
  <si>
    <t>TL-08-142:HMC</t>
  </si>
  <si>
    <t>27:0003:000123</t>
  </si>
  <si>
    <t>27:0003:000123:0003:0001:00</t>
  </si>
  <si>
    <t>772.7</t>
  </si>
  <si>
    <t>TL-08-143:HMC</t>
  </si>
  <si>
    <t>27:0003:000124</t>
  </si>
  <si>
    <t>27:0003:000124:0003:0001:00</t>
  </si>
  <si>
    <t>639.2</t>
  </si>
  <si>
    <t>613.8</t>
  </si>
  <si>
    <t>TL-08-144:HMC</t>
  </si>
  <si>
    <t>27:0003:000125</t>
  </si>
  <si>
    <t>27:0003:000125:0003:0001:00</t>
  </si>
  <si>
    <t>696.5</t>
  </si>
  <si>
    <t>668.5</t>
  </si>
  <si>
    <t>TL-08-145:HMC</t>
  </si>
  <si>
    <t>27:0003:000126</t>
  </si>
  <si>
    <t>27:0003:000126:0003:0001:00</t>
  </si>
  <si>
    <t>709.2</t>
  </si>
  <si>
    <t>682.3</t>
  </si>
  <si>
    <t>TL-08-146:HMC</t>
  </si>
  <si>
    <t>27:0003:000127</t>
  </si>
  <si>
    <t>27:0003:000127:0003:0001:00</t>
  </si>
  <si>
    <t>649</t>
  </si>
  <si>
    <t>618.6</t>
  </si>
  <si>
    <t>TL-08-147:HMC</t>
  </si>
  <si>
    <t>27:0003:000128</t>
  </si>
  <si>
    <t>27:0003:000128:0003:0001:00</t>
  </si>
  <si>
    <t>660.2</t>
  </si>
  <si>
    <t>617.4</t>
  </si>
  <si>
    <t>42.8</t>
  </si>
  <si>
    <t>7.2</t>
  </si>
  <si>
    <t>35.6</t>
  </si>
  <si>
    <t>TL-08-148:HMC</t>
  </si>
  <si>
    <t>27:0003:000129</t>
  </si>
  <si>
    <t>27:0003:000129:0003:0001:00</t>
  </si>
  <si>
    <t>490.3</t>
  </si>
  <si>
    <t>TL-08-149:HMC</t>
  </si>
  <si>
    <t>27:0003:000130</t>
  </si>
  <si>
    <t>27:0003:000130:0003:0001:00</t>
  </si>
  <si>
    <t>606.4</t>
  </si>
  <si>
    <t>585.4</t>
  </si>
  <si>
    <t>TL-08-150:HMC</t>
  </si>
  <si>
    <t>27:0003:000131</t>
  </si>
  <si>
    <t>27:0003:000131:0003:0001:00</t>
  </si>
  <si>
    <t>695.1</t>
  </si>
  <si>
    <t>661.6</t>
  </si>
  <si>
    <t>TL-08-151:HMC</t>
  </si>
  <si>
    <t>27:0003:000132</t>
  </si>
  <si>
    <t>27:0003:000132:0003:0001:00</t>
  </si>
  <si>
    <t>621.3</t>
  </si>
  <si>
    <t>595.5</t>
  </si>
  <si>
    <t>TL-08-153:HMC</t>
  </si>
  <si>
    <t>27:0003:000133</t>
  </si>
  <si>
    <t>27:0003:000133:0003:0001:00</t>
  </si>
  <si>
    <t>620.9</t>
  </si>
  <si>
    <t>589.2</t>
  </si>
  <si>
    <t>TL-08-155:HMC</t>
  </si>
  <si>
    <t>27:0003:000135</t>
  </si>
  <si>
    <t>27:0003:000135:0003:0001:00</t>
  </si>
  <si>
    <t>587.3</t>
  </si>
  <si>
    <t>557.6</t>
  </si>
  <si>
    <t>TL-08-156:HMC</t>
  </si>
  <si>
    <t>27:0003:000136</t>
  </si>
  <si>
    <t>27:0003:000136:0003:0001:00</t>
  </si>
  <si>
    <t>29.5</t>
  </si>
  <si>
    <t>515.7</t>
  </si>
  <si>
    <t>TL-08-157:HMC</t>
  </si>
  <si>
    <t>27:0003:000134</t>
  </si>
  <si>
    <t>27:0003:000137</t>
  </si>
  <si>
    <t>27:0003:000137:0003:0001:00</t>
  </si>
  <si>
    <t>652.1</t>
  </si>
  <si>
    <t>622.8</t>
  </si>
  <si>
    <t>TL-08-158:HMC</t>
  </si>
  <si>
    <t>27:0003:000138</t>
  </si>
  <si>
    <t>27:0003:000138:0003:0001:00</t>
  </si>
  <si>
    <t>641.5</t>
  </si>
  <si>
    <t>612.3</t>
  </si>
  <si>
    <t>TL-08-159:HMC</t>
  </si>
  <si>
    <t>27:0003:000139</t>
  </si>
  <si>
    <t>27:0003:000139:0003:0001:00</t>
  </si>
  <si>
    <t>629.4</t>
  </si>
  <si>
    <t>593.3</t>
  </si>
  <si>
    <t>TL-08-161:HMC</t>
  </si>
  <si>
    <t>27:0003:000140</t>
  </si>
  <si>
    <t>27:0003:000140:0003:0001:00</t>
  </si>
  <si>
    <t>589.5</t>
  </si>
  <si>
    <t>TL-08-162:HMC</t>
  </si>
  <si>
    <t>27:0003:000141</t>
  </si>
  <si>
    <t>27:0003:000141:0003:0001:00</t>
  </si>
  <si>
    <t>601.4</t>
  </si>
  <si>
    <t>568.3</t>
  </si>
  <si>
    <t>TL-08-163:HMC</t>
  </si>
  <si>
    <t>27:0003:000142</t>
  </si>
  <si>
    <t>27:0003:000142:0003:0001:00</t>
  </si>
  <si>
    <t>621.4</t>
  </si>
  <si>
    <t>593.2</t>
  </si>
  <si>
    <t>TL-08-164:HMC</t>
  </si>
  <si>
    <t>27:0003:000143</t>
  </si>
  <si>
    <t>27:0003:000143:0003:0001:00</t>
  </si>
  <si>
    <t>678</t>
  </si>
  <si>
    <t>TL-08-165:HMC</t>
  </si>
  <si>
    <t>27:0003:000144</t>
  </si>
  <si>
    <t>27:0003:000144:0003:0001:00</t>
  </si>
  <si>
    <t>565.2</t>
  </si>
  <si>
    <t>538</t>
  </si>
  <si>
    <t>TL-08-166:HMC</t>
  </si>
  <si>
    <t>27:0003:000145</t>
  </si>
  <si>
    <t>27:0003:000145:0003:0001:00</t>
  </si>
  <si>
    <t>594.5</t>
  </si>
  <si>
    <t>TL-08-167:HMC</t>
  </si>
  <si>
    <t>27:0003:000146</t>
  </si>
  <si>
    <t>27:0003:000146:0003:0001:00</t>
  </si>
  <si>
    <t>547.4</t>
  </si>
  <si>
    <t>527.7</t>
  </si>
  <si>
    <t>TL-08-168:HMC</t>
  </si>
  <si>
    <t>27:0003:000147</t>
  </si>
  <si>
    <t>27:0003:000147:0003:0001:00</t>
  </si>
  <si>
    <t>657.3</t>
  </si>
  <si>
    <t>609.6</t>
  </si>
  <si>
    <t>47.7</t>
  </si>
  <si>
    <t>7.9</t>
  </si>
  <si>
    <t>TL-08-169:HMC</t>
  </si>
  <si>
    <t>27:0003:000148</t>
  </si>
  <si>
    <t>27:0003:000148:0003:0001:00</t>
  </si>
  <si>
    <t>458.3</t>
  </si>
  <si>
    <t>441.6</t>
  </si>
  <si>
    <t>TL-08-170:HMC</t>
  </si>
  <si>
    <t>27:0003:000149</t>
  </si>
  <si>
    <t>27:0003:000149:0003:0001:00</t>
  </si>
  <si>
    <t>666.5</t>
  </si>
  <si>
    <t>643.9</t>
  </si>
  <si>
    <t>TL-08-172:HMC</t>
  </si>
  <si>
    <t>27:0003:000150</t>
  </si>
  <si>
    <t>27:0003:000150:0003:0001:00</t>
  </si>
  <si>
    <t>619.7</t>
  </si>
  <si>
    <t>597.4</t>
  </si>
  <si>
    <t>22.3</t>
  </si>
  <si>
    <t>TL-08-173:HMC</t>
  </si>
  <si>
    <t>27:0003:000151</t>
  </si>
  <si>
    <t>27:0003:000151:0003:0001:00</t>
  </si>
  <si>
    <t>956.9</t>
  </si>
  <si>
    <t>899.3</t>
  </si>
  <si>
    <t>57.6</t>
  </si>
  <si>
    <t>11</t>
  </si>
  <si>
    <t>46.6</t>
  </si>
  <si>
    <t>TL-08-174:HMC</t>
  </si>
  <si>
    <t>27:0003:000152</t>
  </si>
  <si>
    <t>27:0003:000152:0003:0001:00</t>
  </si>
  <si>
    <t>535.4</t>
  </si>
  <si>
    <t>510.1</t>
  </si>
  <si>
    <t>TL-08-175:HMC</t>
  </si>
  <si>
    <t>27:0003:000153</t>
  </si>
  <si>
    <t>27:0003:000153:0003:0001:00</t>
  </si>
  <si>
    <t>575.7</t>
  </si>
  <si>
    <t>548.9</t>
  </si>
  <si>
    <t>TL-08-176:HMC</t>
  </si>
  <si>
    <t>27:0003:000154</t>
  </si>
  <si>
    <t>27:0003:000154:0003:0001:00</t>
  </si>
  <si>
    <t>569.6</t>
  </si>
  <si>
    <t>545.1</t>
  </si>
  <si>
    <t>TL-08-177:HMC</t>
  </si>
  <si>
    <t>27:0003:000155</t>
  </si>
  <si>
    <t>27:0003:000155:0003:0001:00</t>
  </si>
  <si>
    <t>664.9</t>
  </si>
  <si>
    <t>634.4</t>
  </si>
  <si>
    <t>TL-08-179:HMC</t>
  </si>
  <si>
    <t>27:0003:000157</t>
  </si>
  <si>
    <t>27:0003:000157:0003:0001:00</t>
  </si>
  <si>
    <t>716.3</t>
  </si>
  <si>
    <t>684.3</t>
  </si>
  <si>
    <t>TL-08-181:HMC</t>
  </si>
  <si>
    <t>27:0003:000158</t>
  </si>
  <si>
    <t>27:0003:000158:0003:0001:00</t>
  </si>
  <si>
    <t>626.1</t>
  </si>
  <si>
    <t>596.6</t>
  </si>
  <si>
    <t>TL-08-182:HMC</t>
  </si>
  <si>
    <t>27:0003:000159</t>
  </si>
  <si>
    <t>27:0003:000159:0003:0001:00</t>
  </si>
  <si>
    <t>659.3</t>
  </si>
  <si>
    <t>629.2</t>
  </si>
  <si>
    <t>TL-08-183:HMC</t>
  </si>
  <si>
    <t>27:0003:000156</t>
  </si>
  <si>
    <t>27:0003:000160</t>
  </si>
  <si>
    <t>27:0003:000160:0003:0001:00</t>
  </si>
  <si>
    <t>581.6</t>
  </si>
  <si>
    <t>549.1</t>
  </si>
  <si>
    <t>TL-08-184:HMC</t>
  </si>
  <si>
    <t>27:0003:000161</t>
  </si>
  <si>
    <t>27:0003:000161:0003:0001:00</t>
  </si>
  <si>
    <t>597.2</t>
  </si>
  <si>
    <t>570.6</t>
  </si>
  <si>
    <t>TL-08-185:HMC</t>
  </si>
  <si>
    <t>27:0003:000162</t>
  </si>
  <si>
    <t>27:0003:000162:0003:0001:00</t>
  </si>
  <si>
    <t>592.1</t>
  </si>
  <si>
    <t>TL-08-186:HMC</t>
  </si>
  <si>
    <t>27:0003:000163</t>
  </si>
  <si>
    <t>27:0003:000163:0003:0001:00</t>
  </si>
  <si>
    <t>537.3</t>
  </si>
  <si>
    <t>510.7</t>
  </si>
  <si>
    <t>TL-08-187:HMC</t>
  </si>
  <si>
    <t>27:0003:000164</t>
  </si>
  <si>
    <t>27:0003:000164:0003:0001:00</t>
  </si>
  <si>
    <t>632.8</t>
  </si>
  <si>
    <t>605.3</t>
  </si>
  <si>
    <t>TL-08-189:HMC</t>
  </si>
  <si>
    <t>27:0003:000165</t>
  </si>
  <si>
    <t>27:0003:000165:0003:0001:00</t>
  </si>
  <si>
    <t>562.5</t>
  </si>
  <si>
    <t>523</t>
  </si>
  <si>
    <t>TL-08-190:HMC</t>
  </si>
  <si>
    <t>27:0003:000166</t>
  </si>
  <si>
    <t>27:0003:000166:0003:0001:00</t>
  </si>
  <si>
    <t>569.5</t>
  </si>
  <si>
    <t>549.7</t>
  </si>
  <si>
    <t>19.8</t>
  </si>
  <si>
    <t>18</t>
  </si>
  <si>
    <t>TL-08-191:HMC</t>
  </si>
  <si>
    <t>27:0003:000167</t>
  </si>
  <si>
    <t>27:0003:000167:0003:0001:00</t>
  </si>
  <si>
    <t>540</t>
  </si>
  <si>
    <t>497.8</t>
  </si>
  <si>
    <t>42.2</t>
  </si>
  <si>
    <t>8.3</t>
  </si>
  <si>
    <t>TL-08-192:HMC</t>
  </si>
  <si>
    <t>27:0003:000168</t>
  </si>
  <si>
    <t>27:0003:000168:0003:0001:00</t>
  </si>
  <si>
    <t>725.9</t>
  </si>
  <si>
    <t>669.4</t>
  </si>
  <si>
    <t>46.7</t>
  </si>
  <si>
    <t>TL-08-193:HMC</t>
  </si>
  <si>
    <t>27:0003:000169</t>
  </si>
  <si>
    <t>27:0003:000169:0003:0001:00</t>
  </si>
  <si>
    <t>640.4</t>
  </si>
  <si>
    <t>41.4</t>
  </si>
  <si>
    <t>TL-08-194:HMC</t>
  </si>
  <si>
    <t>27:0003:000170</t>
  </si>
  <si>
    <t>27:0003:000170:0003:0001:00</t>
  </si>
  <si>
    <t>598.8</t>
  </si>
  <si>
    <t>564.2</t>
  </si>
  <si>
    <t>TL-08-196:HMC</t>
  </si>
  <si>
    <t>27:0003:000172</t>
  </si>
  <si>
    <t>27:0003:000172:0003:0001:00</t>
  </si>
  <si>
    <t>524.5</t>
  </si>
  <si>
    <t>492.1</t>
  </si>
  <si>
    <t>TL-08-197:HMC</t>
  </si>
  <si>
    <t>27:0003:000173</t>
  </si>
  <si>
    <t>27:0003:000173:0003:0001:00</t>
  </si>
  <si>
    <t>774.3</t>
  </si>
  <si>
    <t>739.1</t>
  </si>
  <si>
    <t>TL-08-198:HMC</t>
  </si>
  <si>
    <t>27:0003:000174</t>
  </si>
  <si>
    <t>27:0003:000174:0003:0001:00</t>
  </si>
  <si>
    <t>585</t>
  </si>
  <si>
    <t>556.8</t>
  </si>
  <si>
    <t>TL-08-199:HMC</t>
  </si>
  <si>
    <t>27:0003:000175</t>
  </si>
  <si>
    <t>27:0003:000175:0003:0001:00</t>
  </si>
  <si>
    <t>618.1</t>
  </si>
  <si>
    <t>585.3</t>
  </si>
  <si>
    <t>TL-08-201BS:HMC</t>
  </si>
  <si>
    <t>27:0003:000171</t>
  </si>
  <si>
    <t>27:0003:000176</t>
  </si>
  <si>
    <t>27:0003:000176:0003:0001:00</t>
  </si>
  <si>
    <t>353.9</t>
  </si>
  <si>
    <t>344.3</t>
  </si>
  <si>
    <t>TL-08-202BS:HMC</t>
  </si>
  <si>
    <t>27:0003:000177</t>
  </si>
  <si>
    <t>27:0003:000177:0003:0001:00</t>
  </si>
  <si>
    <t>413.3</t>
  </si>
  <si>
    <t>397.8</t>
  </si>
  <si>
    <t>TL-08-203BS:HMC</t>
  </si>
  <si>
    <t>27:0003:000178</t>
  </si>
  <si>
    <t>27:0003:000178:0003:0001:00</t>
  </si>
  <si>
    <t>12.6</t>
  </si>
  <si>
    <t>541.3</t>
  </si>
  <si>
    <t>509.7</t>
  </si>
  <si>
    <t>TL-08-204:HMC</t>
  </si>
  <si>
    <t>27:0003:000179</t>
  </si>
  <si>
    <t>27:0003:000179:0003:0001:00</t>
  </si>
  <si>
    <t>592.9</t>
  </si>
  <si>
    <t>562.8</t>
  </si>
  <si>
    <t>TL-08-205:HMC</t>
  </si>
  <si>
    <t>27:0003:000180</t>
  </si>
  <si>
    <t>27:0003:000180:0003:0001:00</t>
  </si>
  <si>
    <t>700.2</t>
  </si>
  <si>
    <t>667</t>
  </si>
  <si>
    <t>TL-08-206:HMC</t>
  </si>
  <si>
    <t>27:0003:000181</t>
  </si>
  <si>
    <t>27:0003:000181:0003:0001:00</t>
  </si>
  <si>
    <t>683.2</t>
  </si>
  <si>
    <t>648.5</t>
  </si>
  <si>
    <t>TL-08-207:HMC</t>
  </si>
  <si>
    <t>27:0003:000182</t>
  </si>
  <si>
    <t>27:0003:000182:0003:0001:00</t>
  </si>
  <si>
    <t>639.1</t>
  </si>
  <si>
    <t>618.3</t>
  </si>
  <si>
    <t>KA-09-003:HMC</t>
  </si>
  <si>
    <t>27:0009:000001</t>
  </si>
  <si>
    <t>27:0004:000002</t>
  </si>
  <si>
    <t>27:0004:000002:0003:0001:00</t>
  </si>
  <si>
    <t>13.2</t>
  </si>
  <si>
    <t>853.9</t>
  </si>
  <si>
    <t>397</t>
  </si>
  <si>
    <t>390.5</t>
  </si>
  <si>
    <t>453</t>
  </si>
  <si>
    <t>0.5</t>
  </si>
  <si>
    <t>KA-09-004:HMC</t>
  </si>
  <si>
    <t>27:0009:000002</t>
  </si>
  <si>
    <t>27:0004:000003</t>
  </si>
  <si>
    <t>27:0004:000003:0003:0001:00</t>
  </si>
  <si>
    <t>787.4</t>
  </si>
  <si>
    <t>184.3</t>
  </si>
  <si>
    <t>178.7</t>
  </si>
  <si>
    <t>KA-09-005:HMC</t>
  </si>
  <si>
    <t>27:0009:000003</t>
  </si>
  <si>
    <t>27:0004:000004</t>
  </si>
  <si>
    <t>27:0004:000004:0003:0001:00</t>
  </si>
  <si>
    <t>15.8</t>
  </si>
  <si>
    <t>886</t>
  </si>
  <si>
    <t>524.2</t>
  </si>
  <si>
    <t>517.3</t>
  </si>
  <si>
    <t>355.5</t>
  </si>
  <si>
    <t>KA-09-006:HMC</t>
  </si>
  <si>
    <t>27:0009:000004</t>
  </si>
  <si>
    <t>27:0004:000005</t>
  </si>
  <si>
    <t>27:0004:000005:0003:0001:00</t>
  </si>
  <si>
    <t>692.3</t>
  </si>
  <si>
    <t>651.3</t>
  </si>
  <si>
    <t>311.9</t>
  </si>
  <si>
    <t>20.9</t>
  </si>
  <si>
    <t>11.2</t>
  </si>
  <si>
    <t>KA-09-007:HMC</t>
  </si>
  <si>
    <t>27:0009:000005</t>
  </si>
  <si>
    <t>27:0004:000006</t>
  </si>
  <si>
    <t>27:0004:000006:0003:0001:00</t>
  </si>
  <si>
    <t>912.1</t>
  </si>
  <si>
    <t>385.3</t>
  </si>
  <si>
    <t>KA-09-010:HMC</t>
  </si>
  <si>
    <t>27:0009:000006</t>
  </si>
  <si>
    <t>27:0004:000008</t>
  </si>
  <si>
    <t>27:0004:000008:0003:0001:00</t>
  </si>
  <si>
    <t>291.9</t>
  </si>
  <si>
    <t>255.5</t>
  </si>
  <si>
    <t>311.4</t>
  </si>
  <si>
    <t>KA-09-011:HMC</t>
  </si>
  <si>
    <t>27:0009:000007</t>
  </si>
  <si>
    <t>27:0004:000009</t>
  </si>
  <si>
    <t>27:0004:000009:0003:0001:00</t>
  </si>
  <si>
    <t>0.2</t>
  </si>
  <si>
    <t>533.9</t>
  </si>
  <si>
    <t>325.5</t>
  </si>
  <si>
    <t>318.2</t>
  </si>
  <si>
    <t>KA-09-012:HMC</t>
  </si>
  <si>
    <t>27:0009:000008</t>
  </si>
  <si>
    <t>27:0004:000010</t>
  </si>
  <si>
    <t>27:0004:000010:0003:0001:00</t>
  </si>
  <si>
    <t>694.9</t>
  </si>
  <si>
    <t>507.12</t>
  </si>
  <si>
    <t>3.58</t>
  </si>
  <si>
    <t>183.7</t>
  </si>
  <si>
    <t>0.09</t>
  </si>
  <si>
    <t>0.01</t>
  </si>
  <si>
    <t>KA-09-013:HMC</t>
  </si>
  <si>
    <t>27:0009:000009</t>
  </si>
  <si>
    <t>27:0004:000011</t>
  </si>
  <si>
    <t>27:0004:000011:0003:0001:00</t>
  </si>
  <si>
    <t>999.9</t>
  </si>
  <si>
    <t>457.6</t>
  </si>
  <si>
    <t>445.6</t>
  </si>
  <si>
    <t>518</t>
  </si>
  <si>
    <t>KA-09-014:HMC</t>
  </si>
  <si>
    <t>27:0009:000010</t>
  </si>
  <si>
    <t>27:0004:000012</t>
  </si>
  <si>
    <t>27:0004:000012:0003:0001:00</t>
  </si>
  <si>
    <t>13</t>
  </si>
  <si>
    <t>833.6</t>
  </si>
  <si>
    <t>380.2</t>
  </si>
  <si>
    <t>353.5</t>
  </si>
  <si>
    <t>435.1</t>
  </si>
  <si>
    <t>KA-09-015:HMC</t>
  </si>
  <si>
    <t>27:0009:000011</t>
  </si>
  <si>
    <t>27:0004:000013</t>
  </si>
  <si>
    <t>27:0004:000013:0003:0001:00</t>
  </si>
  <si>
    <t>13.6</t>
  </si>
  <si>
    <t>13.1</t>
  </si>
  <si>
    <t>2059.4</t>
  </si>
  <si>
    <t>451.1</t>
  </si>
  <si>
    <t>444.2</t>
  </si>
  <si>
    <t>1592.3</t>
  </si>
  <si>
    <t>KA-09-016:HMC</t>
  </si>
  <si>
    <t>27:0009:000012</t>
  </si>
  <si>
    <t>27:0004:000014</t>
  </si>
  <si>
    <t>27:0004:000014:0003:0001:00</t>
  </si>
  <si>
    <t>14.9</t>
  </si>
  <si>
    <t>1278.7</t>
  </si>
  <si>
    <t>102.7</t>
  </si>
  <si>
    <t>94.3</t>
  </si>
  <si>
    <t>8.4</t>
  </si>
  <si>
    <t>1113.3</t>
  </si>
  <si>
    <t>4.36</t>
  </si>
  <si>
    <t>0.04</t>
  </si>
  <si>
    <t>KA-09-017:HMC</t>
  </si>
  <si>
    <t>27:0009:000013</t>
  </si>
  <si>
    <t>27:0004:000015</t>
  </si>
  <si>
    <t>27:0004:000015:0003:0001:00</t>
  </si>
  <si>
    <t>847.7</t>
  </si>
  <si>
    <t>209.5</t>
  </si>
  <si>
    <t>193.6</t>
  </si>
  <si>
    <t>622.6</t>
  </si>
  <si>
    <t>3.17</t>
  </si>
  <si>
    <t>14</t>
  </si>
  <si>
    <t>0.03</t>
  </si>
  <si>
    <t>KA-09-018:HMC</t>
  </si>
  <si>
    <t>27:0009:000014</t>
  </si>
  <si>
    <t>27:0004:000016</t>
  </si>
  <si>
    <t>27:0004:000016:0003:0001:00</t>
  </si>
  <si>
    <t>658.5</t>
  </si>
  <si>
    <t>411.3</t>
  </si>
  <si>
    <t>401.3</t>
  </si>
  <si>
    <t>237.5</t>
  </si>
  <si>
    <t>KA-09-019:HMC</t>
  </si>
  <si>
    <t>27:0009:000015</t>
  </si>
  <si>
    <t>27:0004:000017</t>
  </si>
  <si>
    <t>27:0004:000017:0003:0001:00</t>
  </si>
  <si>
    <t>10.7</t>
  </si>
  <si>
    <t>751</t>
  </si>
  <si>
    <t>492.3</t>
  </si>
  <si>
    <t>475.2</t>
  </si>
  <si>
    <t>251.1</t>
  </si>
  <si>
    <t>KA-09-020:HMC</t>
  </si>
  <si>
    <t>27:0009:000016</t>
  </si>
  <si>
    <t>27:0004:000018</t>
  </si>
  <si>
    <t>27:0004:000018:0003:0001:00</t>
  </si>
  <si>
    <t>1000.8</t>
  </si>
  <si>
    <t>496.5</t>
  </si>
  <si>
    <t>476.1</t>
  </si>
  <si>
    <t>17.6</t>
  </si>
  <si>
    <t>499.1</t>
  </si>
  <si>
    <t>KA-09-021:HMC</t>
  </si>
  <si>
    <t>27:0009:000017</t>
  </si>
  <si>
    <t>27:0004:000019</t>
  </si>
  <si>
    <t>27:0004:000019:0003:0001:00</t>
  </si>
  <si>
    <t>205</t>
  </si>
  <si>
    <t>133.7</t>
  </si>
  <si>
    <t>133.05</t>
  </si>
  <si>
    <t>0.65</t>
  </si>
  <si>
    <t>0.05</t>
  </si>
  <si>
    <t>70.6</t>
  </si>
  <si>
    <t>KA-09-022:HMC</t>
  </si>
  <si>
    <t>27:0009:000018</t>
  </si>
  <si>
    <t>27:0004:000020</t>
  </si>
  <si>
    <t>27:0004:000020:0003:0001:00</t>
  </si>
  <si>
    <t>817.5</t>
  </si>
  <si>
    <t>326.1</t>
  </si>
  <si>
    <t>320.6</t>
  </si>
  <si>
    <t>488.1</t>
  </si>
  <si>
    <t>KA-09-023:HMC</t>
  </si>
  <si>
    <t>27:0009:000019</t>
  </si>
  <si>
    <t>27:0004:000021</t>
  </si>
  <si>
    <t>27:0004:000021:0003:0001:00</t>
  </si>
  <si>
    <t>688.7</t>
  </si>
  <si>
    <t>414.5</t>
  </si>
  <si>
    <t>404.9</t>
  </si>
  <si>
    <t>257.8</t>
  </si>
  <si>
    <t>KA-09-025:HMC</t>
  </si>
  <si>
    <t>27:0009:000020</t>
  </si>
  <si>
    <t>27:0004:000023</t>
  </si>
  <si>
    <t>27:0004:000023:0003:0001:00</t>
  </si>
  <si>
    <t>638.8</t>
  </si>
  <si>
    <t>309.5</t>
  </si>
  <si>
    <t>321.8</t>
  </si>
  <si>
    <t>0.72</t>
  </si>
  <si>
    <t>KA-09-027:HMC</t>
  </si>
  <si>
    <t>27:0009:000021</t>
  </si>
  <si>
    <t>27:0004:000025</t>
  </si>
  <si>
    <t>27:0004:000025:0003:0001:00</t>
  </si>
  <si>
    <t>10.1</t>
  </si>
  <si>
    <t>974.6</t>
  </si>
  <si>
    <t>780.6</t>
  </si>
  <si>
    <t>761.1</t>
  </si>
  <si>
    <t>&lt;0.01</t>
  </si>
  <si>
    <t>KA-09-028:HMC</t>
  </si>
  <si>
    <t>27:0009:000022</t>
  </si>
  <si>
    <t>27:0004:000026</t>
  </si>
  <si>
    <t>27:0004:000026:0003:0001:00</t>
  </si>
  <si>
    <t>1218.4</t>
  </si>
  <si>
    <t>324.8</t>
  </si>
  <si>
    <t>321.73</t>
  </si>
  <si>
    <t>3.07</t>
  </si>
  <si>
    <t>0.07</t>
  </si>
  <si>
    <t>889.2</t>
  </si>
  <si>
    <t>KA-09-029:HMC</t>
  </si>
  <si>
    <t>27:0009:000023</t>
  </si>
  <si>
    <t>27:0004:000027</t>
  </si>
  <si>
    <t>27:0004:000027:0003:0001:00</t>
  </si>
  <si>
    <t>675.9</t>
  </si>
  <si>
    <t>338.2</t>
  </si>
  <si>
    <t>331.1</t>
  </si>
  <si>
    <t>333.9</t>
  </si>
  <si>
    <t>KA-09-030:HMC</t>
  </si>
  <si>
    <t>27:0009:000024</t>
  </si>
  <si>
    <t>27:0004:000027:0004:0001:00</t>
  </si>
  <si>
    <t>835.3</t>
  </si>
  <si>
    <t>374</t>
  </si>
  <si>
    <t>366.5</t>
  </si>
  <si>
    <t>456.5</t>
  </si>
  <si>
    <t>KA-09-031:HMC</t>
  </si>
  <si>
    <t>27:0009:000025</t>
  </si>
  <si>
    <t>27:0004:000028</t>
  </si>
  <si>
    <t>27:0004:000028:0003:0001:00</t>
  </si>
  <si>
    <t>846.2</t>
  </si>
  <si>
    <t>627</t>
  </si>
  <si>
    <t>615.5</t>
  </si>
  <si>
    <t>213.3</t>
  </si>
  <si>
    <t>KA-09-032:HMC</t>
  </si>
  <si>
    <t>27:0009:000026</t>
  </si>
  <si>
    <t>27:0004:000029</t>
  </si>
  <si>
    <t>27:0004:000029:0003:0001:00</t>
  </si>
  <si>
    <t>832.7</t>
  </si>
  <si>
    <t>430.3</t>
  </si>
  <si>
    <t>423.1</t>
  </si>
  <si>
    <t>0.73</t>
  </si>
  <si>
    <t>KA-09-033:HMC</t>
  </si>
  <si>
    <t>27:0009:000027</t>
  </si>
  <si>
    <t>27:0004:000030</t>
  </si>
  <si>
    <t>27:0004:000030:0003:0001:00</t>
  </si>
  <si>
    <t>12.5</t>
  </si>
  <si>
    <t>937.25</t>
  </si>
  <si>
    <t>388.4</t>
  </si>
  <si>
    <t>378.9</t>
  </si>
  <si>
    <t>543.8</t>
  </si>
  <si>
    <t>1.66</t>
  </si>
  <si>
    <t>KA-09-034:HMC</t>
  </si>
  <si>
    <t>27:0009:000028</t>
  </si>
  <si>
    <t>27:0004:000031</t>
  </si>
  <si>
    <t>27:0004:000031:0003:0001:00</t>
  </si>
  <si>
    <t>1094.2</t>
  </si>
  <si>
    <t>51.9</t>
  </si>
  <si>
    <t>1004.6</t>
  </si>
  <si>
    <t>KA-09-035:HMC</t>
  </si>
  <si>
    <t>27:0009:000029</t>
  </si>
  <si>
    <t>27:0004:000032</t>
  </si>
  <si>
    <t>27:0004:000032:0003:0001:00</t>
  </si>
  <si>
    <t>747.5</t>
  </si>
  <si>
    <t>333.3</t>
  </si>
  <si>
    <t>330.4</t>
  </si>
  <si>
    <t>409.2</t>
  </si>
  <si>
    <t>KA-09-036:HMC</t>
  </si>
  <si>
    <t>27:0009:000030</t>
  </si>
  <si>
    <t>27:0004:000033</t>
  </si>
  <si>
    <t>27:0004:000033:0003:0001:00</t>
  </si>
  <si>
    <t>12.2</t>
  </si>
  <si>
    <t>644.8</t>
  </si>
  <si>
    <t>443.4</t>
  </si>
  <si>
    <t>438.9</t>
  </si>
  <si>
    <t>191.3</t>
  </si>
  <si>
    <t>KA-09-037:HMC</t>
  </si>
  <si>
    <t>27:0009:000031</t>
  </si>
  <si>
    <t>27:0004:000034</t>
  </si>
  <si>
    <t>27:0004:000034:0003:0001:00</t>
  </si>
  <si>
    <t>1126.6</t>
  </si>
  <si>
    <t>144</t>
  </si>
  <si>
    <t>136.3</t>
  </si>
  <si>
    <t>955.6</t>
  </si>
  <si>
    <t>KA-09-039:HMC</t>
  </si>
  <si>
    <t>27:0009:000032</t>
  </si>
  <si>
    <t>27:0004:000036</t>
  </si>
  <si>
    <t>27:0004:000036:0003:0001:00</t>
  </si>
  <si>
    <t>286.1</t>
  </si>
  <si>
    <t>268.9</t>
  </si>
  <si>
    <t>619</t>
  </si>
  <si>
    <t>5.38</t>
  </si>
  <si>
    <t>KA-09-040:HMC</t>
  </si>
  <si>
    <t>27:0009:000033</t>
  </si>
  <si>
    <t>27:0004:000037</t>
  </si>
  <si>
    <t>27:0004:000037:0003:0001:00</t>
  </si>
  <si>
    <t>554.6</t>
  </si>
  <si>
    <t>339.5</t>
  </si>
  <si>
    <t>317.6</t>
  </si>
  <si>
    <t>209.6</t>
  </si>
  <si>
    <t>KA-09-041:HMC</t>
  </si>
  <si>
    <t>27:0009:000034</t>
  </si>
  <si>
    <t>27:0004:000038</t>
  </si>
  <si>
    <t>27:0004:000038:0003:0001:00</t>
  </si>
  <si>
    <t>18.4</t>
  </si>
  <si>
    <t>1062.4</t>
  </si>
  <si>
    <t>668.6</t>
  </si>
  <si>
    <t>658.7</t>
  </si>
  <si>
    <t>KA-09-042:HMC</t>
  </si>
  <si>
    <t>27:0009:000035</t>
  </si>
  <si>
    <t>27:0004:000039</t>
  </si>
  <si>
    <t>27:0004:000039:0003:0001:00</t>
  </si>
  <si>
    <t>16</t>
  </si>
  <si>
    <t>424.33</t>
  </si>
  <si>
    <t>319.3</t>
  </si>
  <si>
    <t>104.9</t>
  </si>
  <si>
    <t>0.06</t>
  </si>
  <si>
    <t>KA-09-043:HMC</t>
  </si>
  <si>
    <t>27:0009:000036</t>
  </si>
  <si>
    <t>27:0004:000040</t>
  </si>
  <si>
    <t>27:0004:000040:0003:0001:00</t>
  </si>
  <si>
    <t>1236.4</t>
  </si>
  <si>
    <t>851.3</t>
  </si>
  <si>
    <t>802.2</t>
  </si>
  <si>
    <t>48.5</t>
  </si>
  <si>
    <t>379.8</t>
  </si>
  <si>
    <t>KA-09-044:HMC</t>
  </si>
  <si>
    <t>27:0009:000037</t>
  </si>
  <si>
    <t>27:0004:000041</t>
  </si>
  <si>
    <t>27:0004:000041:0003:0001:00</t>
  </si>
  <si>
    <t>570.3</t>
  </si>
  <si>
    <t>396.3</t>
  </si>
  <si>
    <t>KA-09-045:HMC</t>
  </si>
  <si>
    <t>27:0009:000038</t>
  </si>
  <si>
    <t>27:0004:000042</t>
  </si>
  <si>
    <t>27:0004:000042:0003:0001:00</t>
  </si>
  <si>
    <t>883.7</t>
  </si>
  <si>
    <t>834.6</t>
  </si>
  <si>
    <t>48.9</t>
  </si>
  <si>
    <t>KA-09-046:HMC</t>
  </si>
  <si>
    <t>27:0009:000039</t>
  </si>
  <si>
    <t>27:0004:000043</t>
  </si>
  <si>
    <t>27:0004:000043:0003:0001:00</t>
  </si>
  <si>
    <t>1167.9</t>
  </si>
  <si>
    <t>52</t>
  </si>
  <si>
    <t>51.2</t>
  </si>
  <si>
    <t>1098.9</t>
  </si>
  <si>
    <t>0.95</t>
  </si>
  <si>
    <t>KA-09-047:HMC</t>
  </si>
  <si>
    <t>27:0009:000040</t>
  </si>
  <si>
    <t>27:0004:000044</t>
  </si>
  <si>
    <t>27:0004:000044:0003:0001:00</t>
  </si>
  <si>
    <t>585.7</t>
  </si>
  <si>
    <t>306.1</t>
  </si>
  <si>
    <t>300.7</t>
  </si>
  <si>
    <t>278.5</t>
  </si>
  <si>
    <t>0.28</t>
  </si>
  <si>
    <t>KA-09-048:HMC</t>
  </si>
  <si>
    <t>27:0009:000041</t>
  </si>
  <si>
    <t>27:0004:000045</t>
  </si>
  <si>
    <t>27:0004:000045:0003:0001:00</t>
  </si>
  <si>
    <t>1223.1</t>
  </si>
  <si>
    <t>603.7</t>
  </si>
  <si>
    <t>595.9</t>
  </si>
  <si>
    <t>614</t>
  </si>
  <si>
    <t>KA-09-049:HMC</t>
  </si>
  <si>
    <t>27:0009:000042</t>
  </si>
  <si>
    <t>27:0004:000046</t>
  </si>
  <si>
    <t>27:0004:000046:0003:0001:00</t>
  </si>
  <si>
    <t>897.22</t>
  </si>
  <si>
    <t>460.4</t>
  </si>
  <si>
    <t>436.3</t>
  </si>
  <si>
    <t>KA-09-050:HMC</t>
  </si>
  <si>
    <t>27:0009:000043</t>
  </si>
  <si>
    <t>27:0004:000047</t>
  </si>
  <si>
    <t>27:0004:000047:0003:0001:00</t>
  </si>
  <si>
    <t>318.43</t>
  </si>
  <si>
    <t>240</t>
  </si>
  <si>
    <t>239.15</t>
  </si>
  <si>
    <t>0.85</t>
  </si>
  <si>
    <t>78.2</t>
  </si>
  <si>
    <t>0.13</t>
  </si>
  <si>
    <t>KA-09-051:HMC</t>
  </si>
  <si>
    <t>27:0009:000044</t>
  </si>
  <si>
    <t>27:0004:000048</t>
  </si>
  <si>
    <t>27:0004:000048:0003:0001:00</t>
  </si>
  <si>
    <t>313.6</t>
  </si>
  <si>
    <t>241.9</t>
  </si>
  <si>
    <t>241.29</t>
  </si>
  <si>
    <t>0.61</t>
  </si>
  <si>
    <t>71.6</t>
  </si>
  <si>
    <t>KA-09-052:HMC</t>
  </si>
  <si>
    <t>27:0009:000045</t>
  </si>
  <si>
    <t>27:0004:000049</t>
  </si>
  <si>
    <t>27:0004:000049:0003:0001:00</t>
  </si>
  <si>
    <t>263.5</t>
  </si>
  <si>
    <t>245.9</t>
  </si>
  <si>
    <t>244.2</t>
  </si>
  <si>
    <t>KA-09-053:HMC</t>
  </si>
  <si>
    <t>27:0009:000046</t>
  </si>
  <si>
    <t>27:0004:000050</t>
  </si>
  <si>
    <t>27:0004:000050:0003:0001:00</t>
  </si>
  <si>
    <t>302</t>
  </si>
  <si>
    <t>137.4</t>
  </si>
  <si>
    <t>134.5</t>
  </si>
  <si>
    <t>KA-09-054:HMC</t>
  </si>
  <si>
    <t>27:0009:000047</t>
  </si>
  <si>
    <t>27:0004:000050:0004:0001:00</t>
  </si>
  <si>
    <t>238.9</t>
  </si>
  <si>
    <t>165.8</t>
  </si>
  <si>
    <t>163.8</t>
  </si>
  <si>
    <t>72.5</t>
  </si>
  <si>
    <t>KA-09-055:HMC</t>
  </si>
  <si>
    <t>27:0009:000048</t>
  </si>
  <si>
    <t>27:0004:000051</t>
  </si>
  <si>
    <t>27:0004:000051:0003:0001:00</t>
  </si>
  <si>
    <t>1118.5</t>
  </si>
  <si>
    <t>465.5</t>
  </si>
  <si>
    <t>434.7</t>
  </si>
  <si>
    <t>632.7</t>
  </si>
  <si>
    <t>KA-09-056:HMC</t>
  </si>
  <si>
    <t>27:0009:000049</t>
  </si>
  <si>
    <t>27:0004:000052</t>
  </si>
  <si>
    <t>27:0004:000052:0003:0001:00</t>
  </si>
  <si>
    <t>513.4</t>
  </si>
  <si>
    <t>292.8</t>
  </si>
  <si>
    <t>286.4</t>
  </si>
  <si>
    <t>219.6</t>
  </si>
  <si>
    <t>KA-09-057:HMC</t>
  </si>
  <si>
    <t>27:0009:000050</t>
  </si>
  <si>
    <t>27:0004:000053</t>
  </si>
  <si>
    <t>27:0004:000053:0003:0001:00</t>
  </si>
  <si>
    <t>885.8</t>
  </si>
  <si>
    <t>297.8</t>
  </si>
  <si>
    <t>288</t>
  </si>
  <si>
    <t>581.3</t>
  </si>
  <si>
    <t>KA-09-058:HMC</t>
  </si>
  <si>
    <t>27:0009:000051</t>
  </si>
  <si>
    <t>27:0004:000054</t>
  </si>
  <si>
    <t>27:0004:000054:0003:0001:00</t>
  </si>
  <si>
    <t>913.7</t>
  </si>
  <si>
    <t>583.9</t>
  </si>
  <si>
    <t>KA-09-059:HMC</t>
  </si>
  <si>
    <t>27:0009:000052</t>
  </si>
  <si>
    <t>27:0004:000055</t>
  </si>
  <si>
    <t>27:0004:000055:0003:0001:00</t>
  </si>
  <si>
    <t>723.6</t>
  </si>
  <si>
    <t>256.8</t>
  </si>
  <si>
    <t>250.7</t>
  </si>
  <si>
    <t>463.9</t>
  </si>
  <si>
    <t>KA-09-060:HMC</t>
  </si>
  <si>
    <t>27:0009:000053</t>
  </si>
  <si>
    <t>27:0004:000056</t>
  </si>
  <si>
    <t>27:0004:000056:0003:0001:00</t>
  </si>
  <si>
    <t>686.7</t>
  </si>
  <si>
    <t>278</t>
  </si>
  <si>
    <t>274.4</t>
  </si>
  <si>
    <t>KA-09-061:HMC</t>
  </si>
  <si>
    <t>27:0009:000054</t>
  </si>
  <si>
    <t>27:0004:000057</t>
  </si>
  <si>
    <t>27:0004:000057:0003:0001:00</t>
  </si>
  <si>
    <t>859.1</t>
  </si>
  <si>
    <t>293.3</t>
  </si>
  <si>
    <t>282.4</t>
  </si>
  <si>
    <t>558.6</t>
  </si>
  <si>
    <t>KA-09-062:HMC</t>
  </si>
  <si>
    <t>27:0009:000055</t>
  </si>
  <si>
    <t>27:0004:000058</t>
  </si>
  <si>
    <t>27:0004:000058:0003:0001:00</t>
  </si>
  <si>
    <t>806.8</t>
  </si>
  <si>
    <t>331</t>
  </si>
  <si>
    <t>325.9</t>
  </si>
  <si>
    <t>472.4</t>
  </si>
  <si>
    <t>KA-09-063:HMC</t>
  </si>
  <si>
    <t>27:0009:000056</t>
  </si>
  <si>
    <t>27:0004:000059</t>
  </si>
  <si>
    <t>27:0004:000059:0003:0001:00</t>
  </si>
  <si>
    <t>14.7</t>
  </si>
  <si>
    <t>751.1</t>
  </si>
  <si>
    <t>566.6</t>
  </si>
  <si>
    <t>514.6</t>
  </si>
  <si>
    <t>177.4</t>
  </si>
  <si>
    <t>KA-09-064:HMC</t>
  </si>
  <si>
    <t>27:0009:000057</t>
  </si>
  <si>
    <t>27:0004:000060</t>
  </si>
  <si>
    <t>27:0004:000060:0003:0001:00</t>
  </si>
  <si>
    <t>720.7</t>
  </si>
  <si>
    <t>289.1</t>
  </si>
  <si>
    <t>277.8</t>
  </si>
  <si>
    <t>423.8</t>
  </si>
  <si>
    <t>KA-09-065:HMC</t>
  </si>
  <si>
    <t>27:0009:000058</t>
  </si>
  <si>
    <t>27:0004:000061</t>
  </si>
  <si>
    <t>27:0004:000061:0003:0001:00</t>
  </si>
  <si>
    <t>1039</t>
  </si>
  <si>
    <t>380.5</t>
  </si>
  <si>
    <t>368.9</t>
  </si>
  <si>
    <t>KA-09-066:HMC</t>
  </si>
  <si>
    <t>27:0009:000059</t>
  </si>
  <si>
    <t>27:0004:000062</t>
  </si>
  <si>
    <t>27:0004:000062:0003:0001:00</t>
  </si>
  <si>
    <t>672.5</t>
  </si>
  <si>
    <t>261.7</t>
  </si>
  <si>
    <t>249.8</t>
  </si>
  <si>
    <t>408.9</t>
  </si>
  <si>
    <t>KA-09-067:HMC</t>
  </si>
  <si>
    <t>27:0009:000060</t>
  </si>
  <si>
    <t>27:0004:000063</t>
  </si>
  <si>
    <t>27:0004:000063:0003:0001:00</t>
  </si>
  <si>
    <t>440.7</t>
  </si>
  <si>
    <t>345</t>
  </si>
  <si>
    <t>KA-09-068:HMC</t>
  </si>
  <si>
    <t>27:0009:000061</t>
  </si>
  <si>
    <t>27:0004:000064</t>
  </si>
  <si>
    <t>27:0004:000064:0003:0001:00</t>
  </si>
  <si>
    <t>1634.4</t>
  </si>
  <si>
    <t>922</t>
  </si>
  <si>
    <t>880.2</t>
  </si>
  <si>
    <t>41.8</t>
  </si>
  <si>
    <t>39.4</t>
  </si>
  <si>
    <t>674.8</t>
  </si>
  <si>
    <t>KA-09-069:HMC</t>
  </si>
  <si>
    <t>27:0009:000062</t>
  </si>
  <si>
    <t>27:0004:000065</t>
  </si>
  <si>
    <t>27:0004:000065:0003:0001:00</t>
  </si>
  <si>
    <t>1170.9</t>
  </si>
  <si>
    <t>1151.1</t>
  </si>
  <si>
    <t>1123.7</t>
  </si>
  <si>
    <t>0.58</t>
  </si>
  <si>
    <t>KA-09-070:HMC</t>
  </si>
  <si>
    <t>27:0009:000063</t>
  </si>
  <si>
    <t>27:0004:000066</t>
  </si>
  <si>
    <t>27:0004:000066:0003:0001:00</t>
  </si>
  <si>
    <t>1127.89</t>
  </si>
  <si>
    <t>1083.8</t>
  </si>
  <si>
    <t>KA-09-071:HMC</t>
  </si>
  <si>
    <t>27:0009:000064</t>
  </si>
  <si>
    <t>27:0004:000067</t>
  </si>
  <si>
    <t>27:0004:000067:0003:0001:00</t>
  </si>
  <si>
    <t>453.95</t>
  </si>
  <si>
    <t>446.4</t>
  </si>
  <si>
    <t>444.24</t>
  </si>
  <si>
    <t>2.16</t>
  </si>
  <si>
    <t>KA-09-072:HMC</t>
  </si>
  <si>
    <t>27:0009:000065</t>
  </si>
  <si>
    <t>27:0004:000068</t>
  </si>
  <si>
    <t>27:0004:000068:0003:0001:00</t>
  </si>
  <si>
    <t>513.01</t>
  </si>
  <si>
    <t>505.999</t>
  </si>
  <si>
    <t>0.301</t>
  </si>
  <si>
    <t>0.001</t>
  </si>
  <si>
    <t>KA-09-073:HMC</t>
  </si>
  <si>
    <t>27:0009:000066</t>
  </si>
  <si>
    <t>27:0004:000069</t>
  </si>
  <si>
    <t>27:0004:000069:0003:0001:00</t>
  </si>
  <si>
    <t>495.09</t>
  </si>
  <si>
    <t>474.7</t>
  </si>
  <si>
    <t>472.8</t>
  </si>
  <si>
    <t>KA-09-074:HMC</t>
  </si>
  <si>
    <t>27:0009:000067</t>
  </si>
  <si>
    <t>27:0004:000070</t>
  </si>
  <si>
    <t>27:0004:000070:0003:0001:00</t>
  </si>
  <si>
    <t>991.9</t>
  </si>
  <si>
    <t>256</t>
  </si>
  <si>
    <t>250.4</t>
  </si>
  <si>
    <t>719.3</t>
  </si>
  <si>
    <t>KA-09-075:HMC</t>
  </si>
  <si>
    <t>27:0009:000068</t>
  </si>
  <si>
    <t>27:0004:000057:0004:0001:00</t>
  </si>
  <si>
    <t>701.8</t>
  </si>
  <si>
    <t>288.7</t>
  </si>
  <si>
    <t>280.8</t>
  </si>
  <si>
    <t>407.2</t>
  </si>
  <si>
    <t>KA-09-076:HMC</t>
  </si>
  <si>
    <t>27:0009:000069</t>
  </si>
  <si>
    <t>27:0004:000071</t>
  </si>
  <si>
    <t>27:0004:000071:0003:0001:00</t>
  </si>
  <si>
    <t>699.39</t>
  </si>
  <si>
    <t>555.7</t>
  </si>
  <si>
    <t>495.8</t>
  </si>
  <si>
    <t>59.9</t>
  </si>
  <si>
    <t>54.1</t>
  </si>
  <si>
    <t>141.8</t>
  </si>
  <si>
    <t>KA-09-077:HMC</t>
  </si>
  <si>
    <t>27:0009:000070</t>
  </si>
  <si>
    <t>27:0004:000072</t>
  </si>
  <si>
    <t>27:0004:000072:0003:0001:00</t>
  </si>
  <si>
    <t>745.74</t>
  </si>
  <si>
    <t>738.3</t>
  </si>
  <si>
    <t>699.8</t>
  </si>
  <si>
    <t>KA-09-078:HMC</t>
  </si>
  <si>
    <t>27:0009:000071</t>
  </si>
  <si>
    <t>27:0004:000073</t>
  </si>
  <si>
    <t>27:0004:000073:0003:0001:00</t>
  </si>
  <si>
    <t>473.3</t>
  </si>
  <si>
    <t>466.9</t>
  </si>
  <si>
    <t>466.56</t>
  </si>
  <si>
    <t>0.34</t>
  </si>
  <si>
    <t>KA-09-079:HMC</t>
  </si>
  <si>
    <t>27:0009:000072</t>
  </si>
  <si>
    <t>27:0004:000074</t>
  </si>
  <si>
    <t>27:0004:000074:0003:0001:00</t>
  </si>
  <si>
    <t>401.22</t>
  </si>
  <si>
    <t>303.6</t>
  </si>
  <si>
    <t>302.82</t>
  </si>
  <si>
    <t>0.78</t>
  </si>
  <si>
    <t>97.4</t>
  </si>
  <si>
    <t>KA-09-080:HMC</t>
  </si>
  <si>
    <t>27:0009:000073</t>
  </si>
  <si>
    <t>27:0004:000075</t>
  </si>
  <si>
    <t>27:0004:000075:0003:0001:00</t>
  </si>
  <si>
    <t>893</t>
  </si>
  <si>
    <t>465.2</t>
  </si>
  <si>
    <t>451.2</t>
  </si>
  <si>
    <t>409.5</t>
  </si>
  <si>
    <t>15.3</t>
  </si>
  <si>
    <t>KA-09-081:HMC</t>
  </si>
  <si>
    <t>27:0009:000074</t>
  </si>
  <si>
    <t>27:0004:000076</t>
  </si>
  <si>
    <t>27:0004:000076:0003:0001:00</t>
  </si>
  <si>
    <t>718.6</t>
  </si>
  <si>
    <t>515.5</t>
  </si>
  <si>
    <t>510.4</t>
  </si>
  <si>
    <t>202.1</t>
  </si>
  <si>
    <t>KA-09-082:HMC</t>
  </si>
  <si>
    <t>27:0009:000075</t>
  </si>
  <si>
    <t>27:0004:000077</t>
  </si>
  <si>
    <t>27:0004:000077:0003:0001:00</t>
  </si>
  <si>
    <t>106.21</t>
  </si>
  <si>
    <t>97</t>
  </si>
  <si>
    <t>96.97</t>
  </si>
  <si>
    <t>KA-09-083:HMC</t>
  </si>
  <si>
    <t>27:0009:000076</t>
  </si>
  <si>
    <t>27:0004:000078</t>
  </si>
  <si>
    <t>27:0004:000078:0003:0001:00</t>
  </si>
  <si>
    <t>108.3</t>
  </si>
  <si>
    <t>108.1</t>
  </si>
  <si>
    <t>107.1</t>
  </si>
  <si>
    <t>KA-09-084:HMC</t>
  </si>
  <si>
    <t>27:0009:000077</t>
  </si>
  <si>
    <t>27:0004:000079</t>
  </si>
  <si>
    <t>27:0004:000079:0003:0001:00</t>
  </si>
  <si>
    <t>415.23</t>
  </si>
  <si>
    <t>408.1</t>
  </si>
  <si>
    <t>394.8</t>
  </si>
  <si>
    <t>KA-09-085:HMC</t>
  </si>
  <si>
    <t>27:0009:000078</t>
  </si>
  <si>
    <t>27:0004:000080</t>
  </si>
  <si>
    <t>27:0004:000080:0003:0001:00</t>
  </si>
  <si>
    <t>705.1</t>
  </si>
  <si>
    <t>149</t>
  </si>
  <si>
    <t>147.8</t>
  </si>
  <si>
    <t>549.3</t>
  </si>
  <si>
    <t>KA-09-086:HMC</t>
  </si>
  <si>
    <t>27:0009:000079</t>
  </si>
  <si>
    <t>27:0004:000081</t>
  </si>
  <si>
    <t>27:0004:000081:0003:0001:00</t>
  </si>
  <si>
    <t>795.5</t>
  </si>
  <si>
    <t>501.8</t>
  </si>
  <si>
    <t>498.5</t>
  </si>
  <si>
    <t>291.2</t>
  </si>
  <si>
    <t>0.55</t>
  </si>
  <si>
    <t>KA-09-087:HMC</t>
  </si>
  <si>
    <t>27:0009:000080</t>
  </si>
  <si>
    <t>27:0004:000082</t>
  </si>
  <si>
    <t>27:0004:000082:0003:0001:00</t>
  </si>
  <si>
    <t>228.2</t>
  </si>
  <si>
    <t>111.3</t>
  </si>
  <si>
    <t>110.8</t>
  </si>
  <si>
    <t>116.3</t>
  </si>
  <si>
    <t>0.18</t>
  </si>
  <si>
    <t>KA-09-088:HMC</t>
  </si>
  <si>
    <t>27:0009:000081</t>
  </si>
  <si>
    <t>27:0004:000083</t>
  </si>
  <si>
    <t>27:0004:000083:0003:0001:00</t>
  </si>
  <si>
    <t>1428.4</t>
  </si>
  <si>
    <t>134.6</t>
  </si>
  <si>
    <t>132.4</t>
  </si>
  <si>
    <t>1278.9</t>
  </si>
  <si>
    <t>KA-09-089:HMC</t>
  </si>
  <si>
    <t>27:0009:000082</t>
  </si>
  <si>
    <t>27:0004:000084</t>
  </si>
  <si>
    <t>27:0004:000084:0003:0001:00</t>
  </si>
  <si>
    <t>298.4</t>
  </si>
  <si>
    <t>149.4</t>
  </si>
  <si>
    <t>148</t>
  </si>
  <si>
    <t>148.5</t>
  </si>
  <si>
    <t>0.15</t>
  </si>
  <si>
    <t>KA-09-090:HMC</t>
  </si>
  <si>
    <t>27:0009:000083</t>
  </si>
  <si>
    <t>27:0004:000085</t>
  </si>
  <si>
    <t>27:0004:000085:0003:0001:00</t>
  </si>
  <si>
    <t>777.65</t>
  </si>
  <si>
    <t>588</t>
  </si>
  <si>
    <t>583.5</t>
  </si>
  <si>
    <t>188.8</t>
  </si>
  <si>
    <t>0.42</t>
  </si>
  <si>
    <t>KA-09-091:HMC</t>
  </si>
  <si>
    <t>27:0009:000084</t>
  </si>
  <si>
    <t>27:0004:000086</t>
  </si>
  <si>
    <t>27:0004:000086:0003:0001:00</t>
  </si>
  <si>
    <t>1064.2</t>
  </si>
  <si>
    <t>404</t>
  </si>
  <si>
    <t>401.8</t>
  </si>
  <si>
    <t>656.7</t>
  </si>
  <si>
    <t>1.08</t>
  </si>
  <si>
    <t>KA-09-092:HMC</t>
  </si>
  <si>
    <t>27:0009:000085</t>
  </si>
  <si>
    <t>27:0004:000087</t>
  </si>
  <si>
    <t>27:0004:000087:0003:0001:00</t>
  </si>
  <si>
    <t>956.7</t>
  </si>
  <si>
    <t>581</t>
  </si>
  <si>
    <t>368.7</t>
  </si>
  <si>
    <t>KA-09-094:HMC</t>
  </si>
  <si>
    <t>27:0009:000086</t>
  </si>
  <si>
    <t>27:0004:000089</t>
  </si>
  <si>
    <t>27:0004:000089:0003:0001:00</t>
  </si>
  <si>
    <t>751.06</t>
  </si>
  <si>
    <t>659.8</t>
  </si>
  <si>
    <t>647.7</t>
  </si>
  <si>
    <t>0.14</t>
  </si>
  <si>
    <t>KA-09-095:HMC</t>
  </si>
  <si>
    <t>27:0009:000087</t>
  </si>
  <si>
    <t>27:0004:000090</t>
  </si>
  <si>
    <t>27:0004:000090:0003:0001:00</t>
  </si>
  <si>
    <t>775</t>
  </si>
  <si>
    <t>295.3</t>
  </si>
  <si>
    <t>454.1</t>
  </si>
  <si>
    <t>2.94</t>
  </si>
  <si>
    <t>KA-09-096:HMC</t>
  </si>
  <si>
    <t>27:0009:000088</t>
  </si>
  <si>
    <t>27:0004:000091</t>
  </si>
  <si>
    <t>27:0004:000091:0003:0001:00</t>
  </si>
  <si>
    <t>685.9</t>
  </si>
  <si>
    <t>431.8</t>
  </si>
  <si>
    <t>427.2</t>
  </si>
  <si>
    <t>251.4</t>
  </si>
  <si>
    <t>KA-09-097:HMC</t>
  </si>
  <si>
    <t>27:0009:000089</t>
  </si>
  <si>
    <t>27:0004:000092</t>
  </si>
  <si>
    <t>27:0004:000092:0003:0001:00</t>
  </si>
  <si>
    <t>795.6</t>
  </si>
  <si>
    <t>593.4</t>
  </si>
  <si>
    <t>583.1</t>
  </si>
  <si>
    <t>200.1</t>
  </si>
  <si>
    <t>KA-09-098:HMC</t>
  </si>
  <si>
    <t>27:0009:000090</t>
  </si>
  <si>
    <t>27:0004:000093</t>
  </si>
  <si>
    <t>27:0004:000093:0003:0001:00</t>
  </si>
  <si>
    <t>776.2</t>
  </si>
  <si>
    <t>375.8</t>
  </si>
  <si>
    <t>366.9</t>
  </si>
  <si>
    <t>394.7</t>
  </si>
  <si>
    <t>KA-09-099:HMC</t>
  </si>
  <si>
    <t>27:0009:000091</t>
  </si>
  <si>
    <t>27:0004:000094</t>
  </si>
  <si>
    <t>27:0004:000094:0003:0001:00</t>
  </si>
  <si>
    <t>555.9</t>
  </si>
  <si>
    <t>319.6</t>
  </si>
  <si>
    <t>316.6</t>
  </si>
  <si>
    <t>234.3</t>
  </si>
  <si>
    <t>KA-09-100:HMC</t>
  </si>
  <si>
    <t>27:0009:000092</t>
  </si>
  <si>
    <t>27:0004:000095</t>
  </si>
  <si>
    <t>27:0004:000095:0003:0001:00</t>
  </si>
  <si>
    <t>872.3</t>
  </si>
  <si>
    <t>55.4</t>
  </si>
  <si>
    <t>799.2</t>
  </si>
  <si>
    <t>JMR02:HMC</t>
  </si>
  <si>
    <t>27:0014:000001</t>
  </si>
  <si>
    <t>27:0009:000002:0003:0001:00</t>
  </si>
  <si>
    <t>JMR03:HMC</t>
  </si>
  <si>
    <t>27:0014:000002</t>
  </si>
  <si>
    <t>27:0009:000003:0003:0001:00</t>
  </si>
  <si>
    <t>253.6</t>
  </si>
  <si>
    <t>163.4</t>
  </si>
  <si>
    <t>88</t>
  </si>
  <si>
    <t>0.69</t>
  </si>
  <si>
    <t>JMR04:HMC</t>
  </si>
  <si>
    <t>27:0014:000003</t>
  </si>
  <si>
    <t>27:0009:000004:0003:0001:00</t>
  </si>
  <si>
    <t>91.86</t>
  </si>
  <si>
    <t>84.2</t>
  </si>
  <si>
    <t>0.019</t>
  </si>
  <si>
    <t>JMR05:HMC</t>
  </si>
  <si>
    <t>27:0014:000004</t>
  </si>
  <si>
    <t>27:0009:000005:0003:0001:00</t>
  </si>
  <si>
    <t>504.9</t>
  </si>
  <si>
    <t>388.6</t>
  </si>
  <si>
    <t>111.9</t>
  </si>
  <si>
    <t>0.92</t>
  </si>
  <si>
    <t>JMR06:HMC</t>
  </si>
  <si>
    <t>27:0014:000005</t>
  </si>
  <si>
    <t>27:0009:000006:0003:0001:00</t>
  </si>
  <si>
    <t>250.2</t>
  </si>
  <si>
    <t>67.6</t>
  </si>
  <si>
    <t>JMR07:HMC</t>
  </si>
  <si>
    <t>27:0014:000006</t>
  </si>
  <si>
    <t>27:0009:000007:0003:0001:00</t>
  </si>
  <si>
    <t>475.5</t>
  </si>
  <si>
    <t>285.2</t>
  </si>
  <si>
    <t>0.76</t>
  </si>
  <si>
    <t>JMR08:HMC</t>
  </si>
  <si>
    <t>27:0014:000007</t>
  </si>
  <si>
    <t>27:0009:000008:0003:0001:00</t>
  </si>
  <si>
    <t>331.02</t>
  </si>
  <si>
    <t>246.5</t>
  </si>
  <si>
    <t>84.3</t>
  </si>
  <si>
    <t>JMR09:HMC</t>
  </si>
  <si>
    <t>27:0014:000008</t>
  </si>
  <si>
    <t>27:0009:000009:0003:0001:00</t>
  </si>
  <si>
    <t>423</t>
  </si>
  <si>
    <t>291.6</t>
  </si>
  <si>
    <t>117</t>
  </si>
  <si>
    <t>JMR10:HMC</t>
  </si>
  <si>
    <t>27:0014:000009</t>
  </si>
  <si>
    <t>27:0009:000010:0003:0001:00</t>
  </si>
  <si>
    <t>338.4</t>
  </si>
  <si>
    <t>184</t>
  </si>
  <si>
    <t>151.6</t>
  </si>
  <si>
    <t>0.54</t>
  </si>
  <si>
    <t>JMR11:HMC</t>
  </si>
  <si>
    <t>27:0014:000010</t>
  </si>
  <si>
    <t>27:0009:000011:0003:0001:00</t>
  </si>
  <si>
    <t>230.46</t>
  </si>
  <si>
    <t>187.7</t>
  </si>
  <si>
    <t>JMR12:HMC</t>
  </si>
  <si>
    <t>27:0014:000011</t>
  </si>
  <si>
    <t>27:0009:000012:0003:0001:00</t>
  </si>
  <si>
    <t>262.1</t>
  </si>
  <si>
    <t>113.6</t>
  </si>
  <si>
    <t>144.7</t>
  </si>
  <si>
    <t>0.36</t>
  </si>
  <si>
    <t>JMR13:HMC</t>
  </si>
  <si>
    <t>27:0014:000012</t>
  </si>
  <si>
    <t>27:0009:000013:0003:0001:00</t>
  </si>
  <si>
    <t>363.9</t>
  </si>
  <si>
    <t>88.7</t>
  </si>
  <si>
    <t>264.6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</si>
</sst>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E58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31" width="14.77734375" customWidth="1"/>
  </cols>
  <sheetData>
    <row r="1" spans="1:31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</row>
    <row r="2" spans="1:31" hidden="1" x14ac:dyDescent="0.3">
      <c r="A2" t="s">
        <v>31</v>
      </c>
      <c r="B2" t="s">
        <v>32</v>
      </c>
      <c r="C2" s="1" t="str">
        <f t="shared" ref="C2:C40" si="0">HYPERLINK("https://geochem.nrcan.gc.ca/cdogs/content/bdl/bdl211114_e.htm", "21:1114")</f>
        <v>21:1114</v>
      </c>
      <c r="D2" s="1" t="str">
        <f t="shared" ref="D2:D14" si="1">HYPERLINK("https://geochem.nrcan.gc.ca/cdogs/content/svy/svy210421_e.htm", "21:0421")</f>
        <v>21:0421</v>
      </c>
      <c r="E2" t="s">
        <v>33</v>
      </c>
      <c r="F2" t="s">
        <v>34</v>
      </c>
      <c r="H2">
        <v>55.912354800000003</v>
      </c>
      <c r="I2">
        <v>-64.086189700000006</v>
      </c>
      <c r="J2" s="1" t="str">
        <f t="shared" ref="J2:J14" si="2">HYPERLINK("https://geochem.nrcan.gc.ca/cdogs/content/kwd/kwd020044_e.htm", "Till")</f>
        <v>Till</v>
      </c>
      <c r="K2" s="1" t="str">
        <f t="shared" ref="K2:K14" si="3">HYPERLINK("https://geochem.nrcan.gc.ca/cdogs/content/kwd/kwd080049_e.htm", "HMC separation (ODM; details not reported)")</f>
        <v>HMC separation (ODM; details not reported)</v>
      </c>
      <c r="L2" t="s">
        <v>35</v>
      </c>
      <c r="M2" t="s">
        <v>36</v>
      </c>
      <c r="N2" t="s">
        <v>35</v>
      </c>
      <c r="O2" t="s">
        <v>37</v>
      </c>
      <c r="P2" t="s">
        <v>38</v>
      </c>
      <c r="Q2" t="s">
        <v>39</v>
      </c>
      <c r="R2" t="s">
        <v>40</v>
      </c>
      <c r="S2" t="s">
        <v>41</v>
      </c>
      <c r="T2" t="s">
        <v>42</v>
      </c>
      <c r="U2" t="s">
        <v>43</v>
      </c>
      <c r="V2" t="s">
        <v>44</v>
      </c>
      <c r="W2" t="s">
        <v>45</v>
      </c>
      <c r="X2" t="s">
        <v>46</v>
      </c>
      <c r="Y2" t="s">
        <v>47</v>
      </c>
      <c r="Z2" t="s">
        <v>48</v>
      </c>
      <c r="AA2" t="s">
        <v>49</v>
      </c>
      <c r="AB2" t="s">
        <v>50</v>
      </c>
      <c r="AC2" t="s">
        <v>51</v>
      </c>
      <c r="AD2" t="s">
        <v>52</v>
      </c>
      <c r="AE2" t="s">
        <v>53</v>
      </c>
    </row>
    <row r="3" spans="1:31" hidden="1" x14ac:dyDescent="0.3">
      <c r="A3" t="s">
        <v>54</v>
      </c>
      <c r="B3" t="s">
        <v>55</v>
      </c>
      <c r="C3" s="1" t="str">
        <f t="shared" si="0"/>
        <v>21:1114</v>
      </c>
      <c r="D3" s="1" t="str">
        <f t="shared" si="1"/>
        <v>21:0421</v>
      </c>
      <c r="E3" t="s">
        <v>56</v>
      </c>
      <c r="F3" t="s">
        <v>57</v>
      </c>
      <c r="H3">
        <v>55.969202000000003</v>
      </c>
      <c r="I3">
        <v>-64.575211699999997</v>
      </c>
      <c r="J3" s="1" t="str">
        <f t="shared" si="2"/>
        <v>Till</v>
      </c>
      <c r="K3" s="1" t="str">
        <f t="shared" si="3"/>
        <v>HMC separation (ODM; details not reported)</v>
      </c>
      <c r="L3" t="s">
        <v>58</v>
      </c>
      <c r="M3" t="s">
        <v>36</v>
      </c>
      <c r="N3" t="s">
        <v>58</v>
      </c>
      <c r="O3" t="s">
        <v>59</v>
      </c>
      <c r="P3" t="s">
        <v>60</v>
      </c>
      <c r="Q3" t="s">
        <v>61</v>
      </c>
      <c r="R3" t="s">
        <v>62</v>
      </c>
      <c r="S3" t="s">
        <v>63</v>
      </c>
      <c r="T3" t="s">
        <v>64</v>
      </c>
      <c r="U3" t="s">
        <v>65</v>
      </c>
      <c r="V3" t="s">
        <v>66</v>
      </c>
      <c r="W3" t="s">
        <v>67</v>
      </c>
      <c r="X3" t="s">
        <v>68</v>
      </c>
      <c r="Y3" t="s">
        <v>69</v>
      </c>
      <c r="Z3" t="s">
        <v>70</v>
      </c>
      <c r="AA3" t="s">
        <v>71</v>
      </c>
      <c r="AB3" t="s">
        <v>72</v>
      </c>
      <c r="AC3" t="s">
        <v>73</v>
      </c>
      <c r="AD3" t="s">
        <v>74</v>
      </c>
      <c r="AE3" t="s">
        <v>75</v>
      </c>
    </row>
    <row r="4" spans="1:31" hidden="1" x14ac:dyDescent="0.3">
      <c r="A4" t="s">
        <v>76</v>
      </c>
      <c r="B4" t="s">
        <v>77</v>
      </c>
      <c r="C4" s="1" t="str">
        <f t="shared" si="0"/>
        <v>21:1114</v>
      </c>
      <c r="D4" s="1" t="str">
        <f t="shared" si="1"/>
        <v>21:0421</v>
      </c>
      <c r="E4" t="s">
        <v>78</v>
      </c>
      <c r="F4" t="s">
        <v>79</v>
      </c>
      <c r="H4">
        <v>55.943578600000002</v>
      </c>
      <c r="I4">
        <v>-64.876918799999999</v>
      </c>
      <c r="J4" s="1" t="str">
        <f t="shared" si="2"/>
        <v>Till</v>
      </c>
      <c r="K4" s="1" t="str">
        <f t="shared" si="3"/>
        <v>HMC separation (ODM; details not reported)</v>
      </c>
      <c r="L4" t="s">
        <v>80</v>
      </c>
      <c r="M4" t="s">
        <v>36</v>
      </c>
      <c r="N4" t="s">
        <v>80</v>
      </c>
      <c r="O4" t="s">
        <v>81</v>
      </c>
      <c r="P4" t="s">
        <v>82</v>
      </c>
      <c r="Q4" t="s">
        <v>83</v>
      </c>
      <c r="R4" t="s">
        <v>84</v>
      </c>
      <c r="S4" t="s">
        <v>85</v>
      </c>
      <c r="T4" t="s">
        <v>86</v>
      </c>
      <c r="U4" t="s">
        <v>87</v>
      </c>
      <c r="V4" t="s">
        <v>88</v>
      </c>
      <c r="W4" t="s">
        <v>89</v>
      </c>
      <c r="X4" t="s">
        <v>90</v>
      </c>
      <c r="Y4" t="s">
        <v>91</v>
      </c>
      <c r="Z4" t="s">
        <v>92</v>
      </c>
      <c r="AA4" t="s">
        <v>93</v>
      </c>
      <c r="AB4" t="s">
        <v>94</v>
      </c>
      <c r="AC4" t="s">
        <v>95</v>
      </c>
      <c r="AD4" t="s">
        <v>96</v>
      </c>
      <c r="AE4" t="s">
        <v>97</v>
      </c>
    </row>
    <row r="5" spans="1:31" hidden="1" x14ac:dyDescent="0.3">
      <c r="A5" t="s">
        <v>98</v>
      </c>
      <c r="B5" t="s">
        <v>99</v>
      </c>
      <c r="C5" s="1" t="str">
        <f t="shared" si="0"/>
        <v>21:1114</v>
      </c>
      <c r="D5" s="1" t="str">
        <f t="shared" si="1"/>
        <v>21:0421</v>
      </c>
      <c r="E5" t="s">
        <v>100</v>
      </c>
      <c r="F5" t="s">
        <v>101</v>
      </c>
      <c r="H5">
        <v>54.781553299999999</v>
      </c>
      <c r="I5">
        <v>-65.487947300000002</v>
      </c>
      <c r="J5" s="1" t="str">
        <f t="shared" si="2"/>
        <v>Till</v>
      </c>
      <c r="K5" s="1" t="str">
        <f t="shared" si="3"/>
        <v>HMC separation (ODM; details not reported)</v>
      </c>
      <c r="L5" t="s">
        <v>102</v>
      </c>
      <c r="M5" t="s">
        <v>36</v>
      </c>
      <c r="N5" t="s">
        <v>102</v>
      </c>
      <c r="O5" t="s">
        <v>103</v>
      </c>
      <c r="P5" t="s">
        <v>104</v>
      </c>
      <c r="Q5" t="s">
        <v>105</v>
      </c>
      <c r="R5" t="s">
        <v>106</v>
      </c>
      <c r="S5" t="s">
        <v>107</v>
      </c>
      <c r="T5" t="s">
        <v>108</v>
      </c>
      <c r="U5" t="s">
        <v>109</v>
      </c>
      <c r="V5" t="s">
        <v>110</v>
      </c>
      <c r="W5" t="s">
        <v>111</v>
      </c>
      <c r="X5" t="s">
        <v>112</v>
      </c>
      <c r="Y5" t="s">
        <v>113</v>
      </c>
      <c r="Z5" t="s">
        <v>114</v>
      </c>
      <c r="AA5" t="s">
        <v>115</v>
      </c>
      <c r="AB5" t="s">
        <v>116</v>
      </c>
      <c r="AC5" t="s">
        <v>117</v>
      </c>
      <c r="AD5" t="s">
        <v>118</v>
      </c>
      <c r="AE5" t="s">
        <v>119</v>
      </c>
    </row>
    <row r="6" spans="1:31" hidden="1" x14ac:dyDescent="0.3">
      <c r="A6" t="s">
        <v>120</v>
      </c>
      <c r="B6" t="s">
        <v>121</v>
      </c>
      <c r="C6" s="1" t="str">
        <f t="shared" si="0"/>
        <v>21:1114</v>
      </c>
      <c r="D6" s="1" t="str">
        <f t="shared" si="1"/>
        <v>21:0421</v>
      </c>
      <c r="E6" t="s">
        <v>122</v>
      </c>
      <c r="F6" t="s">
        <v>123</v>
      </c>
      <c r="H6">
        <v>54.415718499999997</v>
      </c>
      <c r="I6">
        <v>-65.938852100000005</v>
      </c>
      <c r="J6" s="1" t="str">
        <f t="shared" si="2"/>
        <v>Till</v>
      </c>
      <c r="K6" s="1" t="str">
        <f t="shared" si="3"/>
        <v>HMC separation (ODM; details not reported)</v>
      </c>
      <c r="L6" t="s">
        <v>124</v>
      </c>
      <c r="M6" t="s">
        <v>36</v>
      </c>
      <c r="N6" t="s">
        <v>124</v>
      </c>
      <c r="O6" t="s">
        <v>125</v>
      </c>
      <c r="P6" t="s">
        <v>126</v>
      </c>
      <c r="Q6" t="s">
        <v>127</v>
      </c>
      <c r="R6" t="s">
        <v>128</v>
      </c>
      <c r="S6" t="s">
        <v>129</v>
      </c>
      <c r="T6" t="s">
        <v>130</v>
      </c>
      <c r="U6" t="s">
        <v>131</v>
      </c>
      <c r="V6" t="s">
        <v>132</v>
      </c>
      <c r="W6" t="s">
        <v>133</v>
      </c>
      <c r="X6" t="s">
        <v>134</v>
      </c>
      <c r="Y6" t="s">
        <v>135</v>
      </c>
      <c r="Z6" t="s">
        <v>136</v>
      </c>
      <c r="AA6" t="s">
        <v>137</v>
      </c>
      <c r="AB6" t="s">
        <v>138</v>
      </c>
      <c r="AC6" t="s">
        <v>139</v>
      </c>
      <c r="AD6" t="s">
        <v>140</v>
      </c>
      <c r="AE6" t="s">
        <v>141</v>
      </c>
    </row>
    <row r="7" spans="1:31" hidden="1" x14ac:dyDescent="0.3">
      <c r="A7" t="s">
        <v>142</v>
      </c>
      <c r="B7" t="s">
        <v>143</v>
      </c>
      <c r="C7" s="1" t="str">
        <f t="shared" si="0"/>
        <v>21:1114</v>
      </c>
      <c r="D7" s="1" t="str">
        <f t="shared" si="1"/>
        <v>21:0421</v>
      </c>
      <c r="E7" t="s">
        <v>144</v>
      </c>
      <c r="F7" t="s">
        <v>145</v>
      </c>
      <c r="H7">
        <v>55.2448294</v>
      </c>
      <c r="I7">
        <v>-65.771726599999994</v>
      </c>
      <c r="J7" s="1" t="str">
        <f t="shared" si="2"/>
        <v>Till</v>
      </c>
      <c r="K7" s="1" t="str">
        <f t="shared" si="3"/>
        <v>HMC separation (ODM; details not reported)</v>
      </c>
      <c r="L7" t="s">
        <v>146</v>
      </c>
      <c r="M7" t="s">
        <v>36</v>
      </c>
      <c r="N7" t="s">
        <v>146</v>
      </c>
      <c r="O7" t="s">
        <v>147</v>
      </c>
      <c r="P7" t="s">
        <v>148</v>
      </c>
      <c r="Q7" t="s">
        <v>149</v>
      </c>
      <c r="R7" t="s">
        <v>150</v>
      </c>
      <c r="S7" t="s">
        <v>151</v>
      </c>
      <c r="T7" t="s">
        <v>152</v>
      </c>
      <c r="U7" t="s">
        <v>153</v>
      </c>
      <c r="V7" t="s">
        <v>154</v>
      </c>
      <c r="W7" t="s">
        <v>155</v>
      </c>
      <c r="X7" t="s">
        <v>156</v>
      </c>
      <c r="Y7" t="s">
        <v>157</v>
      </c>
      <c r="Z7" t="s">
        <v>158</v>
      </c>
      <c r="AA7" t="s">
        <v>159</v>
      </c>
      <c r="AB7" t="s">
        <v>160</v>
      </c>
      <c r="AC7" t="s">
        <v>131</v>
      </c>
      <c r="AD7" t="s">
        <v>161</v>
      </c>
      <c r="AE7" t="s">
        <v>75</v>
      </c>
    </row>
    <row r="8" spans="1:31" hidden="1" x14ac:dyDescent="0.3">
      <c r="A8" t="s">
        <v>162</v>
      </c>
      <c r="B8" t="s">
        <v>163</v>
      </c>
      <c r="C8" s="1" t="str">
        <f t="shared" si="0"/>
        <v>21:1114</v>
      </c>
      <c r="D8" s="1" t="str">
        <f t="shared" si="1"/>
        <v>21:0421</v>
      </c>
      <c r="E8" t="s">
        <v>164</v>
      </c>
      <c r="F8" t="s">
        <v>165</v>
      </c>
      <c r="H8">
        <v>55.3625021</v>
      </c>
      <c r="I8">
        <v>-65.654439199999999</v>
      </c>
      <c r="J8" s="1" t="str">
        <f t="shared" si="2"/>
        <v>Till</v>
      </c>
      <c r="K8" s="1" t="str">
        <f t="shared" si="3"/>
        <v>HMC separation (ODM; details not reported)</v>
      </c>
      <c r="L8" t="s">
        <v>166</v>
      </c>
      <c r="M8" t="s">
        <v>36</v>
      </c>
      <c r="N8" t="s">
        <v>166</v>
      </c>
      <c r="O8" t="s">
        <v>167</v>
      </c>
      <c r="P8" t="s">
        <v>168</v>
      </c>
      <c r="Q8" t="s">
        <v>169</v>
      </c>
      <c r="R8" t="s">
        <v>170</v>
      </c>
      <c r="S8" t="s">
        <v>171</v>
      </c>
      <c r="T8" t="s">
        <v>172</v>
      </c>
      <c r="U8" t="s">
        <v>173</v>
      </c>
      <c r="V8" t="s">
        <v>174</v>
      </c>
      <c r="W8" t="s">
        <v>175</v>
      </c>
      <c r="X8" t="s">
        <v>176</v>
      </c>
      <c r="Y8" t="s">
        <v>177</v>
      </c>
      <c r="Z8" t="s">
        <v>178</v>
      </c>
      <c r="AA8" t="s">
        <v>179</v>
      </c>
      <c r="AB8" t="s">
        <v>180</v>
      </c>
      <c r="AC8" t="s">
        <v>181</v>
      </c>
      <c r="AD8" t="s">
        <v>182</v>
      </c>
      <c r="AE8" t="s">
        <v>183</v>
      </c>
    </row>
    <row r="9" spans="1:31" hidden="1" x14ac:dyDescent="0.3">
      <c r="A9" t="s">
        <v>184</v>
      </c>
      <c r="B9" t="s">
        <v>185</v>
      </c>
      <c r="C9" s="1" t="str">
        <f t="shared" si="0"/>
        <v>21:1114</v>
      </c>
      <c r="D9" s="1" t="str">
        <f t="shared" si="1"/>
        <v>21:0421</v>
      </c>
      <c r="E9" t="s">
        <v>186</v>
      </c>
      <c r="F9" t="s">
        <v>187</v>
      </c>
      <c r="H9">
        <v>55.396326299999998</v>
      </c>
      <c r="I9">
        <v>-65.799588600000007</v>
      </c>
      <c r="J9" s="1" t="str">
        <f t="shared" si="2"/>
        <v>Till</v>
      </c>
      <c r="K9" s="1" t="str">
        <f t="shared" si="3"/>
        <v>HMC separation (ODM; details not reported)</v>
      </c>
      <c r="L9" t="s">
        <v>124</v>
      </c>
      <c r="M9" t="s">
        <v>36</v>
      </c>
      <c r="N9" t="s">
        <v>124</v>
      </c>
      <c r="O9" t="s">
        <v>188</v>
      </c>
      <c r="P9" t="s">
        <v>189</v>
      </c>
      <c r="Q9" t="s">
        <v>190</v>
      </c>
      <c r="R9" t="s">
        <v>191</v>
      </c>
      <c r="S9" t="s">
        <v>192</v>
      </c>
      <c r="T9" t="s">
        <v>193</v>
      </c>
      <c r="U9" t="s">
        <v>194</v>
      </c>
      <c r="V9" t="s">
        <v>195</v>
      </c>
      <c r="W9" t="s">
        <v>196</v>
      </c>
      <c r="X9" t="s">
        <v>197</v>
      </c>
      <c r="Y9" t="s">
        <v>198</v>
      </c>
      <c r="Z9" t="s">
        <v>52</v>
      </c>
      <c r="AA9" t="s">
        <v>199</v>
      </c>
      <c r="AB9" t="s">
        <v>200</v>
      </c>
      <c r="AC9" t="s">
        <v>131</v>
      </c>
      <c r="AD9" t="s">
        <v>201</v>
      </c>
      <c r="AE9" t="s">
        <v>202</v>
      </c>
    </row>
    <row r="10" spans="1:31" hidden="1" x14ac:dyDescent="0.3">
      <c r="A10" t="s">
        <v>203</v>
      </c>
      <c r="B10" t="s">
        <v>204</v>
      </c>
      <c r="C10" s="1" t="str">
        <f t="shared" si="0"/>
        <v>21:1114</v>
      </c>
      <c r="D10" s="1" t="str">
        <f t="shared" si="1"/>
        <v>21:0421</v>
      </c>
      <c r="E10" t="s">
        <v>205</v>
      </c>
      <c r="F10" t="s">
        <v>206</v>
      </c>
      <c r="H10">
        <v>54.336572599999997</v>
      </c>
      <c r="I10">
        <v>-65.543590600000002</v>
      </c>
      <c r="J10" s="1" t="str">
        <f t="shared" si="2"/>
        <v>Till</v>
      </c>
      <c r="K10" s="1" t="str">
        <f t="shared" si="3"/>
        <v>HMC separation (ODM; details not reported)</v>
      </c>
      <c r="L10" t="s">
        <v>207</v>
      </c>
      <c r="M10" t="s">
        <v>36</v>
      </c>
      <c r="N10" t="s">
        <v>207</v>
      </c>
      <c r="O10" t="s">
        <v>208</v>
      </c>
      <c r="P10" t="s">
        <v>209</v>
      </c>
      <c r="Q10" t="s">
        <v>210</v>
      </c>
      <c r="R10" t="s">
        <v>211</v>
      </c>
      <c r="S10" t="s">
        <v>212</v>
      </c>
      <c r="T10" t="s">
        <v>213</v>
      </c>
      <c r="U10" t="s">
        <v>214</v>
      </c>
      <c r="V10" t="s">
        <v>215</v>
      </c>
      <c r="W10" t="s">
        <v>216</v>
      </c>
      <c r="X10" t="s">
        <v>217</v>
      </c>
      <c r="Y10" t="s">
        <v>218</v>
      </c>
      <c r="Z10" t="s">
        <v>115</v>
      </c>
      <c r="AA10" t="s">
        <v>161</v>
      </c>
      <c r="AB10" t="s">
        <v>219</v>
      </c>
      <c r="AC10" t="s">
        <v>220</v>
      </c>
      <c r="AD10" t="s">
        <v>221</v>
      </c>
      <c r="AE10" t="s">
        <v>222</v>
      </c>
    </row>
    <row r="11" spans="1:31" hidden="1" x14ac:dyDescent="0.3">
      <c r="A11" t="s">
        <v>223</v>
      </c>
      <c r="B11" t="s">
        <v>224</v>
      </c>
      <c r="C11" s="1" t="str">
        <f t="shared" si="0"/>
        <v>21:1114</v>
      </c>
      <c r="D11" s="1" t="str">
        <f t="shared" si="1"/>
        <v>21:0421</v>
      </c>
      <c r="E11" t="s">
        <v>225</v>
      </c>
      <c r="F11" t="s">
        <v>226</v>
      </c>
      <c r="H11">
        <v>54.1456692</v>
      </c>
      <c r="I11">
        <v>-65.135350299999999</v>
      </c>
      <c r="J11" s="1" t="str">
        <f t="shared" si="2"/>
        <v>Till</v>
      </c>
      <c r="K11" s="1" t="str">
        <f t="shared" si="3"/>
        <v>HMC separation (ODM; details not reported)</v>
      </c>
      <c r="L11" t="s">
        <v>227</v>
      </c>
      <c r="M11" t="s">
        <v>36</v>
      </c>
      <c r="N11" t="s">
        <v>227</v>
      </c>
      <c r="O11" t="s">
        <v>228</v>
      </c>
      <c r="P11" t="s">
        <v>38</v>
      </c>
      <c r="Q11" t="s">
        <v>229</v>
      </c>
      <c r="R11" t="s">
        <v>230</v>
      </c>
      <c r="S11" t="s">
        <v>231</v>
      </c>
      <c r="T11" t="s">
        <v>232</v>
      </c>
      <c r="U11" t="s">
        <v>233</v>
      </c>
      <c r="V11" t="s">
        <v>234</v>
      </c>
      <c r="W11" t="s">
        <v>235</v>
      </c>
      <c r="X11" t="s">
        <v>236</v>
      </c>
      <c r="Y11" t="s">
        <v>237</v>
      </c>
      <c r="Z11" t="s">
        <v>238</v>
      </c>
      <c r="AA11" t="s">
        <v>239</v>
      </c>
      <c r="AB11" t="s">
        <v>240</v>
      </c>
      <c r="AC11" t="s">
        <v>241</v>
      </c>
      <c r="AD11" t="s">
        <v>242</v>
      </c>
      <c r="AE11" t="s">
        <v>243</v>
      </c>
    </row>
    <row r="12" spans="1:31" hidden="1" x14ac:dyDescent="0.3">
      <c r="A12" t="s">
        <v>244</v>
      </c>
      <c r="B12" t="s">
        <v>245</v>
      </c>
      <c r="C12" s="1" t="str">
        <f t="shared" si="0"/>
        <v>21:1114</v>
      </c>
      <c r="D12" s="1" t="str">
        <f t="shared" si="1"/>
        <v>21:0421</v>
      </c>
      <c r="E12" t="s">
        <v>246</v>
      </c>
      <c r="F12" t="s">
        <v>247</v>
      </c>
      <c r="H12">
        <v>54.7370096</v>
      </c>
      <c r="I12">
        <v>-65.758334899999994</v>
      </c>
      <c r="J12" s="1" t="str">
        <f t="shared" si="2"/>
        <v>Till</v>
      </c>
      <c r="K12" s="1" t="str">
        <f t="shared" si="3"/>
        <v>HMC separation (ODM; details not reported)</v>
      </c>
      <c r="L12" t="s">
        <v>248</v>
      </c>
      <c r="M12" t="s">
        <v>249</v>
      </c>
      <c r="N12" t="s">
        <v>250</v>
      </c>
      <c r="O12" t="s">
        <v>251</v>
      </c>
      <c r="P12" t="s">
        <v>207</v>
      </c>
      <c r="Q12" t="s">
        <v>252</v>
      </c>
      <c r="R12" t="s">
        <v>253</v>
      </c>
      <c r="S12" t="s">
        <v>254</v>
      </c>
      <c r="T12" t="s">
        <v>255</v>
      </c>
      <c r="U12" t="s">
        <v>256</v>
      </c>
      <c r="V12" t="s">
        <v>257</v>
      </c>
      <c r="W12" t="s">
        <v>258</v>
      </c>
      <c r="X12" t="s">
        <v>259</v>
      </c>
      <c r="Y12" t="s">
        <v>260</v>
      </c>
      <c r="Z12" t="s">
        <v>161</v>
      </c>
      <c r="AA12" t="s">
        <v>261</v>
      </c>
      <c r="AB12" t="s">
        <v>262</v>
      </c>
      <c r="AC12" t="s">
        <v>263</v>
      </c>
      <c r="AD12" t="s">
        <v>264</v>
      </c>
      <c r="AE12" t="s">
        <v>265</v>
      </c>
    </row>
    <row r="13" spans="1:31" hidden="1" x14ac:dyDescent="0.3">
      <c r="A13" t="s">
        <v>266</v>
      </c>
      <c r="B13" t="s">
        <v>267</v>
      </c>
      <c r="C13" s="1" t="str">
        <f t="shared" si="0"/>
        <v>21:1114</v>
      </c>
      <c r="D13" s="1" t="str">
        <f t="shared" si="1"/>
        <v>21:0421</v>
      </c>
      <c r="E13" t="s">
        <v>268</v>
      </c>
      <c r="F13" t="s">
        <v>269</v>
      </c>
      <c r="H13">
        <v>54.8536407</v>
      </c>
      <c r="I13">
        <v>-65.816997599999993</v>
      </c>
      <c r="J13" s="1" t="str">
        <f t="shared" si="2"/>
        <v>Till</v>
      </c>
      <c r="K13" s="1" t="str">
        <f t="shared" si="3"/>
        <v>HMC separation (ODM; details not reported)</v>
      </c>
      <c r="L13" t="s">
        <v>270</v>
      </c>
      <c r="M13" t="s">
        <v>271</v>
      </c>
      <c r="N13" t="s">
        <v>250</v>
      </c>
      <c r="O13" t="s">
        <v>188</v>
      </c>
      <c r="P13" t="s">
        <v>272</v>
      </c>
      <c r="Q13" t="s">
        <v>273</v>
      </c>
      <c r="R13" t="s">
        <v>274</v>
      </c>
      <c r="S13" t="s">
        <v>90</v>
      </c>
      <c r="T13" t="s">
        <v>275</v>
      </c>
      <c r="U13" t="s">
        <v>276</v>
      </c>
      <c r="V13" t="s">
        <v>277</v>
      </c>
      <c r="W13" t="s">
        <v>278</v>
      </c>
      <c r="X13" t="s">
        <v>279</v>
      </c>
      <c r="Y13" t="s">
        <v>280</v>
      </c>
      <c r="Z13" t="s">
        <v>281</v>
      </c>
      <c r="AA13" t="s">
        <v>221</v>
      </c>
      <c r="AB13" t="s">
        <v>282</v>
      </c>
      <c r="AC13" t="s">
        <v>283</v>
      </c>
      <c r="AD13" t="s">
        <v>284</v>
      </c>
      <c r="AE13" t="s">
        <v>285</v>
      </c>
    </row>
    <row r="14" spans="1:31" hidden="1" x14ac:dyDescent="0.3">
      <c r="A14" t="s">
        <v>286</v>
      </c>
      <c r="B14" t="s">
        <v>287</v>
      </c>
      <c r="C14" s="1" t="str">
        <f t="shared" si="0"/>
        <v>21:1114</v>
      </c>
      <c r="D14" s="1" t="str">
        <f t="shared" si="1"/>
        <v>21:0421</v>
      </c>
      <c r="E14" t="s">
        <v>288</v>
      </c>
      <c r="F14" t="s">
        <v>289</v>
      </c>
      <c r="H14">
        <v>54.744241299999999</v>
      </c>
      <c r="I14">
        <v>-64.042477000000005</v>
      </c>
      <c r="J14" s="1" t="str">
        <f t="shared" si="2"/>
        <v>Till</v>
      </c>
      <c r="K14" s="1" t="str">
        <f t="shared" si="3"/>
        <v>HMC separation (ODM; details not reported)</v>
      </c>
      <c r="L14" t="s">
        <v>290</v>
      </c>
      <c r="M14" t="s">
        <v>36</v>
      </c>
      <c r="N14" t="s">
        <v>290</v>
      </c>
      <c r="O14" t="s">
        <v>81</v>
      </c>
      <c r="P14" t="s">
        <v>291</v>
      </c>
      <c r="Q14" t="s">
        <v>292</v>
      </c>
      <c r="R14" t="s">
        <v>293</v>
      </c>
      <c r="S14" t="s">
        <v>294</v>
      </c>
      <c r="T14" t="s">
        <v>295</v>
      </c>
      <c r="U14" t="s">
        <v>296</v>
      </c>
      <c r="V14" t="s">
        <v>297</v>
      </c>
      <c r="W14" t="s">
        <v>298</v>
      </c>
      <c r="X14" t="s">
        <v>299</v>
      </c>
      <c r="Y14" t="s">
        <v>300</v>
      </c>
      <c r="Z14" t="s">
        <v>301</v>
      </c>
      <c r="AA14" t="s">
        <v>302</v>
      </c>
      <c r="AB14" t="s">
        <v>303</v>
      </c>
      <c r="AC14" t="s">
        <v>304</v>
      </c>
      <c r="AD14" t="s">
        <v>305</v>
      </c>
      <c r="AE14" t="s">
        <v>202</v>
      </c>
    </row>
    <row r="15" spans="1:31" hidden="1" x14ac:dyDescent="0.3">
      <c r="A15" t="s">
        <v>306</v>
      </c>
      <c r="B15" t="s">
        <v>307</v>
      </c>
      <c r="C15" s="1" t="str">
        <f t="shared" si="0"/>
        <v>21:1114</v>
      </c>
      <c r="D15" s="1" t="str">
        <f>HYPERLINK("https://geochem.nrcan.gc.ca/cdogs/content/svy/svy_e.htm", "")</f>
        <v/>
      </c>
      <c r="G15" s="1" t="str">
        <f>HYPERLINK("https://geochem.nrcan.gc.ca/cdogs/content/cr_/cr_00241_e.htm", "241")</f>
        <v>241</v>
      </c>
      <c r="J15" t="s">
        <v>308</v>
      </c>
      <c r="K15" t="s">
        <v>309</v>
      </c>
      <c r="L15" t="s">
        <v>310</v>
      </c>
      <c r="M15" t="s">
        <v>311</v>
      </c>
      <c r="N15" t="s">
        <v>312</v>
      </c>
      <c r="O15" t="s">
        <v>313</v>
      </c>
      <c r="P15" t="s">
        <v>314</v>
      </c>
      <c r="Q15" t="s">
        <v>315</v>
      </c>
      <c r="R15" t="s">
        <v>316</v>
      </c>
      <c r="S15" t="s">
        <v>317</v>
      </c>
      <c r="T15" t="s">
        <v>318</v>
      </c>
      <c r="U15" t="s">
        <v>319</v>
      </c>
      <c r="V15" t="s">
        <v>320</v>
      </c>
      <c r="W15" t="s">
        <v>321</v>
      </c>
      <c r="X15" t="s">
        <v>322</v>
      </c>
      <c r="Y15" t="s">
        <v>323</v>
      </c>
      <c r="Z15" t="s">
        <v>324</v>
      </c>
      <c r="AA15" t="s">
        <v>263</v>
      </c>
      <c r="AB15" t="s">
        <v>132</v>
      </c>
      <c r="AC15" t="s">
        <v>325</v>
      </c>
      <c r="AD15" t="s">
        <v>220</v>
      </c>
      <c r="AE15" t="s">
        <v>326</v>
      </c>
    </row>
    <row r="16" spans="1:31" hidden="1" x14ac:dyDescent="0.3">
      <c r="A16" t="s">
        <v>327</v>
      </c>
      <c r="B16" t="s">
        <v>328</v>
      </c>
      <c r="C16" s="1" t="str">
        <f t="shared" si="0"/>
        <v>21:1114</v>
      </c>
      <c r="D16" s="1" t="str">
        <f t="shared" ref="D16:D23" si="4">HYPERLINK("https://geochem.nrcan.gc.ca/cdogs/content/svy/svy210421_e.htm", "21:0421")</f>
        <v>21:0421</v>
      </c>
      <c r="E16" t="s">
        <v>329</v>
      </c>
      <c r="F16" t="s">
        <v>330</v>
      </c>
      <c r="H16">
        <v>55.962686900000001</v>
      </c>
      <c r="I16">
        <v>-65.795750999999996</v>
      </c>
      <c r="J16" s="1" t="str">
        <f t="shared" ref="J16:J23" si="5">HYPERLINK("https://geochem.nrcan.gc.ca/cdogs/content/kwd/kwd020044_e.htm", "Till")</f>
        <v>Till</v>
      </c>
      <c r="K16" s="1" t="str">
        <f t="shared" ref="K16:K23" si="6">HYPERLINK("https://geochem.nrcan.gc.ca/cdogs/content/kwd/kwd080049_e.htm", "HMC separation (ODM; details not reported)")</f>
        <v>HMC separation (ODM; details not reported)</v>
      </c>
      <c r="L16" t="s">
        <v>250</v>
      </c>
      <c r="M16" t="s">
        <v>36</v>
      </c>
      <c r="N16" t="s">
        <v>250</v>
      </c>
      <c r="O16" t="s">
        <v>331</v>
      </c>
      <c r="P16" t="s">
        <v>332</v>
      </c>
      <c r="Q16" t="s">
        <v>333</v>
      </c>
      <c r="R16" t="s">
        <v>334</v>
      </c>
      <c r="S16" t="s">
        <v>335</v>
      </c>
      <c r="T16" t="s">
        <v>336</v>
      </c>
      <c r="U16" t="s">
        <v>337</v>
      </c>
      <c r="V16" t="s">
        <v>338</v>
      </c>
      <c r="W16" t="s">
        <v>339</v>
      </c>
      <c r="X16" t="s">
        <v>340</v>
      </c>
      <c r="Y16" t="s">
        <v>341</v>
      </c>
      <c r="Z16" t="s">
        <v>342</v>
      </c>
      <c r="AA16" t="s">
        <v>343</v>
      </c>
      <c r="AB16" t="s">
        <v>344</v>
      </c>
      <c r="AC16" t="s">
        <v>345</v>
      </c>
      <c r="AD16" t="s">
        <v>346</v>
      </c>
      <c r="AE16" t="s">
        <v>71</v>
      </c>
    </row>
    <row r="17" spans="1:31" hidden="1" x14ac:dyDescent="0.3">
      <c r="A17" t="s">
        <v>347</v>
      </c>
      <c r="B17" t="s">
        <v>348</v>
      </c>
      <c r="C17" s="1" t="str">
        <f t="shared" si="0"/>
        <v>21:1114</v>
      </c>
      <c r="D17" s="1" t="str">
        <f t="shared" si="4"/>
        <v>21:0421</v>
      </c>
      <c r="E17" t="s">
        <v>349</v>
      </c>
      <c r="F17" t="s">
        <v>350</v>
      </c>
      <c r="H17">
        <v>55.957967600000003</v>
      </c>
      <c r="I17">
        <v>-65.4694097</v>
      </c>
      <c r="J17" s="1" t="str">
        <f t="shared" si="5"/>
        <v>Till</v>
      </c>
      <c r="K17" s="1" t="str">
        <f t="shared" si="6"/>
        <v>HMC separation (ODM; details not reported)</v>
      </c>
      <c r="L17" t="s">
        <v>351</v>
      </c>
      <c r="M17" t="s">
        <v>36</v>
      </c>
      <c r="N17" t="s">
        <v>351</v>
      </c>
      <c r="O17" t="s">
        <v>352</v>
      </c>
      <c r="P17" t="s">
        <v>353</v>
      </c>
      <c r="Q17" t="s">
        <v>354</v>
      </c>
      <c r="R17" t="s">
        <v>355</v>
      </c>
      <c r="S17" t="s">
        <v>356</v>
      </c>
      <c r="T17" t="s">
        <v>357</v>
      </c>
      <c r="U17" t="s">
        <v>358</v>
      </c>
      <c r="V17" t="s">
        <v>359</v>
      </c>
      <c r="W17" t="s">
        <v>360</v>
      </c>
      <c r="X17" t="s">
        <v>361</v>
      </c>
      <c r="Y17" t="s">
        <v>362</v>
      </c>
      <c r="Z17" t="s">
        <v>363</v>
      </c>
      <c r="AA17" t="s">
        <v>364</v>
      </c>
      <c r="AB17" t="s">
        <v>365</v>
      </c>
      <c r="AC17" t="s">
        <v>366</v>
      </c>
      <c r="AD17" t="s">
        <v>367</v>
      </c>
      <c r="AE17" t="s">
        <v>368</v>
      </c>
    </row>
    <row r="18" spans="1:31" hidden="1" x14ac:dyDescent="0.3">
      <c r="A18" t="s">
        <v>369</v>
      </c>
      <c r="B18" t="s">
        <v>370</v>
      </c>
      <c r="C18" s="1" t="str">
        <f t="shared" si="0"/>
        <v>21:1114</v>
      </c>
      <c r="D18" s="1" t="str">
        <f t="shared" si="4"/>
        <v>21:0421</v>
      </c>
      <c r="E18" t="s">
        <v>371</v>
      </c>
      <c r="F18" t="s">
        <v>372</v>
      </c>
      <c r="H18">
        <v>55.813923000000003</v>
      </c>
      <c r="I18">
        <v>-65.260539199999997</v>
      </c>
      <c r="J18" s="1" t="str">
        <f t="shared" si="5"/>
        <v>Till</v>
      </c>
      <c r="K18" s="1" t="str">
        <f t="shared" si="6"/>
        <v>HMC separation (ODM; details not reported)</v>
      </c>
      <c r="L18" t="s">
        <v>373</v>
      </c>
      <c r="M18" t="s">
        <v>36</v>
      </c>
      <c r="N18" t="s">
        <v>373</v>
      </c>
      <c r="O18" t="s">
        <v>374</v>
      </c>
      <c r="P18" t="s">
        <v>227</v>
      </c>
      <c r="Q18" t="s">
        <v>375</v>
      </c>
      <c r="R18" t="s">
        <v>376</v>
      </c>
      <c r="S18" t="s">
        <v>377</v>
      </c>
      <c r="T18" t="s">
        <v>378</v>
      </c>
      <c r="U18" t="s">
        <v>379</v>
      </c>
      <c r="V18" t="s">
        <v>380</v>
      </c>
      <c r="W18" t="s">
        <v>381</v>
      </c>
      <c r="X18" t="s">
        <v>382</v>
      </c>
      <c r="Y18" t="s">
        <v>383</v>
      </c>
      <c r="Z18" t="s">
        <v>384</v>
      </c>
      <c r="AA18" t="s">
        <v>385</v>
      </c>
      <c r="AB18" t="s">
        <v>386</v>
      </c>
      <c r="AC18" t="s">
        <v>387</v>
      </c>
      <c r="AD18" t="s">
        <v>116</v>
      </c>
      <c r="AE18" t="s">
        <v>388</v>
      </c>
    </row>
    <row r="19" spans="1:31" hidden="1" x14ac:dyDescent="0.3">
      <c r="A19" t="s">
        <v>389</v>
      </c>
      <c r="B19" t="s">
        <v>390</v>
      </c>
      <c r="C19" s="1" t="str">
        <f t="shared" si="0"/>
        <v>21:1114</v>
      </c>
      <c r="D19" s="1" t="str">
        <f t="shared" si="4"/>
        <v>21:0421</v>
      </c>
      <c r="E19" t="s">
        <v>391</v>
      </c>
      <c r="F19" t="s">
        <v>392</v>
      </c>
      <c r="H19">
        <v>55.566458900000001</v>
      </c>
      <c r="I19">
        <v>-65.219177299999998</v>
      </c>
      <c r="J19" s="1" t="str">
        <f t="shared" si="5"/>
        <v>Till</v>
      </c>
      <c r="K19" s="1" t="str">
        <f t="shared" si="6"/>
        <v>HMC separation (ODM; details not reported)</v>
      </c>
      <c r="L19" t="s">
        <v>393</v>
      </c>
      <c r="M19" t="s">
        <v>36</v>
      </c>
      <c r="N19" t="s">
        <v>393</v>
      </c>
      <c r="O19" t="s">
        <v>394</v>
      </c>
      <c r="P19" t="s">
        <v>80</v>
      </c>
      <c r="Q19" t="s">
        <v>395</v>
      </c>
      <c r="R19" t="s">
        <v>396</v>
      </c>
      <c r="S19" t="s">
        <v>397</v>
      </c>
      <c r="T19" t="s">
        <v>398</v>
      </c>
      <c r="U19" t="s">
        <v>399</v>
      </c>
      <c r="V19" t="s">
        <v>400</v>
      </c>
      <c r="W19" t="s">
        <v>401</v>
      </c>
      <c r="X19" t="s">
        <v>402</v>
      </c>
      <c r="Y19" t="s">
        <v>403</v>
      </c>
      <c r="Z19" t="s">
        <v>404</v>
      </c>
      <c r="AA19" t="s">
        <v>405</v>
      </c>
      <c r="AB19" t="s">
        <v>406</v>
      </c>
      <c r="AC19" t="s">
        <v>407</v>
      </c>
      <c r="AD19" t="s">
        <v>408</v>
      </c>
      <c r="AE19" t="s">
        <v>70</v>
      </c>
    </row>
    <row r="20" spans="1:31" hidden="1" x14ac:dyDescent="0.3">
      <c r="A20" t="s">
        <v>409</v>
      </c>
      <c r="B20" t="s">
        <v>410</v>
      </c>
      <c r="C20" s="1" t="str">
        <f t="shared" si="0"/>
        <v>21:1114</v>
      </c>
      <c r="D20" s="1" t="str">
        <f t="shared" si="4"/>
        <v>21:0421</v>
      </c>
      <c r="E20" t="s">
        <v>411</v>
      </c>
      <c r="F20" t="s">
        <v>412</v>
      </c>
      <c r="H20">
        <v>55.626452</v>
      </c>
      <c r="I20">
        <v>-65.400583299999994</v>
      </c>
      <c r="J20" s="1" t="str">
        <f t="shared" si="5"/>
        <v>Till</v>
      </c>
      <c r="K20" s="1" t="str">
        <f t="shared" si="6"/>
        <v>HMC separation (ODM; details not reported)</v>
      </c>
      <c r="L20" t="s">
        <v>413</v>
      </c>
      <c r="M20" t="s">
        <v>36</v>
      </c>
      <c r="N20" t="s">
        <v>413</v>
      </c>
      <c r="O20" t="s">
        <v>374</v>
      </c>
      <c r="P20" t="s">
        <v>148</v>
      </c>
      <c r="Q20" t="s">
        <v>414</v>
      </c>
      <c r="R20" t="s">
        <v>415</v>
      </c>
      <c r="S20" t="s">
        <v>416</v>
      </c>
      <c r="T20" t="s">
        <v>417</v>
      </c>
      <c r="U20" t="s">
        <v>418</v>
      </c>
      <c r="V20" t="s">
        <v>419</v>
      </c>
      <c r="W20" t="s">
        <v>420</v>
      </c>
      <c r="X20" t="s">
        <v>421</v>
      </c>
      <c r="Y20" t="s">
        <v>422</v>
      </c>
      <c r="Z20" t="s">
        <v>423</v>
      </c>
      <c r="AA20" t="s">
        <v>424</v>
      </c>
      <c r="AB20" t="s">
        <v>425</v>
      </c>
      <c r="AC20" t="s">
        <v>426</v>
      </c>
      <c r="AD20" t="s">
        <v>427</v>
      </c>
      <c r="AE20" t="s">
        <v>428</v>
      </c>
    </row>
    <row r="21" spans="1:31" hidden="1" x14ac:dyDescent="0.3">
      <c r="A21" t="s">
        <v>429</v>
      </c>
      <c r="B21" t="s">
        <v>430</v>
      </c>
      <c r="C21" s="1" t="str">
        <f t="shared" si="0"/>
        <v>21:1114</v>
      </c>
      <c r="D21" s="1" t="str">
        <f t="shared" si="4"/>
        <v>21:0421</v>
      </c>
      <c r="E21" t="s">
        <v>431</v>
      </c>
      <c r="F21" t="s">
        <v>432</v>
      </c>
      <c r="H21">
        <v>55.292532100000003</v>
      </c>
      <c r="I21">
        <v>-64.281455899999997</v>
      </c>
      <c r="J21" s="1" t="str">
        <f t="shared" si="5"/>
        <v>Till</v>
      </c>
      <c r="K21" s="1" t="str">
        <f t="shared" si="6"/>
        <v>HMC separation (ODM; details not reported)</v>
      </c>
      <c r="L21" t="s">
        <v>433</v>
      </c>
      <c r="M21" t="s">
        <v>36</v>
      </c>
      <c r="N21" t="s">
        <v>433</v>
      </c>
      <c r="O21" t="s">
        <v>434</v>
      </c>
      <c r="P21" t="s">
        <v>435</v>
      </c>
      <c r="Q21" t="s">
        <v>436</v>
      </c>
      <c r="R21" t="s">
        <v>437</v>
      </c>
      <c r="S21" t="s">
        <v>438</v>
      </c>
      <c r="T21" t="s">
        <v>439</v>
      </c>
      <c r="U21" t="s">
        <v>408</v>
      </c>
      <c r="V21" t="s">
        <v>440</v>
      </c>
      <c r="W21" t="s">
        <v>441</v>
      </c>
      <c r="X21" t="s">
        <v>442</v>
      </c>
      <c r="Y21" t="s">
        <v>443</v>
      </c>
      <c r="Z21" t="s">
        <v>444</v>
      </c>
      <c r="AA21" t="s">
        <v>52</v>
      </c>
      <c r="AB21" t="s">
        <v>445</v>
      </c>
      <c r="AC21" t="s">
        <v>446</v>
      </c>
      <c r="AD21" t="s">
        <v>447</v>
      </c>
      <c r="AE21" t="s">
        <v>75</v>
      </c>
    </row>
    <row r="22" spans="1:31" hidden="1" x14ac:dyDescent="0.3">
      <c r="A22" t="s">
        <v>448</v>
      </c>
      <c r="B22" t="s">
        <v>449</v>
      </c>
      <c r="C22" s="1" t="str">
        <f t="shared" si="0"/>
        <v>21:1114</v>
      </c>
      <c r="D22" s="1" t="str">
        <f t="shared" si="4"/>
        <v>21:0421</v>
      </c>
      <c r="E22" t="s">
        <v>450</v>
      </c>
      <c r="F22" t="s">
        <v>451</v>
      </c>
      <c r="H22">
        <v>55.168896699999998</v>
      </c>
      <c r="I22">
        <v>-64.089528200000004</v>
      </c>
      <c r="J22" s="1" t="str">
        <f t="shared" si="5"/>
        <v>Till</v>
      </c>
      <c r="K22" s="1" t="str">
        <f t="shared" si="6"/>
        <v>HMC separation (ODM; details not reported)</v>
      </c>
      <c r="L22" t="s">
        <v>373</v>
      </c>
      <c r="M22" t="s">
        <v>36</v>
      </c>
      <c r="N22" t="s">
        <v>373</v>
      </c>
      <c r="O22" t="s">
        <v>81</v>
      </c>
      <c r="P22" t="s">
        <v>207</v>
      </c>
      <c r="Q22" t="s">
        <v>452</v>
      </c>
      <c r="R22" t="s">
        <v>453</v>
      </c>
      <c r="S22" t="s">
        <v>454</v>
      </c>
      <c r="T22" t="s">
        <v>455</v>
      </c>
      <c r="U22" t="s">
        <v>456</v>
      </c>
      <c r="V22" t="s">
        <v>457</v>
      </c>
      <c r="W22" t="s">
        <v>458</v>
      </c>
      <c r="X22" t="s">
        <v>459</v>
      </c>
      <c r="Y22" t="s">
        <v>460</v>
      </c>
      <c r="Z22" t="s">
        <v>461</v>
      </c>
      <c r="AA22" t="s">
        <v>201</v>
      </c>
      <c r="AB22" t="s">
        <v>462</v>
      </c>
      <c r="AC22" t="s">
        <v>463</v>
      </c>
      <c r="AD22" t="s">
        <v>141</v>
      </c>
      <c r="AE22" t="s">
        <v>464</v>
      </c>
    </row>
    <row r="23" spans="1:31" hidden="1" x14ac:dyDescent="0.3">
      <c r="A23" t="s">
        <v>465</v>
      </c>
      <c r="B23" t="s">
        <v>466</v>
      </c>
      <c r="C23" s="1" t="str">
        <f t="shared" si="0"/>
        <v>21:1114</v>
      </c>
      <c r="D23" s="1" t="str">
        <f t="shared" si="4"/>
        <v>21:0421</v>
      </c>
      <c r="E23" t="s">
        <v>467</v>
      </c>
      <c r="F23" t="s">
        <v>468</v>
      </c>
      <c r="H23">
        <v>55.0673922</v>
      </c>
      <c r="I23">
        <v>-64.300873800000005</v>
      </c>
      <c r="J23" s="1" t="str">
        <f t="shared" si="5"/>
        <v>Till</v>
      </c>
      <c r="K23" s="1" t="str">
        <f t="shared" si="6"/>
        <v>HMC separation (ODM; details not reported)</v>
      </c>
      <c r="L23" t="s">
        <v>469</v>
      </c>
      <c r="M23" t="s">
        <v>36</v>
      </c>
      <c r="N23" t="s">
        <v>469</v>
      </c>
      <c r="O23" t="s">
        <v>470</v>
      </c>
      <c r="P23" t="s">
        <v>471</v>
      </c>
      <c r="Q23" t="s">
        <v>472</v>
      </c>
      <c r="R23" t="s">
        <v>473</v>
      </c>
      <c r="S23" t="s">
        <v>474</v>
      </c>
      <c r="T23" t="s">
        <v>475</v>
      </c>
      <c r="U23" t="s">
        <v>280</v>
      </c>
      <c r="V23" t="s">
        <v>476</v>
      </c>
      <c r="W23" t="s">
        <v>477</v>
      </c>
      <c r="X23" t="s">
        <v>478</v>
      </c>
      <c r="Y23" t="s">
        <v>479</v>
      </c>
      <c r="Z23" t="s">
        <v>480</v>
      </c>
      <c r="AA23" t="s">
        <v>481</v>
      </c>
      <c r="AB23" t="s">
        <v>482</v>
      </c>
      <c r="AC23" t="s">
        <v>483</v>
      </c>
      <c r="AD23" t="s">
        <v>484</v>
      </c>
      <c r="AE23" t="s">
        <v>485</v>
      </c>
    </row>
    <row r="24" spans="1:31" hidden="1" x14ac:dyDescent="0.3">
      <c r="A24" t="s">
        <v>486</v>
      </c>
      <c r="B24" t="s">
        <v>487</v>
      </c>
      <c r="C24" s="1" t="str">
        <f t="shared" si="0"/>
        <v>21:1114</v>
      </c>
      <c r="D24" s="1" t="str">
        <f>HYPERLINK("https://geochem.nrcan.gc.ca/cdogs/content/svy/svy_e.htm", "")</f>
        <v/>
      </c>
      <c r="G24" s="1" t="str">
        <f>HYPERLINK("https://geochem.nrcan.gc.ca/cdogs/content/cr_/cr_00241_e.htm", "241")</f>
        <v>241</v>
      </c>
      <c r="J24" t="s">
        <v>308</v>
      </c>
      <c r="K24" t="s">
        <v>309</v>
      </c>
      <c r="L24" t="s">
        <v>488</v>
      </c>
      <c r="M24" t="s">
        <v>489</v>
      </c>
      <c r="N24" t="s">
        <v>312</v>
      </c>
      <c r="O24" t="s">
        <v>313</v>
      </c>
      <c r="P24" t="s">
        <v>314</v>
      </c>
      <c r="Q24" t="s">
        <v>490</v>
      </c>
      <c r="R24" t="s">
        <v>491</v>
      </c>
      <c r="S24" t="s">
        <v>492</v>
      </c>
      <c r="T24" t="s">
        <v>493</v>
      </c>
      <c r="U24" t="s">
        <v>109</v>
      </c>
      <c r="V24" t="s">
        <v>494</v>
      </c>
      <c r="W24" t="s">
        <v>495</v>
      </c>
      <c r="X24" t="s">
        <v>496</v>
      </c>
      <c r="Y24" t="s">
        <v>497</v>
      </c>
      <c r="Z24" t="s">
        <v>498</v>
      </c>
      <c r="AA24" t="s">
        <v>499</v>
      </c>
      <c r="AB24" t="s">
        <v>500</v>
      </c>
      <c r="AC24" t="s">
        <v>501</v>
      </c>
      <c r="AD24" t="s">
        <v>346</v>
      </c>
      <c r="AE24" t="s">
        <v>502</v>
      </c>
    </row>
    <row r="25" spans="1:31" hidden="1" x14ac:dyDescent="0.3">
      <c r="A25" t="s">
        <v>503</v>
      </c>
      <c r="B25" t="s">
        <v>504</v>
      </c>
      <c r="C25" s="1" t="str">
        <f t="shared" si="0"/>
        <v>21:1114</v>
      </c>
      <c r="D25" s="1" t="str">
        <f t="shared" ref="D25:D40" si="7">HYPERLINK("https://geochem.nrcan.gc.ca/cdogs/content/svy/svy210421_e.htm", "21:0421")</f>
        <v>21:0421</v>
      </c>
      <c r="E25" t="s">
        <v>505</v>
      </c>
      <c r="F25" t="s">
        <v>506</v>
      </c>
      <c r="H25">
        <v>54.988804600000002</v>
      </c>
      <c r="I25">
        <v>-64.770911600000005</v>
      </c>
      <c r="J25" s="1" t="str">
        <f t="shared" ref="J25:J39" si="8">HYPERLINK("https://geochem.nrcan.gc.ca/cdogs/content/kwd/kwd020044_e.htm", "Till")</f>
        <v>Till</v>
      </c>
      <c r="K25" s="1" t="str">
        <f t="shared" ref="K25:K57" si="9">HYPERLINK("https://geochem.nrcan.gc.ca/cdogs/content/kwd/kwd080049_e.htm", "HMC separation (ODM; details not reported)")</f>
        <v>HMC separation (ODM; details not reported)</v>
      </c>
      <c r="L25" t="s">
        <v>272</v>
      </c>
      <c r="M25" t="s">
        <v>36</v>
      </c>
      <c r="N25" t="s">
        <v>272</v>
      </c>
      <c r="O25" t="s">
        <v>394</v>
      </c>
      <c r="P25" t="s">
        <v>507</v>
      </c>
      <c r="Q25" t="s">
        <v>508</v>
      </c>
      <c r="R25" t="s">
        <v>509</v>
      </c>
      <c r="S25" t="s">
        <v>510</v>
      </c>
      <c r="T25" t="s">
        <v>511</v>
      </c>
      <c r="U25" t="s">
        <v>512</v>
      </c>
      <c r="V25" t="s">
        <v>513</v>
      </c>
      <c r="W25" t="s">
        <v>514</v>
      </c>
      <c r="X25" t="s">
        <v>515</v>
      </c>
      <c r="Y25" t="s">
        <v>516</v>
      </c>
      <c r="Z25" t="s">
        <v>517</v>
      </c>
      <c r="AA25" t="s">
        <v>518</v>
      </c>
      <c r="AB25" t="s">
        <v>519</v>
      </c>
      <c r="AC25" t="s">
        <v>94</v>
      </c>
      <c r="AD25" t="s">
        <v>261</v>
      </c>
      <c r="AE25" t="s">
        <v>520</v>
      </c>
    </row>
    <row r="26" spans="1:31" hidden="1" x14ac:dyDescent="0.3">
      <c r="A26" t="s">
        <v>521</v>
      </c>
      <c r="B26" t="s">
        <v>522</v>
      </c>
      <c r="C26" s="1" t="str">
        <f t="shared" si="0"/>
        <v>21:1114</v>
      </c>
      <c r="D26" s="1" t="str">
        <f t="shared" si="7"/>
        <v>21:0421</v>
      </c>
      <c r="E26" t="s">
        <v>523</v>
      </c>
      <c r="F26" t="s">
        <v>524</v>
      </c>
      <c r="H26">
        <v>55.105054299999999</v>
      </c>
      <c r="I26">
        <v>-65.543638200000004</v>
      </c>
      <c r="J26" s="1" t="str">
        <f t="shared" si="8"/>
        <v>Till</v>
      </c>
      <c r="K26" s="1" t="str">
        <f t="shared" si="9"/>
        <v>HMC separation (ODM; details not reported)</v>
      </c>
      <c r="L26" t="s">
        <v>525</v>
      </c>
      <c r="M26" t="s">
        <v>36</v>
      </c>
      <c r="N26" t="s">
        <v>525</v>
      </c>
      <c r="O26" t="s">
        <v>526</v>
      </c>
      <c r="P26" t="s">
        <v>413</v>
      </c>
      <c r="Q26" t="s">
        <v>527</v>
      </c>
      <c r="R26" t="s">
        <v>528</v>
      </c>
      <c r="S26" t="s">
        <v>529</v>
      </c>
      <c r="T26" t="s">
        <v>530</v>
      </c>
      <c r="U26" t="s">
        <v>499</v>
      </c>
      <c r="V26" t="s">
        <v>531</v>
      </c>
      <c r="W26" t="s">
        <v>532</v>
      </c>
      <c r="X26" t="s">
        <v>533</v>
      </c>
      <c r="Y26" t="s">
        <v>534</v>
      </c>
      <c r="Z26" t="s">
        <v>384</v>
      </c>
      <c r="AA26" t="s">
        <v>535</v>
      </c>
      <c r="AB26" t="s">
        <v>536</v>
      </c>
      <c r="AC26" t="s">
        <v>537</v>
      </c>
      <c r="AD26" t="s">
        <v>538</v>
      </c>
      <c r="AE26" t="s">
        <v>539</v>
      </c>
    </row>
    <row r="27" spans="1:31" hidden="1" x14ac:dyDescent="0.3">
      <c r="A27" t="s">
        <v>540</v>
      </c>
      <c r="B27" t="s">
        <v>541</v>
      </c>
      <c r="C27" s="1" t="str">
        <f t="shared" si="0"/>
        <v>21:1114</v>
      </c>
      <c r="D27" s="1" t="str">
        <f t="shared" si="7"/>
        <v>21:0421</v>
      </c>
      <c r="E27" t="s">
        <v>542</v>
      </c>
      <c r="F27" t="s">
        <v>543</v>
      </c>
      <c r="H27">
        <v>55.0618409</v>
      </c>
      <c r="I27">
        <v>-65.730787500000005</v>
      </c>
      <c r="J27" s="1" t="str">
        <f t="shared" si="8"/>
        <v>Till</v>
      </c>
      <c r="K27" s="1" t="str">
        <f t="shared" si="9"/>
        <v>HMC separation (ODM; details not reported)</v>
      </c>
      <c r="L27" t="s">
        <v>469</v>
      </c>
      <c r="M27" t="s">
        <v>36</v>
      </c>
      <c r="N27" t="s">
        <v>469</v>
      </c>
      <c r="O27" t="s">
        <v>147</v>
      </c>
      <c r="P27" t="s">
        <v>435</v>
      </c>
      <c r="Q27" t="s">
        <v>544</v>
      </c>
      <c r="R27" t="s">
        <v>545</v>
      </c>
      <c r="S27" t="s">
        <v>546</v>
      </c>
      <c r="T27" t="s">
        <v>547</v>
      </c>
      <c r="U27" t="s">
        <v>548</v>
      </c>
      <c r="V27" t="s">
        <v>549</v>
      </c>
      <c r="W27" t="s">
        <v>550</v>
      </c>
      <c r="X27" t="s">
        <v>551</v>
      </c>
      <c r="Y27" t="s">
        <v>552</v>
      </c>
      <c r="Z27" t="s">
        <v>553</v>
      </c>
      <c r="AA27" t="s">
        <v>554</v>
      </c>
      <c r="AB27" t="s">
        <v>463</v>
      </c>
      <c r="AC27" t="s">
        <v>555</v>
      </c>
      <c r="AD27" t="s">
        <v>556</v>
      </c>
      <c r="AE27" t="s">
        <v>557</v>
      </c>
    </row>
    <row r="28" spans="1:31" hidden="1" x14ac:dyDescent="0.3">
      <c r="A28" t="s">
        <v>558</v>
      </c>
      <c r="B28" t="s">
        <v>559</v>
      </c>
      <c r="C28" s="1" t="str">
        <f t="shared" si="0"/>
        <v>21:1114</v>
      </c>
      <c r="D28" s="1" t="str">
        <f t="shared" si="7"/>
        <v>21:0421</v>
      </c>
      <c r="E28" t="s">
        <v>560</v>
      </c>
      <c r="F28" t="s">
        <v>561</v>
      </c>
      <c r="H28">
        <v>55.740991999999999</v>
      </c>
      <c r="I28">
        <v>-64.729557700000001</v>
      </c>
      <c r="J28" s="1" t="str">
        <f t="shared" si="8"/>
        <v>Till</v>
      </c>
      <c r="K28" s="1" t="str">
        <f t="shared" si="9"/>
        <v>HMC separation (ODM; details not reported)</v>
      </c>
      <c r="L28" t="s">
        <v>562</v>
      </c>
      <c r="M28" t="s">
        <v>36</v>
      </c>
      <c r="N28" t="s">
        <v>562</v>
      </c>
      <c r="O28" t="s">
        <v>394</v>
      </c>
      <c r="P28" t="s">
        <v>148</v>
      </c>
      <c r="Q28" t="s">
        <v>563</v>
      </c>
      <c r="R28" t="s">
        <v>564</v>
      </c>
      <c r="S28" t="s">
        <v>565</v>
      </c>
      <c r="T28" t="s">
        <v>566</v>
      </c>
      <c r="U28" t="s">
        <v>567</v>
      </c>
      <c r="V28" t="s">
        <v>568</v>
      </c>
      <c r="W28" t="s">
        <v>569</v>
      </c>
      <c r="X28" t="s">
        <v>570</v>
      </c>
      <c r="Y28" t="s">
        <v>571</v>
      </c>
      <c r="Z28" t="s">
        <v>282</v>
      </c>
      <c r="AA28" t="s">
        <v>572</v>
      </c>
      <c r="AB28" t="s">
        <v>573</v>
      </c>
      <c r="AC28" t="s">
        <v>567</v>
      </c>
      <c r="AD28" t="s">
        <v>201</v>
      </c>
      <c r="AE28" t="s">
        <v>554</v>
      </c>
    </row>
    <row r="29" spans="1:31" hidden="1" x14ac:dyDescent="0.3">
      <c r="A29" t="s">
        <v>574</v>
      </c>
      <c r="B29" t="s">
        <v>575</v>
      </c>
      <c r="C29" s="1" t="str">
        <f t="shared" si="0"/>
        <v>21:1114</v>
      </c>
      <c r="D29" s="1" t="str">
        <f t="shared" si="7"/>
        <v>21:0421</v>
      </c>
      <c r="E29" t="s">
        <v>576</v>
      </c>
      <c r="F29" t="s">
        <v>577</v>
      </c>
      <c r="H29">
        <v>55.780041599999997</v>
      </c>
      <c r="I29">
        <v>-65.016062000000005</v>
      </c>
      <c r="J29" s="1" t="str">
        <f t="shared" si="8"/>
        <v>Till</v>
      </c>
      <c r="K29" s="1" t="str">
        <f t="shared" si="9"/>
        <v>HMC separation (ODM; details not reported)</v>
      </c>
      <c r="L29" t="s">
        <v>351</v>
      </c>
      <c r="M29" t="s">
        <v>36</v>
      </c>
      <c r="N29" t="s">
        <v>351</v>
      </c>
      <c r="O29" t="s">
        <v>578</v>
      </c>
      <c r="P29" t="s">
        <v>58</v>
      </c>
      <c r="Q29" t="s">
        <v>579</v>
      </c>
      <c r="R29" t="s">
        <v>580</v>
      </c>
      <c r="S29" t="s">
        <v>581</v>
      </c>
      <c r="T29" t="s">
        <v>582</v>
      </c>
      <c r="U29" t="s">
        <v>583</v>
      </c>
      <c r="V29" t="s">
        <v>584</v>
      </c>
      <c r="W29" t="s">
        <v>585</v>
      </c>
      <c r="X29" t="s">
        <v>586</v>
      </c>
      <c r="Y29" t="s">
        <v>587</v>
      </c>
      <c r="Z29" t="s">
        <v>588</v>
      </c>
      <c r="AA29" t="s">
        <v>589</v>
      </c>
      <c r="AB29" t="s">
        <v>590</v>
      </c>
      <c r="AC29" t="s">
        <v>591</v>
      </c>
      <c r="AD29" t="s">
        <v>592</v>
      </c>
      <c r="AE29" t="s">
        <v>593</v>
      </c>
    </row>
    <row r="30" spans="1:31" hidden="1" x14ac:dyDescent="0.3">
      <c r="A30" t="s">
        <v>594</v>
      </c>
      <c r="B30" t="s">
        <v>595</v>
      </c>
      <c r="C30" s="1" t="str">
        <f t="shared" si="0"/>
        <v>21:1114</v>
      </c>
      <c r="D30" s="1" t="str">
        <f t="shared" si="7"/>
        <v>21:0421</v>
      </c>
      <c r="E30" t="s">
        <v>596</v>
      </c>
      <c r="F30" t="s">
        <v>597</v>
      </c>
      <c r="H30">
        <v>55.925224399999998</v>
      </c>
      <c r="I30">
        <v>-65.059850499999996</v>
      </c>
      <c r="J30" s="1" t="str">
        <f t="shared" si="8"/>
        <v>Till</v>
      </c>
      <c r="K30" s="1" t="str">
        <f t="shared" si="9"/>
        <v>HMC separation (ODM; details not reported)</v>
      </c>
      <c r="L30" t="s">
        <v>38</v>
      </c>
      <c r="M30" t="s">
        <v>36</v>
      </c>
      <c r="N30" t="s">
        <v>38</v>
      </c>
      <c r="O30" t="s">
        <v>598</v>
      </c>
      <c r="P30" t="s">
        <v>168</v>
      </c>
      <c r="Q30" t="s">
        <v>599</v>
      </c>
      <c r="R30" t="s">
        <v>600</v>
      </c>
      <c r="S30" t="s">
        <v>601</v>
      </c>
      <c r="T30" t="s">
        <v>602</v>
      </c>
      <c r="U30" t="s">
        <v>603</v>
      </c>
      <c r="V30" t="s">
        <v>604</v>
      </c>
      <c r="W30" t="s">
        <v>605</v>
      </c>
      <c r="X30" t="s">
        <v>606</v>
      </c>
      <c r="Y30" t="s">
        <v>607</v>
      </c>
      <c r="Z30" t="s">
        <v>363</v>
      </c>
      <c r="AA30" t="s">
        <v>608</v>
      </c>
      <c r="AB30" t="s">
        <v>609</v>
      </c>
      <c r="AC30" t="s">
        <v>498</v>
      </c>
      <c r="AD30" t="s">
        <v>610</v>
      </c>
      <c r="AE30" t="s">
        <v>611</v>
      </c>
    </row>
    <row r="31" spans="1:31" hidden="1" x14ac:dyDescent="0.3">
      <c r="A31" t="s">
        <v>612</v>
      </c>
      <c r="B31" t="s">
        <v>613</v>
      </c>
      <c r="C31" s="1" t="str">
        <f t="shared" si="0"/>
        <v>21:1114</v>
      </c>
      <c r="D31" s="1" t="str">
        <f t="shared" si="7"/>
        <v>21:0421</v>
      </c>
      <c r="E31" t="s">
        <v>614</v>
      </c>
      <c r="F31" t="s">
        <v>615</v>
      </c>
      <c r="H31">
        <v>54.844937199999997</v>
      </c>
      <c r="I31">
        <v>-65.058998500000001</v>
      </c>
      <c r="J31" s="1" t="str">
        <f t="shared" si="8"/>
        <v>Till</v>
      </c>
      <c r="K31" s="1" t="str">
        <f t="shared" si="9"/>
        <v>HMC separation (ODM; details not reported)</v>
      </c>
      <c r="L31" t="s">
        <v>60</v>
      </c>
      <c r="M31" t="s">
        <v>36</v>
      </c>
      <c r="N31" t="s">
        <v>60</v>
      </c>
      <c r="O31" t="s">
        <v>147</v>
      </c>
      <c r="P31" t="s">
        <v>616</v>
      </c>
      <c r="Q31" t="s">
        <v>617</v>
      </c>
      <c r="R31" t="s">
        <v>618</v>
      </c>
      <c r="S31" t="s">
        <v>619</v>
      </c>
      <c r="T31" t="s">
        <v>620</v>
      </c>
      <c r="U31" t="s">
        <v>621</v>
      </c>
      <c r="V31" t="s">
        <v>622</v>
      </c>
      <c r="W31" t="s">
        <v>623</v>
      </c>
      <c r="X31" t="s">
        <v>624</v>
      </c>
      <c r="Y31" t="s">
        <v>625</v>
      </c>
      <c r="Z31" t="s">
        <v>626</v>
      </c>
      <c r="AA31" t="s">
        <v>608</v>
      </c>
      <c r="AB31" t="s">
        <v>627</v>
      </c>
      <c r="AC31" t="s">
        <v>628</v>
      </c>
      <c r="AD31" t="s">
        <v>263</v>
      </c>
      <c r="AE31" t="s">
        <v>153</v>
      </c>
    </row>
    <row r="32" spans="1:31" hidden="1" x14ac:dyDescent="0.3">
      <c r="A32" t="s">
        <v>629</v>
      </c>
      <c r="B32" t="s">
        <v>630</v>
      </c>
      <c r="C32" s="1" t="str">
        <f t="shared" si="0"/>
        <v>21:1114</v>
      </c>
      <c r="D32" s="1" t="str">
        <f t="shared" si="7"/>
        <v>21:0421</v>
      </c>
      <c r="E32" t="s">
        <v>631</v>
      </c>
      <c r="F32" t="s">
        <v>632</v>
      </c>
      <c r="H32">
        <v>54.339413399999998</v>
      </c>
      <c r="I32">
        <v>-64.339357300000003</v>
      </c>
      <c r="J32" s="1" t="str">
        <f t="shared" si="8"/>
        <v>Till</v>
      </c>
      <c r="K32" s="1" t="str">
        <f t="shared" si="9"/>
        <v>HMC separation (ODM; details not reported)</v>
      </c>
      <c r="L32" t="s">
        <v>146</v>
      </c>
      <c r="M32" t="s">
        <v>36</v>
      </c>
      <c r="N32" t="s">
        <v>146</v>
      </c>
      <c r="O32" t="s">
        <v>374</v>
      </c>
      <c r="P32" t="s">
        <v>633</v>
      </c>
      <c r="Q32" t="s">
        <v>634</v>
      </c>
      <c r="R32" t="s">
        <v>635</v>
      </c>
      <c r="S32" t="s">
        <v>636</v>
      </c>
      <c r="T32" t="s">
        <v>637</v>
      </c>
      <c r="U32" t="s">
        <v>198</v>
      </c>
      <c r="V32" t="s">
        <v>638</v>
      </c>
      <c r="W32" t="s">
        <v>639</v>
      </c>
      <c r="X32" t="s">
        <v>640</v>
      </c>
      <c r="Y32" t="s">
        <v>512</v>
      </c>
      <c r="Z32" t="s">
        <v>161</v>
      </c>
      <c r="AA32" t="s">
        <v>641</v>
      </c>
      <c r="AB32" t="s">
        <v>418</v>
      </c>
      <c r="AC32" t="s">
        <v>642</v>
      </c>
      <c r="AD32" t="s">
        <v>424</v>
      </c>
      <c r="AE32" t="s">
        <v>97</v>
      </c>
    </row>
    <row r="33" spans="1:31" hidden="1" x14ac:dyDescent="0.3">
      <c r="A33" t="s">
        <v>643</v>
      </c>
      <c r="B33" t="s">
        <v>644</v>
      </c>
      <c r="C33" s="1" t="str">
        <f t="shared" si="0"/>
        <v>21:1114</v>
      </c>
      <c r="D33" s="1" t="str">
        <f t="shared" si="7"/>
        <v>21:0421</v>
      </c>
      <c r="E33" t="s">
        <v>645</v>
      </c>
      <c r="F33" t="s">
        <v>646</v>
      </c>
      <c r="H33">
        <v>54.282816099999998</v>
      </c>
      <c r="I33">
        <v>-64.098195399999994</v>
      </c>
      <c r="J33" s="1" t="str">
        <f t="shared" si="8"/>
        <v>Till</v>
      </c>
      <c r="K33" s="1" t="str">
        <f t="shared" si="9"/>
        <v>HMC separation (ODM; details not reported)</v>
      </c>
      <c r="L33" t="s">
        <v>80</v>
      </c>
      <c r="M33" t="s">
        <v>36</v>
      </c>
      <c r="N33" t="s">
        <v>80</v>
      </c>
      <c r="O33" t="s">
        <v>526</v>
      </c>
      <c r="P33" t="s">
        <v>148</v>
      </c>
      <c r="Q33" t="s">
        <v>647</v>
      </c>
      <c r="R33" t="s">
        <v>648</v>
      </c>
      <c r="S33" t="s">
        <v>635</v>
      </c>
      <c r="T33" t="s">
        <v>649</v>
      </c>
      <c r="U33" t="s">
        <v>650</v>
      </c>
      <c r="V33" t="s">
        <v>651</v>
      </c>
      <c r="W33" t="s">
        <v>652</v>
      </c>
      <c r="X33" t="s">
        <v>653</v>
      </c>
      <c r="Y33" t="s">
        <v>654</v>
      </c>
      <c r="Z33" t="s">
        <v>655</v>
      </c>
      <c r="AA33" t="s">
        <v>118</v>
      </c>
      <c r="AB33" t="s">
        <v>218</v>
      </c>
      <c r="AC33" t="s">
        <v>656</v>
      </c>
      <c r="AD33" t="s">
        <v>518</v>
      </c>
      <c r="AE33" t="s">
        <v>243</v>
      </c>
    </row>
    <row r="34" spans="1:31" hidden="1" x14ac:dyDescent="0.3">
      <c r="A34" t="s">
        <v>657</v>
      </c>
      <c r="B34" t="s">
        <v>658</v>
      </c>
      <c r="C34" s="1" t="str">
        <f t="shared" si="0"/>
        <v>21:1114</v>
      </c>
      <c r="D34" s="1" t="str">
        <f t="shared" si="7"/>
        <v>21:0421</v>
      </c>
      <c r="E34" t="s">
        <v>659</v>
      </c>
      <c r="F34" t="s">
        <v>660</v>
      </c>
      <c r="H34">
        <v>54.239931200000001</v>
      </c>
      <c r="I34">
        <v>-64.220000299999995</v>
      </c>
      <c r="J34" s="1" t="str">
        <f t="shared" si="8"/>
        <v>Till</v>
      </c>
      <c r="K34" s="1" t="str">
        <f t="shared" si="9"/>
        <v>HMC separation (ODM; details not reported)</v>
      </c>
      <c r="L34" t="s">
        <v>661</v>
      </c>
      <c r="M34" t="s">
        <v>36</v>
      </c>
      <c r="N34" t="s">
        <v>661</v>
      </c>
      <c r="O34" t="s">
        <v>147</v>
      </c>
      <c r="P34" t="s">
        <v>662</v>
      </c>
      <c r="Q34" t="s">
        <v>663</v>
      </c>
      <c r="R34" t="s">
        <v>664</v>
      </c>
      <c r="S34" t="s">
        <v>665</v>
      </c>
      <c r="T34" t="s">
        <v>666</v>
      </c>
      <c r="U34" t="s">
        <v>667</v>
      </c>
      <c r="V34" t="s">
        <v>668</v>
      </c>
      <c r="W34" t="s">
        <v>313</v>
      </c>
      <c r="X34" t="s">
        <v>669</v>
      </c>
      <c r="Y34" t="s">
        <v>670</v>
      </c>
      <c r="Z34" t="s">
        <v>201</v>
      </c>
      <c r="AA34" t="s">
        <v>671</v>
      </c>
      <c r="AB34" t="s">
        <v>672</v>
      </c>
      <c r="AC34" t="s">
        <v>673</v>
      </c>
      <c r="AD34" t="s">
        <v>674</v>
      </c>
      <c r="AE34" t="s">
        <v>675</v>
      </c>
    </row>
    <row r="35" spans="1:31" hidden="1" x14ac:dyDescent="0.3">
      <c r="A35" t="s">
        <v>676</v>
      </c>
      <c r="B35" t="s">
        <v>677</v>
      </c>
      <c r="C35" s="1" t="str">
        <f t="shared" si="0"/>
        <v>21:1114</v>
      </c>
      <c r="D35" s="1" t="str">
        <f t="shared" si="7"/>
        <v>21:0421</v>
      </c>
      <c r="E35" t="s">
        <v>678</v>
      </c>
      <c r="F35" t="s">
        <v>679</v>
      </c>
      <c r="H35">
        <v>54.053107599999997</v>
      </c>
      <c r="I35">
        <v>-64.233324600000003</v>
      </c>
      <c r="J35" s="1" t="str">
        <f t="shared" si="8"/>
        <v>Till</v>
      </c>
      <c r="K35" s="1" t="str">
        <f t="shared" si="9"/>
        <v>HMC separation (ODM; details not reported)</v>
      </c>
      <c r="L35" t="s">
        <v>124</v>
      </c>
      <c r="M35" t="s">
        <v>36</v>
      </c>
      <c r="N35" t="s">
        <v>124</v>
      </c>
      <c r="O35" t="s">
        <v>147</v>
      </c>
      <c r="P35" t="s">
        <v>82</v>
      </c>
      <c r="Q35" t="s">
        <v>680</v>
      </c>
      <c r="R35" t="s">
        <v>681</v>
      </c>
      <c r="S35" t="s">
        <v>682</v>
      </c>
      <c r="T35" t="s">
        <v>683</v>
      </c>
      <c r="U35" t="s">
        <v>684</v>
      </c>
      <c r="V35" t="s">
        <v>685</v>
      </c>
      <c r="W35" t="s">
        <v>686</v>
      </c>
      <c r="X35" t="s">
        <v>687</v>
      </c>
      <c r="Y35" t="s">
        <v>181</v>
      </c>
      <c r="Z35" t="s">
        <v>688</v>
      </c>
      <c r="AA35" t="s">
        <v>52</v>
      </c>
      <c r="AB35" t="s">
        <v>689</v>
      </c>
      <c r="AC35" t="s">
        <v>690</v>
      </c>
      <c r="AD35" t="s">
        <v>388</v>
      </c>
      <c r="AE35" t="s">
        <v>153</v>
      </c>
    </row>
    <row r="36" spans="1:31" hidden="1" x14ac:dyDescent="0.3">
      <c r="A36" t="s">
        <v>691</v>
      </c>
      <c r="B36" t="s">
        <v>692</v>
      </c>
      <c r="C36" s="1" t="str">
        <f t="shared" si="0"/>
        <v>21:1114</v>
      </c>
      <c r="D36" s="1" t="str">
        <f t="shared" si="7"/>
        <v>21:0421</v>
      </c>
      <c r="E36" t="s">
        <v>693</v>
      </c>
      <c r="F36" t="s">
        <v>694</v>
      </c>
      <c r="H36">
        <v>54.062992399999999</v>
      </c>
      <c r="I36">
        <v>-64.477609299999997</v>
      </c>
      <c r="J36" s="1" t="str">
        <f t="shared" si="8"/>
        <v>Till</v>
      </c>
      <c r="K36" s="1" t="str">
        <f t="shared" si="9"/>
        <v>HMC separation (ODM; details not reported)</v>
      </c>
      <c r="L36" t="s">
        <v>353</v>
      </c>
      <c r="M36" t="s">
        <v>36</v>
      </c>
      <c r="N36" t="s">
        <v>353</v>
      </c>
      <c r="O36" t="s">
        <v>578</v>
      </c>
      <c r="P36" t="s">
        <v>148</v>
      </c>
      <c r="Q36" t="s">
        <v>695</v>
      </c>
      <c r="R36" t="s">
        <v>696</v>
      </c>
      <c r="S36" t="s">
        <v>697</v>
      </c>
      <c r="T36" t="s">
        <v>698</v>
      </c>
      <c r="U36" t="s">
        <v>699</v>
      </c>
      <c r="V36" t="s">
        <v>700</v>
      </c>
      <c r="W36" t="s">
        <v>701</v>
      </c>
      <c r="X36" t="s">
        <v>702</v>
      </c>
      <c r="Y36" t="s">
        <v>703</v>
      </c>
      <c r="Z36" t="s">
        <v>556</v>
      </c>
      <c r="AA36" t="s">
        <v>343</v>
      </c>
      <c r="AB36" t="s">
        <v>423</v>
      </c>
      <c r="AC36" t="s">
        <v>704</v>
      </c>
      <c r="AD36" t="s">
        <v>179</v>
      </c>
      <c r="AE36" t="s">
        <v>159</v>
      </c>
    </row>
    <row r="37" spans="1:31" hidden="1" x14ac:dyDescent="0.3">
      <c r="A37" t="s">
        <v>705</v>
      </c>
      <c r="B37" t="s">
        <v>706</v>
      </c>
      <c r="C37" s="1" t="str">
        <f t="shared" si="0"/>
        <v>21:1114</v>
      </c>
      <c r="D37" s="1" t="str">
        <f t="shared" si="7"/>
        <v>21:0421</v>
      </c>
      <c r="E37" t="s">
        <v>707</v>
      </c>
      <c r="F37" t="s">
        <v>708</v>
      </c>
      <c r="H37">
        <v>54.099536899999997</v>
      </c>
      <c r="I37">
        <v>-64.701710899999995</v>
      </c>
      <c r="J37" s="1" t="str">
        <f t="shared" si="8"/>
        <v>Till</v>
      </c>
      <c r="K37" s="1" t="str">
        <f t="shared" si="9"/>
        <v>HMC separation (ODM; details not reported)</v>
      </c>
      <c r="L37" t="s">
        <v>471</v>
      </c>
      <c r="M37" t="s">
        <v>36</v>
      </c>
      <c r="N37" t="s">
        <v>471</v>
      </c>
      <c r="O37" t="s">
        <v>709</v>
      </c>
      <c r="P37" t="s">
        <v>168</v>
      </c>
      <c r="Q37" t="s">
        <v>710</v>
      </c>
      <c r="R37" t="s">
        <v>711</v>
      </c>
      <c r="S37" t="s">
        <v>712</v>
      </c>
      <c r="T37" t="s">
        <v>713</v>
      </c>
      <c r="U37" t="s">
        <v>304</v>
      </c>
      <c r="V37" t="s">
        <v>714</v>
      </c>
      <c r="W37" t="s">
        <v>715</v>
      </c>
      <c r="X37" t="s">
        <v>639</v>
      </c>
      <c r="Y37" t="s">
        <v>716</v>
      </c>
      <c r="Z37" t="s">
        <v>717</v>
      </c>
      <c r="AA37" t="s">
        <v>718</v>
      </c>
      <c r="AB37" t="s">
        <v>280</v>
      </c>
      <c r="AC37" t="s">
        <v>719</v>
      </c>
      <c r="AD37" t="s">
        <v>720</v>
      </c>
      <c r="AE37" t="s">
        <v>179</v>
      </c>
    </row>
    <row r="38" spans="1:31" hidden="1" x14ac:dyDescent="0.3">
      <c r="A38" t="s">
        <v>721</v>
      </c>
      <c r="B38" t="s">
        <v>722</v>
      </c>
      <c r="C38" s="1" t="str">
        <f t="shared" si="0"/>
        <v>21:1114</v>
      </c>
      <c r="D38" s="1" t="str">
        <f t="shared" si="7"/>
        <v>21:0421</v>
      </c>
      <c r="E38" t="s">
        <v>723</v>
      </c>
      <c r="F38" t="s">
        <v>724</v>
      </c>
      <c r="H38">
        <v>55.8381276</v>
      </c>
      <c r="I38">
        <v>-64.731632300000001</v>
      </c>
      <c r="J38" s="1" t="str">
        <f t="shared" si="8"/>
        <v>Till</v>
      </c>
      <c r="K38" s="1" t="str">
        <f t="shared" si="9"/>
        <v>HMC separation (ODM; details not reported)</v>
      </c>
      <c r="L38" t="s">
        <v>124</v>
      </c>
      <c r="M38" t="s">
        <v>36</v>
      </c>
      <c r="N38" t="s">
        <v>124</v>
      </c>
      <c r="O38" t="s">
        <v>251</v>
      </c>
      <c r="P38" t="s">
        <v>662</v>
      </c>
      <c r="Q38" t="s">
        <v>725</v>
      </c>
      <c r="R38" t="s">
        <v>726</v>
      </c>
      <c r="S38" t="s">
        <v>727</v>
      </c>
      <c r="T38" t="s">
        <v>728</v>
      </c>
      <c r="U38" t="s">
        <v>729</v>
      </c>
      <c r="V38" t="s">
        <v>730</v>
      </c>
      <c r="W38" t="s">
        <v>731</v>
      </c>
      <c r="X38" t="s">
        <v>732</v>
      </c>
      <c r="Y38" t="s">
        <v>699</v>
      </c>
      <c r="Z38" t="s">
        <v>733</v>
      </c>
      <c r="AA38" t="s">
        <v>734</v>
      </c>
      <c r="AB38" t="s">
        <v>735</v>
      </c>
      <c r="AC38" t="s">
        <v>427</v>
      </c>
      <c r="AD38" t="s">
        <v>572</v>
      </c>
      <c r="AE38" t="s">
        <v>736</v>
      </c>
    </row>
    <row r="39" spans="1:31" hidden="1" x14ac:dyDescent="0.3">
      <c r="A39" t="s">
        <v>737</v>
      </c>
      <c r="B39" t="s">
        <v>738</v>
      </c>
      <c r="C39" s="1" t="str">
        <f t="shared" si="0"/>
        <v>21:1114</v>
      </c>
      <c r="D39" s="1" t="str">
        <f t="shared" si="7"/>
        <v>21:0421</v>
      </c>
      <c r="E39" t="s">
        <v>739</v>
      </c>
      <c r="F39" t="s">
        <v>740</v>
      </c>
      <c r="H39">
        <v>55.221380799999999</v>
      </c>
      <c r="I39">
        <v>-65.487152899999998</v>
      </c>
      <c r="J39" s="1" t="str">
        <f t="shared" si="8"/>
        <v>Till</v>
      </c>
      <c r="K39" s="1" t="str">
        <f t="shared" si="9"/>
        <v>HMC separation (ODM; details not reported)</v>
      </c>
      <c r="L39" t="s">
        <v>60</v>
      </c>
      <c r="M39" t="s">
        <v>36</v>
      </c>
      <c r="N39" t="s">
        <v>60</v>
      </c>
      <c r="O39" t="s">
        <v>741</v>
      </c>
      <c r="P39" t="s">
        <v>742</v>
      </c>
      <c r="Q39" t="s">
        <v>743</v>
      </c>
      <c r="R39" t="s">
        <v>744</v>
      </c>
      <c r="S39" t="s">
        <v>745</v>
      </c>
      <c r="T39" t="s">
        <v>746</v>
      </c>
      <c r="U39" t="s">
        <v>342</v>
      </c>
      <c r="V39" t="s">
        <v>747</v>
      </c>
      <c r="W39" t="s">
        <v>748</v>
      </c>
      <c r="X39" t="s">
        <v>749</v>
      </c>
      <c r="Y39" t="s">
        <v>407</v>
      </c>
      <c r="Z39" t="s">
        <v>642</v>
      </c>
      <c r="AA39" t="s">
        <v>641</v>
      </c>
      <c r="AB39" t="s">
        <v>750</v>
      </c>
      <c r="AC39" t="s">
        <v>751</v>
      </c>
      <c r="AD39" t="s">
        <v>752</v>
      </c>
      <c r="AE39" t="s">
        <v>243</v>
      </c>
    </row>
    <row r="40" spans="1:31" hidden="1" x14ac:dyDescent="0.3">
      <c r="A40" t="s">
        <v>753</v>
      </c>
      <c r="B40" t="s">
        <v>754</v>
      </c>
      <c r="C40" s="1" t="str">
        <f t="shared" si="0"/>
        <v>21:1114</v>
      </c>
      <c r="D40" s="1" t="str">
        <f t="shared" si="7"/>
        <v>21:0421</v>
      </c>
      <c r="E40" t="s">
        <v>755</v>
      </c>
      <c r="F40" t="s">
        <v>756</v>
      </c>
      <c r="H40">
        <v>54.309162899999997</v>
      </c>
      <c r="I40">
        <v>-64.963945699999996</v>
      </c>
      <c r="J40" s="1" t="str">
        <f>HYPERLINK("https://geochem.nrcan.gc.ca/cdogs/content/kwd/kwd020080_e.htm", "Beach sand")</f>
        <v>Beach sand</v>
      </c>
      <c r="K40" s="1" t="str">
        <f t="shared" si="9"/>
        <v>HMC separation (ODM; details not reported)</v>
      </c>
      <c r="L40" t="s">
        <v>757</v>
      </c>
      <c r="M40" t="s">
        <v>36</v>
      </c>
      <c r="N40" t="s">
        <v>757</v>
      </c>
      <c r="O40" t="s">
        <v>36</v>
      </c>
      <c r="P40" t="s">
        <v>757</v>
      </c>
      <c r="Q40" t="s">
        <v>758</v>
      </c>
      <c r="R40" t="s">
        <v>759</v>
      </c>
      <c r="S40" t="s">
        <v>760</v>
      </c>
      <c r="T40" t="s">
        <v>761</v>
      </c>
      <c r="U40" t="s">
        <v>48</v>
      </c>
      <c r="V40" t="s">
        <v>762</v>
      </c>
      <c r="W40" t="s">
        <v>763</v>
      </c>
      <c r="X40" t="s">
        <v>280</v>
      </c>
      <c r="Y40" t="s">
        <v>764</v>
      </c>
      <c r="Z40" t="s">
        <v>388</v>
      </c>
      <c r="AA40" t="s">
        <v>159</v>
      </c>
      <c r="AB40" t="s">
        <v>765</v>
      </c>
      <c r="AC40" t="s">
        <v>766</v>
      </c>
      <c r="AD40" t="s">
        <v>675</v>
      </c>
      <c r="AE40" t="s">
        <v>326</v>
      </c>
    </row>
    <row r="41" spans="1:31" x14ac:dyDescent="0.3">
      <c r="A41" t="s">
        <v>767</v>
      </c>
      <c r="B41" t="s">
        <v>768</v>
      </c>
      <c r="C41" s="1" t="str">
        <f t="shared" ref="C41:C61" si="10">HYPERLINK("https://geochem.nrcan.gc.ca/cdogs/content/bdl/bdl211115_e.htm", "21:1115")</f>
        <v>21:1115</v>
      </c>
      <c r="D41" s="1" t="str">
        <f t="shared" ref="D41:D57" si="11">HYPERLINK("https://geochem.nrcan.gc.ca/cdogs/content/svy/svy220012_e.htm", "22:0012")</f>
        <v>22:0012</v>
      </c>
      <c r="E41" t="s">
        <v>769</v>
      </c>
      <c r="F41" t="s">
        <v>770</v>
      </c>
      <c r="H41">
        <v>56.076212300000002</v>
      </c>
      <c r="I41">
        <v>-64.650643599999995</v>
      </c>
      <c r="J41" s="1" t="str">
        <f>HYPERLINK("https://geochem.nrcan.gc.ca/cdogs/content/kwd/kwd020044_e.htm", "Till")</f>
        <v>Till</v>
      </c>
      <c r="K41" s="1" t="str">
        <f t="shared" si="9"/>
        <v>HMC separation (ODM; details not reported)</v>
      </c>
      <c r="L41" t="s">
        <v>771</v>
      </c>
      <c r="M41" t="s">
        <v>103</v>
      </c>
      <c r="N41" t="s">
        <v>250</v>
      </c>
      <c r="O41" t="s">
        <v>772</v>
      </c>
      <c r="P41" t="s">
        <v>80</v>
      </c>
      <c r="Q41" t="s">
        <v>773</v>
      </c>
      <c r="R41" t="s">
        <v>774</v>
      </c>
      <c r="S41" t="s">
        <v>775</v>
      </c>
      <c r="T41" t="s">
        <v>776</v>
      </c>
      <c r="U41" t="s">
        <v>777</v>
      </c>
      <c r="V41" t="s">
        <v>778</v>
      </c>
      <c r="W41" t="s">
        <v>779</v>
      </c>
      <c r="X41" t="s">
        <v>780</v>
      </c>
      <c r="Y41" t="s">
        <v>781</v>
      </c>
      <c r="Z41" t="s">
        <v>782</v>
      </c>
      <c r="AA41" t="s">
        <v>179</v>
      </c>
      <c r="AB41" t="s">
        <v>783</v>
      </c>
      <c r="AC41" t="s">
        <v>784</v>
      </c>
      <c r="AD41" t="s">
        <v>785</v>
      </c>
      <c r="AE41" t="s">
        <v>786</v>
      </c>
    </row>
    <row r="42" spans="1:31" x14ac:dyDescent="0.3">
      <c r="A42" t="s">
        <v>787</v>
      </c>
      <c r="B42" t="s">
        <v>788</v>
      </c>
      <c r="C42" s="1" t="str">
        <f t="shared" si="10"/>
        <v>21:1115</v>
      </c>
      <c r="D42" s="1" t="str">
        <f t="shared" si="11"/>
        <v>22:0012</v>
      </c>
      <c r="E42" t="s">
        <v>789</v>
      </c>
      <c r="F42" t="s">
        <v>790</v>
      </c>
      <c r="H42">
        <v>56.180056700000002</v>
      </c>
      <c r="I42">
        <v>-64.361491200000003</v>
      </c>
      <c r="J42" s="1" t="str">
        <f>HYPERLINK("https://geochem.nrcan.gc.ca/cdogs/content/kwd/kwd020044_e.htm", "Till")</f>
        <v>Till</v>
      </c>
      <c r="K42" s="1" t="str">
        <f t="shared" si="9"/>
        <v>HMC separation (ODM; details not reported)</v>
      </c>
      <c r="L42" t="s">
        <v>373</v>
      </c>
      <c r="M42" t="s">
        <v>313</v>
      </c>
      <c r="N42" t="s">
        <v>791</v>
      </c>
      <c r="O42" t="s">
        <v>37</v>
      </c>
      <c r="P42" t="s">
        <v>792</v>
      </c>
      <c r="Q42" t="s">
        <v>793</v>
      </c>
      <c r="R42" t="s">
        <v>794</v>
      </c>
      <c r="S42" t="s">
        <v>795</v>
      </c>
      <c r="T42" t="s">
        <v>796</v>
      </c>
      <c r="U42" t="s">
        <v>481</v>
      </c>
      <c r="V42" t="s">
        <v>797</v>
      </c>
      <c r="W42" t="s">
        <v>798</v>
      </c>
      <c r="X42" t="s">
        <v>799</v>
      </c>
      <c r="Y42" t="s">
        <v>800</v>
      </c>
      <c r="Z42" t="s">
        <v>801</v>
      </c>
      <c r="AA42" t="s">
        <v>611</v>
      </c>
      <c r="AB42" t="s">
        <v>233</v>
      </c>
      <c r="AC42" t="s">
        <v>802</v>
      </c>
      <c r="AD42" t="s">
        <v>520</v>
      </c>
      <c r="AE42" t="s">
        <v>53</v>
      </c>
    </row>
    <row r="43" spans="1:31" x14ac:dyDescent="0.3">
      <c r="A43" t="s">
        <v>803</v>
      </c>
      <c r="B43" t="s">
        <v>804</v>
      </c>
      <c r="C43" s="1" t="str">
        <f t="shared" si="10"/>
        <v>21:1115</v>
      </c>
      <c r="D43" s="1" t="str">
        <f t="shared" si="11"/>
        <v>22:0012</v>
      </c>
      <c r="E43" t="s">
        <v>805</v>
      </c>
      <c r="F43" t="s">
        <v>806</v>
      </c>
      <c r="H43">
        <v>57.145575000000001</v>
      </c>
      <c r="I43">
        <v>-64.749081399999994</v>
      </c>
      <c r="J43" s="1" t="str">
        <f>HYPERLINK("https://geochem.nrcan.gc.ca/cdogs/content/kwd/kwd020076_e.htm", "Sand")</f>
        <v>Sand</v>
      </c>
      <c r="K43" s="1" t="str">
        <f t="shared" si="9"/>
        <v>HMC separation (ODM; details not reported)</v>
      </c>
      <c r="L43" t="s">
        <v>312</v>
      </c>
      <c r="M43" t="s">
        <v>313</v>
      </c>
      <c r="N43" t="s">
        <v>314</v>
      </c>
      <c r="O43" t="s">
        <v>807</v>
      </c>
      <c r="P43" t="s">
        <v>314</v>
      </c>
      <c r="Q43" t="s">
        <v>808</v>
      </c>
      <c r="R43" t="s">
        <v>809</v>
      </c>
      <c r="S43" t="s">
        <v>810</v>
      </c>
      <c r="T43" t="s">
        <v>811</v>
      </c>
      <c r="U43" t="s">
        <v>812</v>
      </c>
      <c r="V43" t="s">
        <v>813</v>
      </c>
      <c r="W43" t="s">
        <v>814</v>
      </c>
      <c r="X43" t="s">
        <v>815</v>
      </c>
      <c r="Y43" t="s">
        <v>816</v>
      </c>
      <c r="Z43" t="s">
        <v>800</v>
      </c>
      <c r="AA43" t="s">
        <v>611</v>
      </c>
      <c r="AB43" t="s">
        <v>817</v>
      </c>
      <c r="AC43" t="s">
        <v>818</v>
      </c>
      <c r="AD43" t="s">
        <v>502</v>
      </c>
      <c r="AE43" t="s">
        <v>819</v>
      </c>
    </row>
    <row r="44" spans="1:31" x14ac:dyDescent="0.3">
      <c r="A44" t="s">
        <v>820</v>
      </c>
      <c r="B44" t="s">
        <v>821</v>
      </c>
      <c r="C44" s="1" t="str">
        <f t="shared" si="10"/>
        <v>21:1115</v>
      </c>
      <c r="D44" s="1" t="str">
        <f t="shared" si="11"/>
        <v>22:0012</v>
      </c>
      <c r="E44" t="s">
        <v>822</v>
      </c>
      <c r="F44" t="s">
        <v>823</v>
      </c>
      <c r="H44">
        <v>57.7195672</v>
      </c>
      <c r="I44">
        <v>-64.652053899999999</v>
      </c>
      <c r="J44" s="1" t="str">
        <f t="shared" ref="J44:J57" si="12">HYPERLINK("https://geochem.nrcan.gc.ca/cdogs/content/kwd/kwd020044_e.htm", "Till")</f>
        <v>Till</v>
      </c>
      <c r="K44" s="1" t="str">
        <f t="shared" si="9"/>
        <v>HMC separation (ODM; details not reported)</v>
      </c>
      <c r="L44" t="s">
        <v>433</v>
      </c>
      <c r="M44" t="s">
        <v>313</v>
      </c>
      <c r="N44" t="s">
        <v>824</v>
      </c>
      <c r="O44" t="s">
        <v>598</v>
      </c>
      <c r="P44" t="s">
        <v>825</v>
      </c>
      <c r="Q44" t="s">
        <v>826</v>
      </c>
      <c r="R44" t="s">
        <v>827</v>
      </c>
      <c r="S44" t="s">
        <v>828</v>
      </c>
      <c r="T44" t="s">
        <v>829</v>
      </c>
      <c r="U44" t="s">
        <v>263</v>
      </c>
      <c r="V44" t="s">
        <v>830</v>
      </c>
      <c r="W44" t="s">
        <v>831</v>
      </c>
      <c r="X44" t="s">
        <v>832</v>
      </c>
      <c r="Y44" t="s">
        <v>833</v>
      </c>
      <c r="Z44" t="s">
        <v>834</v>
      </c>
      <c r="AA44" t="s">
        <v>48</v>
      </c>
      <c r="AB44" t="s">
        <v>835</v>
      </c>
      <c r="AC44" t="s">
        <v>836</v>
      </c>
      <c r="AD44" t="s">
        <v>720</v>
      </c>
      <c r="AE44" t="s">
        <v>464</v>
      </c>
    </row>
    <row r="45" spans="1:31" x14ac:dyDescent="0.3">
      <c r="A45" t="s">
        <v>837</v>
      </c>
      <c r="B45" t="s">
        <v>838</v>
      </c>
      <c r="C45" s="1" t="str">
        <f t="shared" si="10"/>
        <v>21:1115</v>
      </c>
      <c r="D45" s="1" t="str">
        <f t="shared" si="11"/>
        <v>22:0012</v>
      </c>
      <c r="E45" t="s">
        <v>839</v>
      </c>
      <c r="F45" t="s">
        <v>840</v>
      </c>
      <c r="H45">
        <v>56.9024061</v>
      </c>
      <c r="I45">
        <v>-63.448818699999997</v>
      </c>
      <c r="J45" s="1" t="str">
        <f t="shared" si="12"/>
        <v>Till</v>
      </c>
      <c r="K45" s="1" t="str">
        <f t="shared" si="9"/>
        <v>HMC separation (ODM; details not reported)</v>
      </c>
      <c r="L45" t="s">
        <v>841</v>
      </c>
      <c r="M45" t="s">
        <v>374</v>
      </c>
      <c r="N45" t="s">
        <v>250</v>
      </c>
      <c r="O45" t="s">
        <v>842</v>
      </c>
      <c r="P45" t="s">
        <v>843</v>
      </c>
      <c r="Q45" t="s">
        <v>844</v>
      </c>
      <c r="R45" t="s">
        <v>711</v>
      </c>
      <c r="S45" t="s">
        <v>845</v>
      </c>
      <c r="T45" t="s">
        <v>846</v>
      </c>
      <c r="U45" t="s">
        <v>847</v>
      </c>
      <c r="V45" t="s">
        <v>848</v>
      </c>
      <c r="W45" t="s">
        <v>849</v>
      </c>
      <c r="X45" t="s">
        <v>850</v>
      </c>
      <c r="Y45" t="s">
        <v>851</v>
      </c>
      <c r="Z45" t="s">
        <v>852</v>
      </c>
      <c r="AA45" t="s">
        <v>194</v>
      </c>
      <c r="AB45" t="s">
        <v>853</v>
      </c>
      <c r="AC45" t="s">
        <v>854</v>
      </c>
      <c r="AD45" t="s">
        <v>855</v>
      </c>
      <c r="AE45" t="s">
        <v>281</v>
      </c>
    </row>
    <row r="46" spans="1:31" x14ac:dyDescent="0.3">
      <c r="A46" t="s">
        <v>856</v>
      </c>
      <c r="B46" t="s">
        <v>857</v>
      </c>
      <c r="C46" s="1" t="str">
        <f t="shared" si="10"/>
        <v>21:1115</v>
      </c>
      <c r="D46" s="1" t="str">
        <f t="shared" si="11"/>
        <v>22:0012</v>
      </c>
      <c r="E46" t="s">
        <v>858</v>
      </c>
      <c r="F46" t="s">
        <v>859</v>
      </c>
      <c r="H46">
        <v>57.718406299999998</v>
      </c>
      <c r="I46">
        <v>-64.567417500000005</v>
      </c>
      <c r="J46" s="1" t="str">
        <f t="shared" si="12"/>
        <v>Till</v>
      </c>
      <c r="K46" s="1" t="str">
        <f t="shared" si="9"/>
        <v>HMC separation (ODM; details not reported)</v>
      </c>
      <c r="L46" t="s">
        <v>860</v>
      </c>
      <c r="M46" t="s">
        <v>313</v>
      </c>
      <c r="N46" t="s">
        <v>250</v>
      </c>
      <c r="O46" t="s">
        <v>861</v>
      </c>
      <c r="P46" t="s">
        <v>58</v>
      </c>
      <c r="Q46" t="s">
        <v>862</v>
      </c>
      <c r="R46" t="s">
        <v>863</v>
      </c>
      <c r="S46" t="s">
        <v>864</v>
      </c>
      <c r="T46" t="s">
        <v>865</v>
      </c>
      <c r="U46" t="s">
        <v>866</v>
      </c>
      <c r="V46" t="s">
        <v>867</v>
      </c>
      <c r="W46" t="s">
        <v>868</v>
      </c>
      <c r="X46" t="s">
        <v>869</v>
      </c>
      <c r="Y46" t="s">
        <v>870</v>
      </c>
      <c r="Z46" t="s">
        <v>766</v>
      </c>
      <c r="AA46" t="s">
        <v>388</v>
      </c>
      <c r="AB46" t="s">
        <v>871</v>
      </c>
      <c r="AC46" t="s">
        <v>872</v>
      </c>
      <c r="AD46" t="s">
        <v>873</v>
      </c>
      <c r="AE46" t="s">
        <v>243</v>
      </c>
    </row>
    <row r="47" spans="1:31" x14ac:dyDescent="0.3">
      <c r="A47" t="s">
        <v>874</v>
      </c>
      <c r="B47" t="s">
        <v>875</v>
      </c>
      <c r="C47" s="1" t="str">
        <f t="shared" si="10"/>
        <v>21:1115</v>
      </c>
      <c r="D47" s="1" t="str">
        <f t="shared" si="11"/>
        <v>22:0012</v>
      </c>
      <c r="E47" t="s">
        <v>876</v>
      </c>
      <c r="F47" t="s">
        <v>877</v>
      </c>
      <c r="H47">
        <v>57.719199000000003</v>
      </c>
      <c r="I47">
        <v>-64.559241799999995</v>
      </c>
      <c r="J47" s="1" t="str">
        <f t="shared" si="12"/>
        <v>Till</v>
      </c>
      <c r="K47" s="1" t="str">
        <f t="shared" si="9"/>
        <v>HMC separation (ODM; details not reported)</v>
      </c>
      <c r="L47" t="s">
        <v>878</v>
      </c>
      <c r="M47" t="s">
        <v>598</v>
      </c>
      <c r="N47" t="s">
        <v>250</v>
      </c>
      <c r="O47" t="s">
        <v>772</v>
      </c>
      <c r="P47" t="s">
        <v>879</v>
      </c>
      <c r="Q47" t="s">
        <v>880</v>
      </c>
      <c r="R47" t="s">
        <v>881</v>
      </c>
      <c r="S47" t="s">
        <v>882</v>
      </c>
      <c r="T47" t="s">
        <v>883</v>
      </c>
      <c r="U47" t="s">
        <v>884</v>
      </c>
      <c r="V47" t="s">
        <v>885</v>
      </c>
      <c r="W47" t="s">
        <v>886</v>
      </c>
      <c r="X47" t="s">
        <v>887</v>
      </c>
      <c r="Y47" t="s">
        <v>888</v>
      </c>
      <c r="Z47" t="s">
        <v>733</v>
      </c>
      <c r="AA47" t="s">
        <v>343</v>
      </c>
      <c r="AB47" t="s">
        <v>889</v>
      </c>
      <c r="AC47" t="s">
        <v>890</v>
      </c>
      <c r="AD47" t="s">
        <v>610</v>
      </c>
      <c r="AE47" t="s">
        <v>71</v>
      </c>
    </row>
    <row r="48" spans="1:31" x14ac:dyDescent="0.3">
      <c r="A48" t="s">
        <v>891</v>
      </c>
      <c r="B48" t="s">
        <v>892</v>
      </c>
      <c r="C48" s="1" t="str">
        <f t="shared" si="10"/>
        <v>21:1115</v>
      </c>
      <c r="D48" s="1" t="str">
        <f t="shared" si="11"/>
        <v>22:0012</v>
      </c>
      <c r="E48" t="s">
        <v>893</v>
      </c>
      <c r="F48" t="s">
        <v>894</v>
      </c>
      <c r="H48">
        <v>57.7332964</v>
      </c>
      <c r="I48">
        <v>-64.548847100000003</v>
      </c>
      <c r="J48" s="1" t="str">
        <f t="shared" si="12"/>
        <v>Till</v>
      </c>
      <c r="K48" s="1" t="str">
        <f t="shared" si="9"/>
        <v>HMC separation (ODM; details not reported)</v>
      </c>
      <c r="L48" t="s">
        <v>373</v>
      </c>
      <c r="M48" t="s">
        <v>313</v>
      </c>
      <c r="N48" t="s">
        <v>791</v>
      </c>
      <c r="O48" t="s">
        <v>895</v>
      </c>
      <c r="P48" t="s">
        <v>562</v>
      </c>
      <c r="Q48" t="s">
        <v>896</v>
      </c>
      <c r="R48" t="s">
        <v>897</v>
      </c>
      <c r="S48" t="s">
        <v>898</v>
      </c>
      <c r="T48" t="s">
        <v>899</v>
      </c>
      <c r="U48" t="s">
        <v>900</v>
      </c>
      <c r="V48" t="s">
        <v>588</v>
      </c>
      <c r="W48" t="s">
        <v>901</v>
      </c>
      <c r="X48" t="s">
        <v>902</v>
      </c>
      <c r="Y48" t="s">
        <v>903</v>
      </c>
      <c r="Z48" t="s">
        <v>688</v>
      </c>
      <c r="AA48" t="s">
        <v>161</v>
      </c>
      <c r="AB48" t="s">
        <v>904</v>
      </c>
      <c r="AC48" t="s">
        <v>905</v>
      </c>
      <c r="AD48" t="s">
        <v>906</v>
      </c>
      <c r="AE48" t="s">
        <v>153</v>
      </c>
    </row>
    <row r="49" spans="1:31" x14ac:dyDescent="0.3">
      <c r="A49" t="s">
        <v>907</v>
      </c>
      <c r="B49" t="s">
        <v>908</v>
      </c>
      <c r="C49" s="1" t="str">
        <f t="shared" si="10"/>
        <v>21:1115</v>
      </c>
      <c r="D49" s="1" t="str">
        <f t="shared" si="11"/>
        <v>22:0012</v>
      </c>
      <c r="E49" t="s">
        <v>909</v>
      </c>
      <c r="F49" t="s">
        <v>910</v>
      </c>
      <c r="H49">
        <v>57.716679999999997</v>
      </c>
      <c r="I49">
        <v>-64.579816500000007</v>
      </c>
      <c r="J49" s="1" t="str">
        <f t="shared" si="12"/>
        <v>Till</v>
      </c>
      <c r="K49" s="1" t="str">
        <f t="shared" si="9"/>
        <v>HMC separation (ODM; details not reported)</v>
      </c>
      <c r="L49" t="s">
        <v>250</v>
      </c>
      <c r="M49" t="s">
        <v>313</v>
      </c>
      <c r="N49" t="s">
        <v>373</v>
      </c>
      <c r="O49" t="s">
        <v>81</v>
      </c>
      <c r="P49" t="s">
        <v>207</v>
      </c>
      <c r="Q49" t="s">
        <v>911</v>
      </c>
      <c r="R49" t="s">
        <v>912</v>
      </c>
      <c r="S49" t="s">
        <v>913</v>
      </c>
      <c r="T49" t="s">
        <v>914</v>
      </c>
      <c r="U49" t="s">
        <v>855</v>
      </c>
      <c r="V49" t="s">
        <v>915</v>
      </c>
      <c r="W49" t="s">
        <v>916</v>
      </c>
      <c r="X49" t="s">
        <v>917</v>
      </c>
      <c r="Y49" t="s">
        <v>918</v>
      </c>
      <c r="Z49" t="s">
        <v>704</v>
      </c>
      <c r="AA49" t="s">
        <v>114</v>
      </c>
      <c r="AB49" t="s">
        <v>919</v>
      </c>
      <c r="AC49" t="s">
        <v>920</v>
      </c>
      <c r="AD49" t="s">
        <v>921</v>
      </c>
      <c r="AE49" t="s">
        <v>641</v>
      </c>
    </row>
    <row r="50" spans="1:31" x14ac:dyDescent="0.3">
      <c r="A50" t="s">
        <v>922</v>
      </c>
      <c r="B50" t="s">
        <v>923</v>
      </c>
      <c r="C50" s="1" t="str">
        <f t="shared" si="10"/>
        <v>21:1115</v>
      </c>
      <c r="D50" s="1" t="str">
        <f t="shared" si="11"/>
        <v>22:0012</v>
      </c>
      <c r="E50" t="s">
        <v>924</v>
      </c>
      <c r="F50" t="s">
        <v>925</v>
      </c>
      <c r="H50">
        <v>57.726027600000002</v>
      </c>
      <c r="I50">
        <v>-64.618594999999999</v>
      </c>
      <c r="J50" s="1" t="str">
        <f t="shared" si="12"/>
        <v>Till</v>
      </c>
      <c r="K50" s="1" t="str">
        <f t="shared" si="9"/>
        <v>HMC separation (ODM; details not reported)</v>
      </c>
      <c r="L50" t="s">
        <v>926</v>
      </c>
      <c r="M50" t="s">
        <v>927</v>
      </c>
      <c r="N50" t="s">
        <v>250</v>
      </c>
      <c r="O50" t="s">
        <v>927</v>
      </c>
      <c r="P50" t="s">
        <v>413</v>
      </c>
      <c r="Q50" t="s">
        <v>928</v>
      </c>
      <c r="R50" t="s">
        <v>929</v>
      </c>
      <c r="S50" t="s">
        <v>930</v>
      </c>
      <c r="T50" t="s">
        <v>931</v>
      </c>
      <c r="U50" t="s">
        <v>932</v>
      </c>
      <c r="V50" t="s">
        <v>933</v>
      </c>
      <c r="W50" t="s">
        <v>934</v>
      </c>
      <c r="X50" t="s">
        <v>935</v>
      </c>
      <c r="Y50" t="s">
        <v>936</v>
      </c>
      <c r="Z50" t="s">
        <v>368</v>
      </c>
      <c r="AA50" t="s">
        <v>368</v>
      </c>
      <c r="AB50" t="s">
        <v>937</v>
      </c>
      <c r="AC50" t="s">
        <v>938</v>
      </c>
      <c r="AD50" t="s">
        <v>939</v>
      </c>
      <c r="AE50" t="s">
        <v>199</v>
      </c>
    </row>
    <row r="51" spans="1:31" x14ac:dyDescent="0.3">
      <c r="A51" t="s">
        <v>940</v>
      </c>
      <c r="B51" t="s">
        <v>941</v>
      </c>
      <c r="C51" s="1" t="str">
        <f t="shared" si="10"/>
        <v>21:1115</v>
      </c>
      <c r="D51" s="1" t="str">
        <f t="shared" si="11"/>
        <v>22:0012</v>
      </c>
      <c r="E51" t="s">
        <v>942</v>
      </c>
      <c r="F51" t="s">
        <v>943</v>
      </c>
      <c r="H51">
        <v>57.735277400000001</v>
      </c>
      <c r="I51">
        <v>-64.603353400000003</v>
      </c>
      <c r="J51" s="1" t="str">
        <f t="shared" si="12"/>
        <v>Till</v>
      </c>
      <c r="K51" s="1" t="str">
        <f t="shared" si="9"/>
        <v>HMC separation (ODM; details not reported)</v>
      </c>
      <c r="L51" t="s">
        <v>248</v>
      </c>
      <c r="M51" t="s">
        <v>249</v>
      </c>
      <c r="N51" t="s">
        <v>250</v>
      </c>
      <c r="O51" t="s">
        <v>374</v>
      </c>
      <c r="P51" t="s">
        <v>825</v>
      </c>
      <c r="Q51" t="s">
        <v>944</v>
      </c>
      <c r="R51" t="s">
        <v>945</v>
      </c>
      <c r="S51" t="s">
        <v>946</v>
      </c>
      <c r="T51" t="s">
        <v>947</v>
      </c>
      <c r="U51" t="s">
        <v>948</v>
      </c>
      <c r="V51" t="s">
        <v>949</v>
      </c>
      <c r="W51" t="s">
        <v>950</v>
      </c>
      <c r="X51" t="s">
        <v>951</v>
      </c>
      <c r="Y51" t="s">
        <v>888</v>
      </c>
      <c r="Z51" t="s">
        <v>556</v>
      </c>
      <c r="AA51" t="s">
        <v>952</v>
      </c>
      <c r="AB51" t="s">
        <v>953</v>
      </c>
      <c r="AC51" t="s">
        <v>954</v>
      </c>
      <c r="AD51" t="s">
        <v>447</v>
      </c>
      <c r="AE51" t="s">
        <v>539</v>
      </c>
    </row>
    <row r="52" spans="1:31" x14ac:dyDescent="0.3">
      <c r="A52" t="s">
        <v>955</v>
      </c>
      <c r="B52" t="s">
        <v>956</v>
      </c>
      <c r="C52" s="1" t="str">
        <f t="shared" si="10"/>
        <v>21:1115</v>
      </c>
      <c r="D52" s="1" t="str">
        <f t="shared" si="11"/>
        <v>22:0012</v>
      </c>
      <c r="E52" t="s">
        <v>957</v>
      </c>
      <c r="F52" t="s">
        <v>958</v>
      </c>
      <c r="H52">
        <v>57.736130199999998</v>
      </c>
      <c r="I52">
        <v>-64.632937699999999</v>
      </c>
      <c r="J52" s="1" t="str">
        <f t="shared" si="12"/>
        <v>Till</v>
      </c>
      <c r="K52" s="1" t="str">
        <f t="shared" si="9"/>
        <v>HMC separation (ODM; details not reported)</v>
      </c>
      <c r="L52" t="s">
        <v>959</v>
      </c>
      <c r="M52" t="s">
        <v>960</v>
      </c>
      <c r="N52" t="s">
        <v>250</v>
      </c>
      <c r="O52" t="s">
        <v>251</v>
      </c>
      <c r="P52" t="s">
        <v>207</v>
      </c>
      <c r="Q52" t="s">
        <v>961</v>
      </c>
      <c r="R52" t="s">
        <v>962</v>
      </c>
      <c r="S52" t="s">
        <v>963</v>
      </c>
      <c r="T52" t="s">
        <v>964</v>
      </c>
      <c r="U52" t="s">
        <v>182</v>
      </c>
      <c r="V52" t="s">
        <v>965</v>
      </c>
      <c r="W52" t="s">
        <v>966</v>
      </c>
      <c r="X52" t="s">
        <v>967</v>
      </c>
      <c r="Y52" t="s">
        <v>968</v>
      </c>
      <c r="Z52" t="s">
        <v>969</v>
      </c>
      <c r="AA52" t="s">
        <v>970</v>
      </c>
      <c r="AB52" t="s">
        <v>971</v>
      </c>
      <c r="AC52" t="s">
        <v>650</v>
      </c>
      <c r="AD52" t="s">
        <v>136</v>
      </c>
      <c r="AE52" t="s">
        <v>71</v>
      </c>
    </row>
    <row r="53" spans="1:31" x14ac:dyDescent="0.3">
      <c r="A53" t="s">
        <v>972</v>
      </c>
      <c r="B53" t="s">
        <v>973</v>
      </c>
      <c r="C53" s="1" t="str">
        <f t="shared" si="10"/>
        <v>21:1115</v>
      </c>
      <c r="D53" s="1" t="str">
        <f t="shared" si="11"/>
        <v>22:0012</v>
      </c>
      <c r="E53" t="s">
        <v>974</v>
      </c>
      <c r="F53" t="s">
        <v>975</v>
      </c>
      <c r="H53">
        <v>57.103394299999998</v>
      </c>
      <c r="I53">
        <v>-66.533841100000004</v>
      </c>
      <c r="J53" s="1" t="str">
        <f t="shared" si="12"/>
        <v>Till</v>
      </c>
      <c r="K53" s="1" t="str">
        <f t="shared" si="9"/>
        <v>HMC separation (ODM; details not reported)</v>
      </c>
      <c r="L53" t="s">
        <v>976</v>
      </c>
      <c r="M53" t="s">
        <v>313</v>
      </c>
      <c r="N53" t="s">
        <v>977</v>
      </c>
      <c r="O53" t="s">
        <v>978</v>
      </c>
      <c r="P53" t="s">
        <v>661</v>
      </c>
      <c r="Q53" t="s">
        <v>979</v>
      </c>
      <c r="R53" t="s">
        <v>980</v>
      </c>
      <c r="S53" t="s">
        <v>981</v>
      </c>
      <c r="T53" t="s">
        <v>982</v>
      </c>
      <c r="U53" t="s">
        <v>983</v>
      </c>
      <c r="V53" t="s">
        <v>984</v>
      </c>
      <c r="W53" t="s">
        <v>985</v>
      </c>
      <c r="X53" t="s">
        <v>986</v>
      </c>
      <c r="Y53" t="s">
        <v>987</v>
      </c>
      <c r="Z53" t="s">
        <v>988</v>
      </c>
      <c r="AA53" t="s">
        <v>988</v>
      </c>
      <c r="AB53" t="s">
        <v>988</v>
      </c>
      <c r="AC53" t="s">
        <v>988</v>
      </c>
      <c r="AD53" t="s">
        <v>988</v>
      </c>
      <c r="AE53" t="s">
        <v>988</v>
      </c>
    </row>
    <row r="54" spans="1:31" x14ac:dyDescent="0.3">
      <c r="A54" t="s">
        <v>989</v>
      </c>
      <c r="B54" t="s">
        <v>990</v>
      </c>
      <c r="C54" s="1" t="str">
        <f t="shared" si="10"/>
        <v>21:1115</v>
      </c>
      <c r="D54" s="1" t="str">
        <f t="shared" si="11"/>
        <v>22:0012</v>
      </c>
      <c r="E54" t="s">
        <v>974</v>
      </c>
      <c r="F54" t="s">
        <v>975</v>
      </c>
      <c r="H54">
        <v>57.103394299999998</v>
      </c>
      <c r="I54">
        <v>-66.533841100000004</v>
      </c>
      <c r="J54" s="1" t="str">
        <f t="shared" si="12"/>
        <v>Till</v>
      </c>
      <c r="K54" s="1" t="str">
        <f t="shared" si="9"/>
        <v>HMC separation (ODM; details not reported)</v>
      </c>
      <c r="L54" t="s">
        <v>988</v>
      </c>
      <c r="M54" t="s">
        <v>988</v>
      </c>
      <c r="N54" t="s">
        <v>988</v>
      </c>
      <c r="O54" t="s">
        <v>988</v>
      </c>
      <c r="P54" t="s">
        <v>988</v>
      </c>
      <c r="Q54" t="s">
        <v>988</v>
      </c>
      <c r="R54" t="s">
        <v>988</v>
      </c>
      <c r="S54" t="s">
        <v>988</v>
      </c>
      <c r="T54" t="s">
        <v>988</v>
      </c>
      <c r="U54" t="s">
        <v>988</v>
      </c>
      <c r="V54" t="s">
        <v>988</v>
      </c>
      <c r="W54" t="s">
        <v>988</v>
      </c>
      <c r="X54" t="s">
        <v>988</v>
      </c>
      <c r="Y54" t="s">
        <v>991</v>
      </c>
      <c r="Z54" t="s">
        <v>992</v>
      </c>
      <c r="AA54" t="s">
        <v>993</v>
      </c>
      <c r="AB54" t="s">
        <v>994</v>
      </c>
      <c r="AC54" t="s">
        <v>995</v>
      </c>
      <c r="AD54" t="s">
        <v>996</v>
      </c>
      <c r="AE54" t="s">
        <v>997</v>
      </c>
    </row>
    <row r="55" spans="1:31" x14ac:dyDescent="0.3">
      <c r="A55" t="s">
        <v>998</v>
      </c>
      <c r="B55" t="s">
        <v>999</v>
      </c>
      <c r="C55" s="1" t="str">
        <f t="shared" si="10"/>
        <v>21:1115</v>
      </c>
      <c r="D55" s="1" t="str">
        <f t="shared" si="11"/>
        <v>22:0012</v>
      </c>
      <c r="E55" t="s">
        <v>1000</v>
      </c>
      <c r="F55" t="s">
        <v>1001</v>
      </c>
      <c r="H55">
        <v>57.008336999999997</v>
      </c>
      <c r="I55">
        <v>-65.659660500000001</v>
      </c>
      <c r="J55" s="1" t="str">
        <f t="shared" si="12"/>
        <v>Till</v>
      </c>
      <c r="K55" s="1" t="str">
        <f t="shared" si="9"/>
        <v>HMC separation (ODM; details not reported)</v>
      </c>
      <c r="L55" t="s">
        <v>351</v>
      </c>
      <c r="M55" t="s">
        <v>313</v>
      </c>
      <c r="N55" t="s">
        <v>1002</v>
      </c>
      <c r="O55" t="s">
        <v>578</v>
      </c>
      <c r="P55" t="s">
        <v>843</v>
      </c>
      <c r="Q55" t="s">
        <v>1003</v>
      </c>
      <c r="R55" t="s">
        <v>1004</v>
      </c>
      <c r="S55" t="s">
        <v>565</v>
      </c>
      <c r="T55" t="s">
        <v>1005</v>
      </c>
      <c r="U55" t="s">
        <v>1006</v>
      </c>
      <c r="V55" t="s">
        <v>1007</v>
      </c>
      <c r="W55" t="s">
        <v>1008</v>
      </c>
      <c r="X55" t="s">
        <v>1009</v>
      </c>
      <c r="Y55" t="s">
        <v>983</v>
      </c>
      <c r="Z55" t="s">
        <v>1010</v>
      </c>
      <c r="AA55" t="s">
        <v>1011</v>
      </c>
      <c r="AB55" t="s">
        <v>1012</v>
      </c>
      <c r="AC55" t="s">
        <v>484</v>
      </c>
      <c r="AD55" t="s">
        <v>641</v>
      </c>
      <c r="AE55" t="s">
        <v>1013</v>
      </c>
    </row>
    <row r="56" spans="1:31" x14ac:dyDescent="0.3">
      <c r="A56" t="s">
        <v>1014</v>
      </c>
      <c r="B56" t="s">
        <v>1015</v>
      </c>
      <c r="C56" s="1" t="str">
        <f t="shared" si="10"/>
        <v>21:1115</v>
      </c>
      <c r="D56" s="1" t="str">
        <f t="shared" si="11"/>
        <v>22:0012</v>
      </c>
      <c r="E56" t="s">
        <v>1016</v>
      </c>
      <c r="F56" t="s">
        <v>1017</v>
      </c>
      <c r="H56">
        <v>56.6972776</v>
      </c>
      <c r="I56">
        <v>-64.3043172</v>
      </c>
      <c r="J56" s="1" t="str">
        <f t="shared" si="12"/>
        <v>Till</v>
      </c>
      <c r="K56" s="1" t="str">
        <f t="shared" si="9"/>
        <v>HMC separation (ODM; details not reported)</v>
      </c>
      <c r="L56" t="s">
        <v>1018</v>
      </c>
      <c r="M56" t="s">
        <v>37</v>
      </c>
      <c r="N56" t="s">
        <v>250</v>
      </c>
      <c r="O56" t="s">
        <v>598</v>
      </c>
      <c r="P56" t="s">
        <v>1019</v>
      </c>
      <c r="Q56" t="s">
        <v>1020</v>
      </c>
      <c r="R56" t="s">
        <v>1021</v>
      </c>
      <c r="S56" t="s">
        <v>1022</v>
      </c>
      <c r="T56" t="s">
        <v>1023</v>
      </c>
      <c r="U56" t="s">
        <v>49</v>
      </c>
      <c r="V56" t="s">
        <v>995</v>
      </c>
      <c r="W56" t="s">
        <v>1024</v>
      </c>
      <c r="X56" t="s">
        <v>1025</v>
      </c>
      <c r="Y56" t="s">
        <v>1026</v>
      </c>
      <c r="Z56" t="s">
        <v>282</v>
      </c>
      <c r="AA56" t="s">
        <v>326</v>
      </c>
      <c r="AB56" t="s">
        <v>1027</v>
      </c>
      <c r="AC56" t="s">
        <v>1028</v>
      </c>
      <c r="AD56" t="s">
        <v>1029</v>
      </c>
      <c r="AE56" t="s">
        <v>1030</v>
      </c>
    </row>
    <row r="57" spans="1:31" x14ac:dyDescent="0.3">
      <c r="A57" t="s">
        <v>1031</v>
      </c>
      <c r="B57" t="s">
        <v>1032</v>
      </c>
      <c r="C57" s="1" t="str">
        <f t="shared" si="10"/>
        <v>21:1115</v>
      </c>
      <c r="D57" s="1" t="str">
        <f t="shared" si="11"/>
        <v>22:0012</v>
      </c>
      <c r="E57" t="s">
        <v>1033</v>
      </c>
      <c r="F57" t="s">
        <v>1034</v>
      </c>
      <c r="H57">
        <v>57.9045877</v>
      </c>
      <c r="I57">
        <v>-65.090696600000001</v>
      </c>
      <c r="J57" s="1" t="str">
        <f t="shared" si="12"/>
        <v>Till</v>
      </c>
      <c r="K57" s="1" t="str">
        <f t="shared" si="9"/>
        <v>HMC separation (ODM; details not reported)</v>
      </c>
      <c r="L57" t="s">
        <v>1035</v>
      </c>
      <c r="M57" t="s">
        <v>772</v>
      </c>
      <c r="N57" t="s">
        <v>250</v>
      </c>
      <c r="O57" t="s">
        <v>927</v>
      </c>
      <c r="P57" t="s">
        <v>413</v>
      </c>
      <c r="Q57" t="s">
        <v>1036</v>
      </c>
      <c r="R57" t="s">
        <v>1037</v>
      </c>
      <c r="S57" t="s">
        <v>1038</v>
      </c>
      <c r="T57" t="s">
        <v>885</v>
      </c>
      <c r="U57" t="s">
        <v>1039</v>
      </c>
      <c r="V57" t="s">
        <v>1040</v>
      </c>
      <c r="W57" t="s">
        <v>1041</v>
      </c>
      <c r="X57" t="s">
        <v>1042</v>
      </c>
      <c r="Y57" t="s">
        <v>1043</v>
      </c>
      <c r="Z57" t="s">
        <v>988</v>
      </c>
      <c r="AA57" t="s">
        <v>988</v>
      </c>
      <c r="AB57" t="s">
        <v>988</v>
      </c>
      <c r="AC57" t="s">
        <v>988</v>
      </c>
      <c r="AD57" t="s">
        <v>988</v>
      </c>
      <c r="AE57" t="s">
        <v>988</v>
      </c>
    </row>
    <row r="58" spans="1:31" hidden="1" x14ac:dyDescent="0.3">
      <c r="A58" t="s">
        <v>1044</v>
      </c>
      <c r="B58" t="s">
        <v>1045</v>
      </c>
      <c r="C58" s="1" t="str">
        <f t="shared" si="10"/>
        <v>21:1115</v>
      </c>
      <c r="D58" s="1" t="str">
        <f>HYPERLINK("https://geochem.nrcan.gc.ca/cdogs/content/svy/svy_e.htm", "")</f>
        <v/>
      </c>
      <c r="J58" s="1" t="str">
        <f>HYPERLINK("https://geochem.nrcan.gc.ca/cdogs/content/kwd/kwd020000_e.htm", "Null")</f>
        <v>Null</v>
      </c>
      <c r="K58" t="s">
        <v>309</v>
      </c>
      <c r="L58" t="s">
        <v>988</v>
      </c>
      <c r="M58" t="s">
        <v>988</v>
      </c>
      <c r="N58" t="s">
        <v>988</v>
      </c>
      <c r="O58" t="s">
        <v>988</v>
      </c>
      <c r="P58" t="s">
        <v>988</v>
      </c>
      <c r="Q58" t="s">
        <v>988</v>
      </c>
      <c r="R58" t="s">
        <v>988</v>
      </c>
      <c r="S58" t="s">
        <v>988</v>
      </c>
      <c r="T58" t="s">
        <v>988</v>
      </c>
      <c r="U58" t="s">
        <v>988</v>
      </c>
      <c r="V58" t="s">
        <v>988</v>
      </c>
      <c r="W58" t="s">
        <v>988</v>
      </c>
      <c r="X58" t="s">
        <v>988</v>
      </c>
      <c r="Y58" t="s">
        <v>1046</v>
      </c>
      <c r="Z58" t="s">
        <v>480</v>
      </c>
      <c r="AA58" t="s">
        <v>1047</v>
      </c>
      <c r="AB58" t="s">
        <v>1048</v>
      </c>
      <c r="AC58" t="s">
        <v>534</v>
      </c>
      <c r="AD58" t="s">
        <v>1049</v>
      </c>
      <c r="AE58" t="s">
        <v>603</v>
      </c>
    </row>
    <row r="59" spans="1:31" x14ac:dyDescent="0.3">
      <c r="A59" t="s">
        <v>1050</v>
      </c>
      <c r="B59" t="s">
        <v>1051</v>
      </c>
      <c r="C59" s="1" t="str">
        <f t="shared" si="10"/>
        <v>21:1115</v>
      </c>
      <c r="D59" s="1" t="str">
        <f>HYPERLINK("https://geochem.nrcan.gc.ca/cdogs/content/svy/svy220012_e.htm", "22:0012")</f>
        <v>22:0012</v>
      </c>
      <c r="E59" t="s">
        <v>1052</v>
      </c>
      <c r="F59" t="s">
        <v>1053</v>
      </c>
      <c r="H59">
        <v>56.464770799999997</v>
      </c>
      <c r="I59">
        <v>-64.046336299999993</v>
      </c>
      <c r="J59" s="1" t="str">
        <f>HYPERLINK("https://geochem.nrcan.gc.ca/cdogs/content/kwd/kwd020044_e.htm", "Till")</f>
        <v>Till</v>
      </c>
      <c r="K59" s="1" t="str">
        <f>HYPERLINK("https://geochem.nrcan.gc.ca/cdogs/content/kwd/kwd080049_e.htm", "HMC separation (ODM; details not reported)")</f>
        <v>HMC separation (ODM; details not reported)</v>
      </c>
      <c r="L59" t="s">
        <v>332</v>
      </c>
      <c r="M59" t="s">
        <v>313</v>
      </c>
      <c r="N59" t="s">
        <v>1019</v>
      </c>
      <c r="O59" t="s">
        <v>598</v>
      </c>
      <c r="P59" t="s">
        <v>146</v>
      </c>
      <c r="Q59" t="s">
        <v>1054</v>
      </c>
      <c r="R59" t="s">
        <v>1055</v>
      </c>
      <c r="S59" t="s">
        <v>1056</v>
      </c>
      <c r="T59" t="s">
        <v>1057</v>
      </c>
      <c r="U59" t="s">
        <v>74</v>
      </c>
      <c r="V59" t="s">
        <v>1058</v>
      </c>
      <c r="W59" t="s">
        <v>1059</v>
      </c>
      <c r="X59" t="s">
        <v>1060</v>
      </c>
      <c r="Y59" t="s">
        <v>1061</v>
      </c>
      <c r="Z59" t="s">
        <v>319</v>
      </c>
      <c r="AA59" t="s">
        <v>48</v>
      </c>
      <c r="AB59" t="s">
        <v>1062</v>
      </c>
      <c r="AC59" t="s">
        <v>1063</v>
      </c>
      <c r="AD59" t="s">
        <v>346</v>
      </c>
      <c r="AE59" t="s">
        <v>952</v>
      </c>
    </row>
    <row r="60" spans="1:31" x14ac:dyDescent="0.3">
      <c r="A60" t="s">
        <v>1064</v>
      </c>
      <c r="B60" t="s">
        <v>1065</v>
      </c>
      <c r="C60" s="1" t="str">
        <f t="shared" si="10"/>
        <v>21:1115</v>
      </c>
      <c r="D60" s="1" t="str">
        <f>HYPERLINK("https://geochem.nrcan.gc.ca/cdogs/content/svy/svy220012_e.htm", "22:0012")</f>
        <v>22:0012</v>
      </c>
      <c r="E60" t="s">
        <v>1066</v>
      </c>
      <c r="F60" t="s">
        <v>1067</v>
      </c>
      <c r="H60">
        <v>56.406868199999998</v>
      </c>
      <c r="I60">
        <v>-64.511257000000001</v>
      </c>
      <c r="J60" s="1" t="str">
        <f>HYPERLINK("https://geochem.nrcan.gc.ca/cdogs/content/kwd/kwd020044_e.htm", "Till")</f>
        <v>Till</v>
      </c>
      <c r="K60" s="1" t="str">
        <f>HYPERLINK("https://geochem.nrcan.gc.ca/cdogs/content/kwd/kwd080049_e.htm", "HMC separation (ODM; details not reported)")</f>
        <v>HMC separation (ODM; details not reported)</v>
      </c>
      <c r="L60" t="s">
        <v>1068</v>
      </c>
      <c r="M60" t="s">
        <v>313</v>
      </c>
      <c r="N60" t="s">
        <v>469</v>
      </c>
      <c r="O60" t="s">
        <v>103</v>
      </c>
      <c r="P60" t="s">
        <v>35</v>
      </c>
      <c r="Q60" t="s">
        <v>1069</v>
      </c>
      <c r="R60" t="s">
        <v>1070</v>
      </c>
      <c r="S60" t="s">
        <v>1071</v>
      </c>
      <c r="T60" t="s">
        <v>1072</v>
      </c>
      <c r="U60" t="s">
        <v>53</v>
      </c>
      <c r="V60" t="s">
        <v>1073</v>
      </c>
      <c r="W60" t="s">
        <v>1074</v>
      </c>
      <c r="X60" t="s">
        <v>1075</v>
      </c>
      <c r="Y60" t="s">
        <v>222</v>
      </c>
      <c r="Z60" t="s">
        <v>1013</v>
      </c>
      <c r="AA60" t="s">
        <v>1076</v>
      </c>
      <c r="AB60" t="s">
        <v>535</v>
      </c>
      <c r="AC60" t="s">
        <v>1077</v>
      </c>
      <c r="AD60" t="s">
        <v>1078</v>
      </c>
      <c r="AE60" t="s">
        <v>1079</v>
      </c>
    </row>
    <row r="61" spans="1:31" hidden="1" x14ac:dyDescent="0.3">
      <c r="A61" t="s">
        <v>1080</v>
      </c>
      <c r="B61" t="s">
        <v>1081</v>
      </c>
      <c r="C61" s="1" t="str">
        <f t="shared" si="10"/>
        <v>21:1115</v>
      </c>
      <c r="D61" s="1" t="str">
        <f>HYPERLINK("https://geochem.nrcan.gc.ca/cdogs/content/svy/svy_e.htm", "")</f>
        <v/>
      </c>
      <c r="G61" s="1" t="str">
        <f>HYPERLINK("https://geochem.nrcan.gc.ca/cdogs/content/cr_/cr_00241_e.htm", "241")</f>
        <v>241</v>
      </c>
      <c r="J61" t="s">
        <v>308</v>
      </c>
      <c r="K61" t="s">
        <v>309</v>
      </c>
      <c r="L61" t="s">
        <v>1082</v>
      </c>
      <c r="M61" t="s">
        <v>1083</v>
      </c>
      <c r="N61" t="s">
        <v>312</v>
      </c>
      <c r="O61" t="s">
        <v>271</v>
      </c>
      <c r="P61" t="s">
        <v>1084</v>
      </c>
      <c r="Q61" t="s">
        <v>1085</v>
      </c>
      <c r="R61" t="s">
        <v>1086</v>
      </c>
      <c r="S61" t="s">
        <v>1087</v>
      </c>
      <c r="T61" t="s">
        <v>1088</v>
      </c>
      <c r="U61" t="s">
        <v>1089</v>
      </c>
      <c r="V61" t="s">
        <v>1090</v>
      </c>
      <c r="W61" t="s">
        <v>1091</v>
      </c>
      <c r="X61" t="s">
        <v>1092</v>
      </c>
      <c r="Y61" t="s">
        <v>1093</v>
      </c>
      <c r="Z61" t="s">
        <v>512</v>
      </c>
      <c r="AA61" t="s">
        <v>364</v>
      </c>
      <c r="AB61" t="s">
        <v>1094</v>
      </c>
      <c r="AC61" t="s">
        <v>811</v>
      </c>
      <c r="AD61" t="s">
        <v>1095</v>
      </c>
      <c r="AE61" t="s">
        <v>1096</v>
      </c>
    </row>
    <row r="62" spans="1:31" hidden="1" x14ac:dyDescent="0.3">
      <c r="A62" t="s">
        <v>1097</v>
      </c>
      <c r="B62" t="s">
        <v>1098</v>
      </c>
      <c r="C62" s="1" t="str">
        <f t="shared" ref="C62:C93" si="13">HYPERLINK("https://geochem.nrcan.gc.ca/cdogs/content/bdl/bdl211142_e.htm", "21:1142")</f>
        <v>21:1142</v>
      </c>
      <c r="D62" s="1" t="str">
        <f>HYPERLINK("https://geochem.nrcan.gc.ca/cdogs/content/svy/svy_e.htm", "")</f>
        <v/>
      </c>
      <c r="J62" s="1" t="str">
        <f>HYPERLINK("https://geochem.nrcan.gc.ca/cdogs/content/kwd/kwd020000_e.htm", "Null")</f>
        <v>Null</v>
      </c>
      <c r="K62" t="s">
        <v>309</v>
      </c>
      <c r="L62" t="s">
        <v>1099</v>
      </c>
      <c r="M62" t="s">
        <v>36</v>
      </c>
      <c r="N62" t="s">
        <v>1099</v>
      </c>
      <c r="O62" t="s">
        <v>81</v>
      </c>
      <c r="P62" t="s">
        <v>80</v>
      </c>
      <c r="Q62" t="s">
        <v>988</v>
      </c>
      <c r="R62" t="s">
        <v>988</v>
      </c>
      <c r="S62" t="s">
        <v>988</v>
      </c>
      <c r="T62" t="s">
        <v>988</v>
      </c>
      <c r="U62" t="s">
        <v>988</v>
      </c>
      <c r="V62" t="s">
        <v>988</v>
      </c>
      <c r="W62" t="s">
        <v>988</v>
      </c>
      <c r="X62" t="s">
        <v>988</v>
      </c>
      <c r="Y62" t="s">
        <v>988</v>
      </c>
      <c r="Z62" t="s">
        <v>988</v>
      </c>
      <c r="AA62" t="s">
        <v>988</v>
      </c>
      <c r="AB62" t="s">
        <v>988</v>
      </c>
      <c r="AC62" t="s">
        <v>988</v>
      </c>
      <c r="AD62" t="s">
        <v>988</v>
      </c>
      <c r="AE62" t="s">
        <v>988</v>
      </c>
    </row>
    <row r="63" spans="1:31" hidden="1" x14ac:dyDescent="0.3">
      <c r="A63" t="s">
        <v>1100</v>
      </c>
      <c r="B63" t="s">
        <v>1101</v>
      </c>
      <c r="C63" s="1" t="str">
        <f t="shared" si="13"/>
        <v>21:1142</v>
      </c>
      <c r="D63" s="1" t="str">
        <f>HYPERLINK("https://geochem.nrcan.gc.ca/cdogs/content/svy/svy_e.htm", "")</f>
        <v/>
      </c>
      <c r="J63" s="1" t="str">
        <f>HYPERLINK("https://geochem.nrcan.gc.ca/cdogs/content/kwd/kwd020000_e.htm", "Null")</f>
        <v>Null</v>
      </c>
      <c r="K63" t="s">
        <v>309</v>
      </c>
      <c r="L63" t="s">
        <v>1102</v>
      </c>
      <c r="M63" t="s">
        <v>36</v>
      </c>
      <c r="N63" t="s">
        <v>1102</v>
      </c>
      <c r="O63" t="s">
        <v>598</v>
      </c>
      <c r="P63" t="s">
        <v>104</v>
      </c>
      <c r="Q63" t="s">
        <v>988</v>
      </c>
      <c r="R63" t="s">
        <v>988</v>
      </c>
      <c r="S63" t="s">
        <v>988</v>
      </c>
      <c r="T63" t="s">
        <v>988</v>
      </c>
      <c r="U63" t="s">
        <v>988</v>
      </c>
      <c r="V63" t="s">
        <v>988</v>
      </c>
      <c r="W63" t="s">
        <v>988</v>
      </c>
      <c r="X63" t="s">
        <v>988</v>
      </c>
      <c r="Y63" t="s">
        <v>988</v>
      </c>
      <c r="Z63" t="s">
        <v>988</v>
      </c>
      <c r="AA63" t="s">
        <v>988</v>
      </c>
      <c r="AB63" t="s">
        <v>988</v>
      </c>
      <c r="AC63" t="s">
        <v>988</v>
      </c>
      <c r="AD63" t="s">
        <v>988</v>
      </c>
      <c r="AE63" t="s">
        <v>988</v>
      </c>
    </row>
    <row r="64" spans="1:31" hidden="1" x14ac:dyDescent="0.3">
      <c r="A64" t="s">
        <v>1103</v>
      </c>
      <c r="B64" t="s">
        <v>1104</v>
      </c>
      <c r="C64" s="1" t="str">
        <f t="shared" si="13"/>
        <v>21:1142</v>
      </c>
      <c r="D64" s="1" t="str">
        <f>HYPERLINK("https://geochem.nrcan.gc.ca/cdogs/content/svy/svy_e.htm", "")</f>
        <v/>
      </c>
      <c r="G64" s="1" t="str">
        <f>HYPERLINK("https://geochem.nrcan.gc.ca/cdogs/content/cr_/cr_00156_e.htm", "156")</f>
        <v>156</v>
      </c>
      <c r="J64" t="s">
        <v>308</v>
      </c>
      <c r="K64" t="s">
        <v>309</v>
      </c>
      <c r="L64" t="s">
        <v>860</v>
      </c>
      <c r="M64" t="s">
        <v>313</v>
      </c>
      <c r="N64" t="s">
        <v>250</v>
      </c>
      <c r="O64" t="s">
        <v>103</v>
      </c>
      <c r="P64" t="s">
        <v>525</v>
      </c>
      <c r="Q64" t="s">
        <v>988</v>
      </c>
      <c r="R64" t="s">
        <v>988</v>
      </c>
      <c r="S64" t="s">
        <v>988</v>
      </c>
      <c r="T64" t="s">
        <v>988</v>
      </c>
      <c r="U64" t="s">
        <v>988</v>
      </c>
      <c r="V64" t="s">
        <v>988</v>
      </c>
      <c r="W64" t="s">
        <v>988</v>
      </c>
      <c r="X64" t="s">
        <v>988</v>
      </c>
      <c r="Y64" t="s">
        <v>988</v>
      </c>
      <c r="Z64" t="s">
        <v>988</v>
      </c>
      <c r="AA64" t="s">
        <v>988</v>
      </c>
      <c r="AB64" t="s">
        <v>988</v>
      </c>
      <c r="AC64" t="s">
        <v>988</v>
      </c>
      <c r="AD64" t="s">
        <v>988</v>
      </c>
      <c r="AE64" t="s">
        <v>988</v>
      </c>
    </row>
    <row r="65" spans="1:31" hidden="1" x14ac:dyDescent="0.3">
      <c r="A65" t="s">
        <v>1105</v>
      </c>
      <c r="B65" t="s">
        <v>1106</v>
      </c>
      <c r="C65" s="1" t="str">
        <f t="shared" si="13"/>
        <v>21:1142</v>
      </c>
      <c r="D65" s="1" t="str">
        <f t="shared" ref="D65:D96" si="14">HYPERLINK("https://geochem.nrcan.gc.ca/cdogs/content/svy/svy210421_e.htm", "21:0421")</f>
        <v>21:0421</v>
      </c>
      <c r="E65" t="s">
        <v>1107</v>
      </c>
      <c r="F65" t="s">
        <v>1108</v>
      </c>
      <c r="H65">
        <v>55.673939300000001</v>
      </c>
      <c r="I65">
        <v>-65.914235399999995</v>
      </c>
      <c r="J65" s="1" t="str">
        <f t="shared" ref="J65:J96" si="15">HYPERLINK("https://geochem.nrcan.gc.ca/cdogs/content/kwd/kwd020044_e.htm", "Till")</f>
        <v>Till</v>
      </c>
      <c r="K65" s="1" t="str">
        <f t="shared" ref="K65:K96" si="16">HYPERLINK("https://geochem.nrcan.gc.ca/cdogs/content/kwd/kwd080049_e.htm", "HMC separation (ODM; details not reported)")</f>
        <v>HMC separation (ODM; details not reported)</v>
      </c>
      <c r="L65" t="s">
        <v>146</v>
      </c>
      <c r="M65" t="s">
        <v>36</v>
      </c>
      <c r="N65" t="s">
        <v>146</v>
      </c>
      <c r="O65" t="s">
        <v>578</v>
      </c>
      <c r="P65" t="s">
        <v>507</v>
      </c>
      <c r="Q65" t="s">
        <v>988</v>
      </c>
      <c r="R65" t="s">
        <v>988</v>
      </c>
      <c r="S65" t="s">
        <v>988</v>
      </c>
      <c r="T65" t="s">
        <v>988</v>
      </c>
      <c r="U65" t="s">
        <v>988</v>
      </c>
      <c r="V65" t="s">
        <v>988</v>
      </c>
      <c r="W65" t="s">
        <v>988</v>
      </c>
      <c r="X65" t="s">
        <v>988</v>
      </c>
      <c r="Y65" t="s">
        <v>988</v>
      </c>
      <c r="Z65" t="s">
        <v>988</v>
      </c>
      <c r="AA65" t="s">
        <v>988</v>
      </c>
      <c r="AB65" t="s">
        <v>988</v>
      </c>
      <c r="AC65" t="s">
        <v>988</v>
      </c>
      <c r="AD65" t="s">
        <v>988</v>
      </c>
      <c r="AE65" t="s">
        <v>988</v>
      </c>
    </row>
    <row r="66" spans="1:31" hidden="1" x14ac:dyDescent="0.3">
      <c r="A66" t="s">
        <v>1109</v>
      </c>
      <c r="B66" t="s">
        <v>1110</v>
      </c>
      <c r="C66" s="1" t="str">
        <f t="shared" si="13"/>
        <v>21:1142</v>
      </c>
      <c r="D66" s="1" t="str">
        <f t="shared" si="14"/>
        <v>21:0421</v>
      </c>
      <c r="E66" t="s">
        <v>1111</v>
      </c>
      <c r="F66" t="s">
        <v>1112</v>
      </c>
      <c r="H66">
        <v>55.529986700000002</v>
      </c>
      <c r="I66">
        <v>-65.913480500000006</v>
      </c>
      <c r="J66" s="1" t="str">
        <f t="shared" si="15"/>
        <v>Till</v>
      </c>
      <c r="K66" s="1" t="str">
        <f t="shared" si="16"/>
        <v>HMC separation (ODM; details not reported)</v>
      </c>
      <c r="L66" t="s">
        <v>843</v>
      </c>
      <c r="M66" t="s">
        <v>36</v>
      </c>
      <c r="N66" t="s">
        <v>843</v>
      </c>
      <c r="O66" t="s">
        <v>331</v>
      </c>
      <c r="P66" t="s">
        <v>661</v>
      </c>
      <c r="Q66" t="s">
        <v>988</v>
      </c>
      <c r="R66" t="s">
        <v>988</v>
      </c>
      <c r="S66" t="s">
        <v>988</v>
      </c>
      <c r="T66" t="s">
        <v>988</v>
      </c>
      <c r="U66" t="s">
        <v>988</v>
      </c>
      <c r="V66" t="s">
        <v>988</v>
      </c>
      <c r="W66" t="s">
        <v>988</v>
      </c>
      <c r="X66" t="s">
        <v>988</v>
      </c>
      <c r="Y66" t="s">
        <v>988</v>
      </c>
      <c r="Z66" t="s">
        <v>988</v>
      </c>
      <c r="AA66" t="s">
        <v>988</v>
      </c>
      <c r="AB66" t="s">
        <v>988</v>
      </c>
      <c r="AC66" t="s">
        <v>988</v>
      </c>
      <c r="AD66" t="s">
        <v>988</v>
      </c>
      <c r="AE66" t="s">
        <v>988</v>
      </c>
    </row>
    <row r="67" spans="1:31" hidden="1" x14ac:dyDescent="0.3">
      <c r="A67" t="s">
        <v>1113</v>
      </c>
      <c r="B67" t="s">
        <v>1114</v>
      </c>
      <c r="C67" s="1" t="str">
        <f t="shared" si="13"/>
        <v>21:1142</v>
      </c>
      <c r="D67" s="1" t="str">
        <f t="shared" si="14"/>
        <v>21:0421</v>
      </c>
      <c r="E67" t="s">
        <v>1115</v>
      </c>
      <c r="F67" t="s">
        <v>1116</v>
      </c>
      <c r="H67">
        <v>55.741323700000002</v>
      </c>
      <c r="I67">
        <v>-65.775414799999993</v>
      </c>
      <c r="J67" s="1" t="str">
        <f t="shared" si="15"/>
        <v>Till</v>
      </c>
      <c r="K67" s="1" t="str">
        <f t="shared" si="16"/>
        <v>HMC separation (ODM; details not reported)</v>
      </c>
      <c r="L67" t="s">
        <v>1117</v>
      </c>
      <c r="M67" t="s">
        <v>36</v>
      </c>
      <c r="N67" t="s">
        <v>1117</v>
      </c>
      <c r="O67" t="s">
        <v>331</v>
      </c>
      <c r="P67" t="s">
        <v>1118</v>
      </c>
      <c r="Q67" t="s">
        <v>988</v>
      </c>
      <c r="R67" t="s">
        <v>988</v>
      </c>
      <c r="S67" t="s">
        <v>988</v>
      </c>
      <c r="T67" t="s">
        <v>988</v>
      </c>
      <c r="U67" t="s">
        <v>988</v>
      </c>
      <c r="V67" t="s">
        <v>988</v>
      </c>
      <c r="W67" t="s">
        <v>988</v>
      </c>
      <c r="X67" t="s">
        <v>988</v>
      </c>
      <c r="Y67" t="s">
        <v>988</v>
      </c>
      <c r="Z67" t="s">
        <v>988</v>
      </c>
      <c r="AA67" t="s">
        <v>988</v>
      </c>
      <c r="AB67" t="s">
        <v>988</v>
      </c>
      <c r="AC67" t="s">
        <v>988</v>
      </c>
      <c r="AD67" t="s">
        <v>988</v>
      </c>
      <c r="AE67" t="s">
        <v>988</v>
      </c>
    </row>
    <row r="68" spans="1:31" hidden="1" x14ac:dyDescent="0.3">
      <c r="A68" t="s">
        <v>1119</v>
      </c>
      <c r="B68" t="s">
        <v>1120</v>
      </c>
      <c r="C68" s="1" t="str">
        <f t="shared" si="13"/>
        <v>21:1142</v>
      </c>
      <c r="D68" s="1" t="str">
        <f t="shared" si="14"/>
        <v>21:0421</v>
      </c>
      <c r="E68" t="s">
        <v>1121</v>
      </c>
      <c r="F68" t="s">
        <v>1122</v>
      </c>
      <c r="H68">
        <v>55.806633599999998</v>
      </c>
      <c r="I68">
        <v>-65.940318199999993</v>
      </c>
      <c r="J68" s="1" t="str">
        <f t="shared" si="15"/>
        <v>Till</v>
      </c>
      <c r="K68" s="1" t="str">
        <f t="shared" si="16"/>
        <v>HMC separation (ODM; details not reported)</v>
      </c>
      <c r="L68" t="s">
        <v>616</v>
      </c>
      <c r="M68" t="s">
        <v>36</v>
      </c>
      <c r="N68" t="s">
        <v>616</v>
      </c>
      <c r="O68" t="s">
        <v>578</v>
      </c>
      <c r="P68" t="s">
        <v>209</v>
      </c>
      <c r="Q68" t="s">
        <v>988</v>
      </c>
      <c r="R68" t="s">
        <v>988</v>
      </c>
      <c r="S68" t="s">
        <v>988</v>
      </c>
      <c r="T68" t="s">
        <v>988</v>
      </c>
      <c r="U68" t="s">
        <v>988</v>
      </c>
      <c r="V68" t="s">
        <v>988</v>
      </c>
      <c r="W68" t="s">
        <v>988</v>
      </c>
      <c r="X68" t="s">
        <v>988</v>
      </c>
      <c r="Y68" t="s">
        <v>988</v>
      </c>
      <c r="Z68" t="s">
        <v>988</v>
      </c>
      <c r="AA68" t="s">
        <v>988</v>
      </c>
      <c r="AB68" t="s">
        <v>988</v>
      </c>
      <c r="AC68" t="s">
        <v>988</v>
      </c>
      <c r="AD68" t="s">
        <v>988</v>
      </c>
      <c r="AE68" t="s">
        <v>988</v>
      </c>
    </row>
    <row r="69" spans="1:31" hidden="1" x14ac:dyDescent="0.3">
      <c r="A69" t="s">
        <v>1123</v>
      </c>
      <c r="B69" t="s">
        <v>1124</v>
      </c>
      <c r="C69" s="1" t="str">
        <f t="shared" si="13"/>
        <v>21:1142</v>
      </c>
      <c r="D69" s="1" t="str">
        <f t="shared" si="14"/>
        <v>21:0421</v>
      </c>
      <c r="E69" t="s">
        <v>1125</v>
      </c>
      <c r="F69" t="s">
        <v>1126</v>
      </c>
      <c r="H69">
        <v>55.836734800000002</v>
      </c>
      <c r="I69">
        <v>-65.889716199999995</v>
      </c>
      <c r="J69" s="1" t="str">
        <f t="shared" si="15"/>
        <v>Till</v>
      </c>
      <c r="K69" s="1" t="str">
        <f t="shared" si="16"/>
        <v>HMC separation (ODM; details not reported)</v>
      </c>
      <c r="L69" t="s">
        <v>353</v>
      </c>
      <c r="M69" t="s">
        <v>36</v>
      </c>
      <c r="N69" t="s">
        <v>353</v>
      </c>
      <c r="O69" t="s">
        <v>578</v>
      </c>
      <c r="P69" t="s">
        <v>148</v>
      </c>
      <c r="Q69" t="s">
        <v>988</v>
      </c>
      <c r="R69" t="s">
        <v>988</v>
      </c>
      <c r="S69" t="s">
        <v>988</v>
      </c>
      <c r="T69" t="s">
        <v>988</v>
      </c>
      <c r="U69" t="s">
        <v>988</v>
      </c>
      <c r="V69" t="s">
        <v>988</v>
      </c>
      <c r="W69" t="s">
        <v>988</v>
      </c>
      <c r="X69" t="s">
        <v>988</v>
      </c>
      <c r="Y69" t="s">
        <v>988</v>
      </c>
      <c r="Z69" t="s">
        <v>988</v>
      </c>
      <c r="AA69" t="s">
        <v>988</v>
      </c>
      <c r="AB69" t="s">
        <v>988</v>
      </c>
      <c r="AC69" t="s">
        <v>988</v>
      </c>
      <c r="AD69" t="s">
        <v>988</v>
      </c>
      <c r="AE69" t="s">
        <v>988</v>
      </c>
    </row>
    <row r="70" spans="1:31" hidden="1" x14ac:dyDescent="0.3">
      <c r="A70" t="s">
        <v>1127</v>
      </c>
      <c r="B70" t="s">
        <v>1128</v>
      </c>
      <c r="C70" s="1" t="str">
        <f t="shared" si="13"/>
        <v>21:1142</v>
      </c>
      <c r="D70" s="1" t="str">
        <f t="shared" si="14"/>
        <v>21:0421</v>
      </c>
      <c r="E70" t="s">
        <v>1129</v>
      </c>
      <c r="F70" t="s">
        <v>1130</v>
      </c>
      <c r="H70">
        <v>55.922463200000003</v>
      </c>
      <c r="I70">
        <v>-65.9728949</v>
      </c>
      <c r="J70" s="1" t="str">
        <f t="shared" si="15"/>
        <v>Till</v>
      </c>
      <c r="K70" s="1" t="str">
        <f t="shared" si="16"/>
        <v>HMC separation (ODM; details not reported)</v>
      </c>
      <c r="L70" t="s">
        <v>662</v>
      </c>
      <c r="M70" t="s">
        <v>36</v>
      </c>
      <c r="N70" t="s">
        <v>662</v>
      </c>
      <c r="O70" t="s">
        <v>757</v>
      </c>
      <c r="P70" t="s">
        <v>1083</v>
      </c>
      <c r="Q70" t="s">
        <v>988</v>
      </c>
      <c r="R70" t="s">
        <v>988</v>
      </c>
      <c r="S70" t="s">
        <v>988</v>
      </c>
      <c r="T70" t="s">
        <v>988</v>
      </c>
      <c r="U70" t="s">
        <v>988</v>
      </c>
      <c r="V70" t="s">
        <v>988</v>
      </c>
      <c r="W70" t="s">
        <v>988</v>
      </c>
      <c r="X70" t="s">
        <v>988</v>
      </c>
      <c r="Y70" t="s">
        <v>988</v>
      </c>
      <c r="Z70" t="s">
        <v>988</v>
      </c>
      <c r="AA70" t="s">
        <v>988</v>
      </c>
      <c r="AB70" t="s">
        <v>988</v>
      </c>
      <c r="AC70" t="s">
        <v>988</v>
      </c>
      <c r="AD70" t="s">
        <v>988</v>
      </c>
      <c r="AE70" t="s">
        <v>988</v>
      </c>
    </row>
    <row r="71" spans="1:31" hidden="1" x14ac:dyDescent="0.3">
      <c r="A71" t="s">
        <v>1131</v>
      </c>
      <c r="B71" t="s">
        <v>1132</v>
      </c>
      <c r="C71" s="1" t="str">
        <f t="shared" si="13"/>
        <v>21:1142</v>
      </c>
      <c r="D71" s="1" t="str">
        <f t="shared" si="14"/>
        <v>21:0421</v>
      </c>
      <c r="E71" t="s">
        <v>1133</v>
      </c>
      <c r="F71" t="s">
        <v>1134</v>
      </c>
      <c r="H71">
        <v>55.968765699999999</v>
      </c>
      <c r="I71">
        <v>-65.587061500000004</v>
      </c>
      <c r="J71" s="1" t="str">
        <f t="shared" si="15"/>
        <v>Till</v>
      </c>
      <c r="K71" s="1" t="str">
        <f t="shared" si="16"/>
        <v>HMC separation (ODM; details not reported)</v>
      </c>
      <c r="L71" t="s">
        <v>1135</v>
      </c>
      <c r="M71" t="s">
        <v>36</v>
      </c>
      <c r="N71" t="s">
        <v>1135</v>
      </c>
      <c r="O71" t="s">
        <v>1136</v>
      </c>
      <c r="P71" t="s">
        <v>314</v>
      </c>
      <c r="Q71" t="s">
        <v>988</v>
      </c>
      <c r="R71" t="s">
        <v>988</v>
      </c>
      <c r="S71" t="s">
        <v>988</v>
      </c>
      <c r="T71" t="s">
        <v>988</v>
      </c>
      <c r="U71" t="s">
        <v>988</v>
      </c>
      <c r="V71" t="s">
        <v>988</v>
      </c>
      <c r="W71" t="s">
        <v>988</v>
      </c>
      <c r="X71" t="s">
        <v>988</v>
      </c>
      <c r="Y71" t="s">
        <v>988</v>
      </c>
      <c r="Z71" t="s">
        <v>988</v>
      </c>
      <c r="AA71" t="s">
        <v>988</v>
      </c>
      <c r="AB71" t="s">
        <v>988</v>
      </c>
      <c r="AC71" t="s">
        <v>988</v>
      </c>
      <c r="AD71" t="s">
        <v>988</v>
      </c>
      <c r="AE71" t="s">
        <v>988</v>
      </c>
    </row>
    <row r="72" spans="1:31" hidden="1" x14ac:dyDescent="0.3">
      <c r="A72" t="s">
        <v>1137</v>
      </c>
      <c r="B72" t="s">
        <v>1138</v>
      </c>
      <c r="C72" s="1" t="str">
        <f t="shared" si="13"/>
        <v>21:1142</v>
      </c>
      <c r="D72" s="1" t="str">
        <f t="shared" si="14"/>
        <v>21:0421</v>
      </c>
      <c r="E72" t="s">
        <v>1139</v>
      </c>
      <c r="F72" t="s">
        <v>1140</v>
      </c>
      <c r="H72">
        <v>55.9067109</v>
      </c>
      <c r="I72">
        <v>-65.333824800000002</v>
      </c>
      <c r="J72" s="1" t="str">
        <f t="shared" si="15"/>
        <v>Till</v>
      </c>
      <c r="K72" s="1" t="str">
        <f t="shared" si="16"/>
        <v>HMC separation (ODM; details not reported)</v>
      </c>
      <c r="L72" t="s">
        <v>35</v>
      </c>
      <c r="M72" t="s">
        <v>36</v>
      </c>
      <c r="N72" t="s">
        <v>35</v>
      </c>
      <c r="O72" t="s">
        <v>741</v>
      </c>
      <c r="P72" t="s">
        <v>1141</v>
      </c>
      <c r="Q72" t="s">
        <v>988</v>
      </c>
      <c r="R72" t="s">
        <v>988</v>
      </c>
      <c r="S72" t="s">
        <v>988</v>
      </c>
      <c r="T72" t="s">
        <v>988</v>
      </c>
      <c r="U72" t="s">
        <v>988</v>
      </c>
      <c r="V72" t="s">
        <v>988</v>
      </c>
      <c r="W72" t="s">
        <v>988</v>
      </c>
      <c r="X72" t="s">
        <v>988</v>
      </c>
      <c r="Y72" t="s">
        <v>988</v>
      </c>
      <c r="Z72" t="s">
        <v>988</v>
      </c>
      <c r="AA72" t="s">
        <v>988</v>
      </c>
      <c r="AB72" t="s">
        <v>988</v>
      </c>
      <c r="AC72" t="s">
        <v>988</v>
      </c>
      <c r="AD72" t="s">
        <v>988</v>
      </c>
      <c r="AE72" t="s">
        <v>988</v>
      </c>
    </row>
    <row r="73" spans="1:31" hidden="1" x14ac:dyDescent="0.3">
      <c r="A73" t="s">
        <v>1142</v>
      </c>
      <c r="B73" t="s">
        <v>1143</v>
      </c>
      <c r="C73" s="1" t="str">
        <f t="shared" si="13"/>
        <v>21:1142</v>
      </c>
      <c r="D73" s="1" t="str">
        <f t="shared" si="14"/>
        <v>21:0421</v>
      </c>
      <c r="E73" t="s">
        <v>1144</v>
      </c>
      <c r="F73" t="s">
        <v>1145</v>
      </c>
      <c r="H73">
        <v>55.795433699999997</v>
      </c>
      <c r="I73">
        <v>-65.689525500000002</v>
      </c>
      <c r="J73" s="1" t="str">
        <f t="shared" si="15"/>
        <v>Till</v>
      </c>
      <c r="K73" s="1" t="str">
        <f t="shared" si="16"/>
        <v>HMC separation (ODM; details not reported)</v>
      </c>
      <c r="L73" t="s">
        <v>469</v>
      </c>
      <c r="M73" t="s">
        <v>36</v>
      </c>
      <c r="N73" t="s">
        <v>469</v>
      </c>
      <c r="O73" t="s">
        <v>374</v>
      </c>
      <c r="P73" t="s">
        <v>1146</v>
      </c>
      <c r="Q73" t="s">
        <v>988</v>
      </c>
      <c r="R73" t="s">
        <v>988</v>
      </c>
      <c r="S73" t="s">
        <v>988</v>
      </c>
      <c r="T73" t="s">
        <v>988</v>
      </c>
      <c r="U73" t="s">
        <v>988</v>
      </c>
      <c r="V73" t="s">
        <v>988</v>
      </c>
      <c r="W73" t="s">
        <v>988</v>
      </c>
      <c r="X73" t="s">
        <v>988</v>
      </c>
      <c r="Y73" t="s">
        <v>988</v>
      </c>
      <c r="Z73" t="s">
        <v>988</v>
      </c>
      <c r="AA73" t="s">
        <v>988</v>
      </c>
      <c r="AB73" t="s">
        <v>988</v>
      </c>
      <c r="AC73" t="s">
        <v>988</v>
      </c>
      <c r="AD73" t="s">
        <v>988</v>
      </c>
      <c r="AE73" t="s">
        <v>988</v>
      </c>
    </row>
    <row r="74" spans="1:31" hidden="1" x14ac:dyDescent="0.3">
      <c r="A74" t="s">
        <v>1147</v>
      </c>
      <c r="B74" t="s">
        <v>1148</v>
      </c>
      <c r="C74" s="1" t="str">
        <f t="shared" si="13"/>
        <v>21:1142</v>
      </c>
      <c r="D74" s="1" t="str">
        <f t="shared" si="14"/>
        <v>21:0421</v>
      </c>
      <c r="E74" t="s">
        <v>1149</v>
      </c>
      <c r="F74" t="s">
        <v>1150</v>
      </c>
      <c r="H74">
        <v>55.6591813</v>
      </c>
      <c r="I74">
        <v>-65.641848999999993</v>
      </c>
      <c r="J74" s="1" t="str">
        <f t="shared" si="15"/>
        <v>Till</v>
      </c>
      <c r="K74" s="1" t="str">
        <f t="shared" si="16"/>
        <v>HMC separation (ODM; details not reported)</v>
      </c>
      <c r="L74" t="s">
        <v>146</v>
      </c>
      <c r="M74" t="s">
        <v>36</v>
      </c>
      <c r="N74" t="s">
        <v>146</v>
      </c>
      <c r="O74" t="s">
        <v>1151</v>
      </c>
      <c r="P74" t="s">
        <v>1084</v>
      </c>
      <c r="Q74" t="s">
        <v>988</v>
      </c>
      <c r="R74" t="s">
        <v>988</v>
      </c>
      <c r="S74" t="s">
        <v>988</v>
      </c>
      <c r="T74" t="s">
        <v>988</v>
      </c>
      <c r="U74" t="s">
        <v>988</v>
      </c>
      <c r="V74" t="s">
        <v>988</v>
      </c>
      <c r="W74" t="s">
        <v>988</v>
      </c>
      <c r="X74" t="s">
        <v>988</v>
      </c>
      <c r="Y74" t="s">
        <v>988</v>
      </c>
      <c r="Z74" t="s">
        <v>988</v>
      </c>
      <c r="AA74" t="s">
        <v>988</v>
      </c>
      <c r="AB74" t="s">
        <v>988</v>
      </c>
      <c r="AC74" t="s">
        <v>988</v>
      </c>
      <c r="AD74" t="s">
        <v>988</v>
      </c>
      <c r="AE74" t="s">
        <v>988</v>
      </c>
    </row>
    <row r="75" spans="1:31" hidden="1" x14ac:dyDescent="0.3">
      <c r="A75" t="s">
        <v>1152</v>
      </c>
      <c r="B75" t="s">
        <v>1153</v>
      </c>
      <c r="C75" s="1" t="str">
        <f t="shared" si="13"/>
        <v>21:1142</v>
      </c>
      <c r="D75" s="1" t="str">
        <f t="shared" si="14"/>
        <v>21:0421</v>
      </c>
      <c r="E75" t="s">
        <v>1154</v>
      </c>
      <c r="F75" t="s">
        <v>1155</v>
      </c>
      <c r="H75">
        <v>55.5874697</v>
      </c>
      <c r="I75">
        <v>-65.704782699999996</v>
      </c>
      <c r="J75" s="1" t="str">
        <f t="shared" si="15"/>
        <v>Till</v>
      </c>
      <c r="K75" s="1" t="str">
        <f t="shared" si="16"/>
        <v>HMC separation (ODM; details not reported)</v>
      </c>
      <c r="L75" t="s">
        <v>1156</v>
      </c>
      <c r="M75" t="s">
        <v>36</v>
      </c>
      <c r="N75" t="s">
        <v>1156</v>
      </c>
      <c r="O75" t="s">
        <v>757</v>
      </c>
      <c r="P75" t="s">
        <v>126</v>
      </c>
      <c r="Q75" t="s">
        <v>988</v>
      </c>
      <c r="R75" t="s">
        <v>988</v>
      </c>
      <c r="S75" t="s">
        <v>988</v>
      </c>
      <c r="T75" t="s">
        <v>988</v>
      </c>
      <c r="U75" t="s">
        <v>988</v>
      </c>
      <c r="V75" t="s">
        <v>988</v>
      </c>
      <c r="W75" t="s">
        <v>988</v>
      </c>
      <c r="X75" t="s">
        <v>988</v>
      </c>
      <c r="Y75" t="s">
        <v>988</v>
      </c>
      <c r="Z75" t="s">
        <v>988</v>
      </c>
      <c r="AA75" t="s">
        <v>988</v>
      </c>
      <c r="AB75" t="s">
        <v>988</v>
      </c>
      <c r="AC75" t="s">
        <v>988</v>
      </c>
      <c r="AD75" t="s">
        <v>988</v>
      </c>
      <c r="AE75" t="s">
        <v>988</v>
      </c>
    </row>
    <row r="76" spans="1:31" hidden="1" x14ac:dyDescent="0.3">
      <c r="A76" t="s">
        <v>1157</v>
      </c>
      <c r="B76" t="s">
        <v>1158</v>
      </c>
      <c r="C76" s="1" t="str">
        <f t="shared" si="13"/>
        <v>21:1142</v>
      </c>
      <c r="D76" s="1" t="str">
        <f t="shared" si="14"/>
        <v>21:0421</v>
      </c>
      <c r="E76" t="s">
        <v>1159</v>
      </c>
      <c r="F76" t="s">
        <v>1160</v>
      </c>
      <c r="H76">
        <v>55.472530200000001</v>
      </c>
      <c r="I76">
        <v>-65.979270600000007</v>
      </c>
      <c r="J76" s="1" t="str">
        <f t="shared" si="15"/>
        <v>Till</v>
      </c>
      <c r="K76" s="1" t="str">
        <f t="shared" si="16"/>
        <v>HMC separation (ODM; details not reported)</v>
      </c>
      <c r="L76" t="s">
        <v>1161</v>
      </c>
      <c r="M76" t="s">
        <v>36</v>
      </c>
      <c r="N76" t="s">
        <v>1161</v>
      </c>
      <c r="O76" t="s">
        <v>578</v>
      </c>
      <c r="P76" t="s">
        <v>1162</v>
      </c>
      <c r="Q76" t="s">
        <v>988</v>
      </c>
      <c r="R76" t="s">
        <v>988</v>
      </c>
      <c r="S76" t="s">
        <v>988</v>
      </c>
      <c r="T76" t="s">
        <v>988</v>
      </c>
      <c r="U76" t="s">
        <v>988</v>
      </c>
      <c r="V76" t="s">
        <v>988</v>
      </c>
      <c r="W76" t="s">
        <v>988</v>
      </c>
      <c r="X76" t="s">
        <v>988</v>
      </c>
      <c r="Y76" t="s">
        <v>988</v>
      </c>
      <c r="Z76" t="s">
        <v>988</v>
      </c>
      <c r="AA76" t="s">
        <v>988</v>
      </c>
      <c r="AB76" t="s">
        <v>988</v>
      </c>
      <c r="AC76" t="s">
        <v>988</v>
      </c>
      <c r="AD76" t="s">
        <v>988</v>
      </c>
      <c r="AE76" t="s">
        <v>988</v>
      </c>
    </row>
    <row r="77" spans="1:31" hidden="1" x14ac:dyDescent="0.3">
      <c r="A77" t="s">
        <v>1163</v>
      </c>
      <c r="B77" t="s">
        <v>1164</v>
      </c>
      <c r="C77" s="1" t="str">
        <f t="shared" si="13"/>
        <v>21:1142</v>
      </c>
      <c r="D77" s="1" t="str">
        <f t="shared" si="14"/>
        <v>21:0421</v>
      </c>
      <c r="E77" t="s">
        <v>1165</v>
      </c>
      <c r="F77" t="s">
        <v>1166</v>
      </c>
      <c r="H77">
        <v>55.3219432</v>
      </c>
      <c r="I77">
        <v>-65.873595600000002</v>
      </c>
      <c r="J77" s="1" t="str">
        <f t="shared" si="15"/>
        <v>Till</v>
      </c>
      <c r="K77" s="1" t="str">
        <f t="shared" si="16"/>
        <v>HMC separation (ODM; details not reported)</v>
      </c>
      <c r="L77" t="s">
        <v>1167</v>
      </c>
      <c r="M77" t="s">
        <v>36</v>
      </c>
      <c r="N77" t="s">
        <v>1167</v>
      </c>
      <c r="O77" t="s">
        <v>578</v>
      </c>
      <c r="P77" t="s">
        <v>1168</v>
      </c>
      <c r="Q77" t="s">
        <v>988</v>
      </c>
      <c r="R77" t="s">
        <v>988</v>
      </c>
      <c r="S77" t="s">
        <v>988</v>
      </c>
      <c r="T77" t="s">
        <v>988</v>
      </c>
      <c r="U77" t="s">
        <v>988</v>
      </c>
      <c r="V77" t="s">
        <v>988</v>
      </c>
      <c r="W77" t="s">
        <v>988</v>
      </c>
      <c r="X77" t="s">
        <v>988</v>
      </c>
      <c r="Y77" t="s">
        <v>988</v>
      </c>
      <c r="Z77" t="s">
        <v>988</v>
      </c>
      <c r="AA77" t="s">
        <v>988</v>
      </c>
      <c r="AB77" t="s">
        <v>988</v>
      </c>
      <c r="AC77" t="s">
        <v>988</v>
      </c>
      <c r="AD77" t="s">
        <v>988</v>
      </c>
      <c r="AE77" t="s">
        <v>988</v>
      </c>
    </row>
    <row r="78" spans="1:31" hidden="1" x14ac:dyDescent="0.3">
      <c r="A78" t="s">
        <v>1169</v>
      </c>
      <c r="B78" t="s">
        <v>1170</v>
      </c>
      <c r="C78" s="1" t="str">
        <f t="shared" si="13"/>
        <v>21:1142</v>
      </c>
      <c r="D78" s="1" t="str">
        <f t="shared" si="14"/>
        <v>21:0421</v>
      </c>
      <c r="E78" t="s">
        <v>1171</v>
      </c>
      <c r="F78" t="s">
        <v>1172</v>
      </c>
      <c r="H78">
        <v>55.2148988</v>
      </c>
      <c r="I78">
        <v>-65.899819699999995</v>
      </c>
      <c r="J78" s="1" t="str">
        <f t="shared" si="15"/>
        <v>Till</v>
      </c>
      <c r="K78" s="1" t="str">
        <f t="shared" si="16"/>
        <v>HMC separation (ODM; details not reported)</v>
      </c>
      <c r="L78" t="s">
        <v>507</v>
      </c>
      <c r="M78" t="s">
        <v>36</v>
      </c>
      <c r="N78" t="s">
        <v>507</v>
      </c>
      <c r="O78" t="s">
        <v>978</v>
      </c>
      <c r="P78" t="s">
        <v>311</v>
      </c>
      <c r="Q78" t="s">
        <v>988</v>
      </c>
      <c r="R78" t="s">
        <v>988</v>
      </c>
      <c r="S78" t="s">
        <v>988</v>
      </c>
      <c r="T78" t="s">
        <v>988</v>
      </c>
      <c r="U78" t="s">
        <v>988</v>
      </c>
      <c r="V78" t="s">
        <v>988</v>
      </c>
      <c r="W78" t="s">
        <v>988</v>
      </c>
      <c r="X78" t="s">
        <v>988</v>
      </c>
      <c r="Y78" t="s">
        <v>988</v>
      </c>
      <c r="Z78" t="s">
        <v>988</v>
      </c>
      <c r="AA78" t="s">
        <v>988</v>
      </c>
      <c r="AB78" t="s">
        <v>988</v>
      </c>
      <c r="AC78" t="s">
        <v>988</v>
      </c>
      <c r="AD78" t="s">
        <v>988</v>
      </c>
      <c r="AE78" t="s">
        <v>988</v>
      </c>
    </row>
    <row r="79" spans="1:31" hidden="1" x14ac:dyDescent="0.3">
      <c r="A79" t="s">
        <v>1173</v>
      </c>
      <c r="B79" t="s">
        <v>1174</v>
      </c>
      <c r="C79" s="1" t="str">
        <f t="shared" si="13"/>
        <v>21:1142</v>
      </c>
      <c r="D79" s="1" t="str">
        <f t="shared" si="14"/>
        <v>21:0421</v>
      </c>
      <c r="E79" t="s">
        <v>1175</v>
      </c>
      <c r="F79" t="s">
        <v>1176</v>
      </c>
      <c r="H79">
        <v>55.5953108</v>
      </c>
      <c r="I79">
        <v>-65.788492000000005</v>
      </c>
      <c r="J79" s="1" t="str">
        <f t="shared" si="15"/>
        <v>Till</v>
      </c>
      <c r="K79" s="1" t="str">
        <f t="shared" si="16"/>
        <v>HMC separation (ODM; details not reported)</v>
      </c>
      <c r="L79" t="s">
        <v>353</v>
      </c>
      <c r="M79" t="s">
        <v>36</v>
      </c>
      <c r="N79" t="s">
        <v>353</v>
      </c>
      <c r="O79" t="s">
        <v>374</v>
      </c>
      <c r="P79" t="s">
        <v>1177</v>
      </c>
      <c r="Q79" t="s">
        <v>988</v>
      </c>
      <c r="R79" t="s">
        <v>988</v>
      </c>
      <c r="S79" t="s">
        <v>988</v>
      </c>
      <c r="T79" t="s">
        <v>988</v>
      </c>
      <c r="U79" t="s">
        <v>988</v>
      </c>
      <c r="V79" t="s">
        <v>988</v>
      </c>
      <c r="W79" t="s">
        <v>988</v>
      </c>
      <c r="X79" t="s">
        <v>988</v>
      </c>
      <c r="Y79" t="s">
        <v>988</v>
      </c>
      <c r="Z79" t="s">
        <v>988</v>
      </c>
      <c r="AA79" t="s">
        <v>988</v>
      </c>
      <c r="AB79" t="s">
        <v>988</v>
      </c>
      <c r="AC79" t="s">
        <v>988</v>
      </c>
      <c r="AD79" t="s">
        <v>988</v>
      </c>
      <c r="AE79" t="s">
        <v>988</v>
      </c>
    </row>
    <row r="80" spans="1:31" hidden="1" x14ac:dyDescent="0.3">
      <c r="A80" t="s">
        <v>1178</v>
      </c>
      <c r="B80" t="s">
        <v>1179</v>
      </c>
      <c r="C80" s="1" t="str">
        <f t="shared" si="13"/>
        <v>21:1142</v>
      </c>
      <c r="D80" s="1" t="str">
        <f t="shared" si="14"/>
        <v>21:0421</v>
      </c>
      <c r="E80" t="s">
        <v>1180</v>
      </c>
      <c r="F80" t="s">
        <v>1181</v>
      </c>
      <c r="H80">
        <v>55.626055000000001</v>
      </c>
      <c r="I80">
        <v>-65.928791200000006</v>
      </c>
      <c r="J80" s="1" t="str">
        <f t="shared" si="15"/>
        <v>Till</v>
      </c>
      <c r="K80" s="1" t="str">
        <f t="shared" si="16"/>
        <v>HMC separation (ODM; details not reported)</v>
      </c>
      <c r="L80" t="s">
        <v>1182</v>
      </c>
      <c r="M80" t="s">
        <v>36</v>
      </c>
      <c r="N80" t="s">
        <v>1182</v>
      </c>
      <c r="O80" t="s">
        <v>526</v>
      </c>
      <c r="P80" t="s">
        <v>1183</v>
      </c>
      <c r="Q80" t="s">
        <v>988</v>
      </c>
      <c r="R80" t="s">
        <v>988</v>
      </c>
      <c r="S80" t="s">
        <v>988</v>
      </c>
      <c r="T80" t="s">
        <v>988</v>
      </c>
      <c r="U80" t="s">
        <v>988</v>
      </c>
      <c r="V80" t="s">
        <v>988</v>
      </c>
      <c r="W80" t="s">
        <v>988</v>
      </c>
      <c r="X80" t="s">
        <v>988</v>
      </c>
      <c r="Y80" t="s">
        <v>988</v>
      </c>
      <c r="Z80" t="s">
        <v>988</v>
      </c>
      <c r="AA80" t="s">
        <v>988</v>
      </c>
      <c r="AB80" t="s">
        <v>988</v>
      </c>
      <c r="AC80" t="s">
        <v>988</v>
      </c>
      <c r="AD80" t="s">
        <v>988</v>
      </c>
      <c r="AE80" t="s">
        <v>988</v>
      </c>
    </row>
    <row r="81" spans="1:31" hidden="1" x14ac:dyDescent="0.3">
      <c r="A81" t="s">
        <v>1184</v>
      </c>
      <c r="B81" t="s">
        <v>1185</v>
      </c>
      <c r="C81" s="1" t="str">
        <f t="shared" si="13"/>
        <v>21:1142</v>
      </c>
      <c r="D81" s="1" t="str">
        <f t="shared" si="14"/>
        <v>21:0421</v>
      </c>
      <c r="E81" t="s">
        <v>1186</v>
      </c>
      <c r="F81" t="s">
        <v>1187</v>
      </c>
      <c r="H81">
        <v>55.726127200000001</v>
      </c>
      <c r="I81">
        <v>-65.883654000000007</v>
      </c>
      <c r="J81" s="1" t="str">
        <f t="shared" si="15"/>
        <v>Till</v>
      </c>
      <c r="K81" s="1" t="str">
        <f t="shared" si="16"/>
        <v>HMC separation (ODM; details not reported)</v>
      </c>
      <c r="L81" t="s">
        <v>38</v>
      </c>
      <c r="M81" t="s">
        <v>36</v>
      </c>
      <c r="N81" t="s">
        <v>38</v>
      </c>
      <c r="O81" t="s">
        <v>147</v>
      </c>
      <c r="P81" t="s">
        <v>291</v>
      </c>
      <c r="Q81" t="s">
        <v>988</v>
      </c>
      <c r="R81" t="s">
        <v>988</v>
      </c>
      <c r="S81" t="s">
        <v>988</v>
      </c>
      <c r="T81" t="s">
        <v>988</v>
      </c>
      <c r="U81" t="s">
        <v>988</v>
      </c>
      <c r="V81" t="s">
        <v>988</v>
      </c>
      <c r="W81" t="s">
        <v>988</v>
      </c>
      <c r="X81" t="s">
        <v>988</v>
      </c>
      <c r="Y81" t="s">
        <v>988</v>
      </c>
      <c r="Z81" t="s">
        <v>988</v>
      </c>
      <c r="AA81" t="s">
        <v>988</v>
      </c>
      <c r="AB81" t="s">
        <v>988</v>
      </c>
      <c r="AC81" t="s">
        <v>988</v>
      </c>
      <c r="AD81" t="s">
        <v>988</v>
      </c>
      <c r="AE81" t="s">
        <v>988</v>
      </c>
    </row>
    <row r="82" spans="1:31" hidden="1" x14ac:dyDescent="0.3">
      <c r="A82" t="s">
        <v>1188</v>
      </c>
      <c r="B82" t="s">
        <v>1189</v>
      </c>
      <c r="C82" s="1" t="str">
        <f t="shared" si="13"/>
        <v>21:1142</v>
      </c>
      <c r="D82" s="1" t="str">
        <f t="shared" si="14"/>
        <v>21:0421</v>
      </c>
      <c r="E82" t="s">
        <v>1190</v>
      </c>
      <c r="F82" t="s">
        <v>1191</v>
      </c>
      <c r="H82">
        <v>55.772631099999998</v>
      </c>
      <c r="I82">
        <v>-65.529892099999998</v>
      </c>
      <c r="J82" s="1" t="str">
        <f t="shared" si="15"/>
        <v>Till</v>
      </c>
      <c r="K82" s="1" t="str">
        <f t="shared" si="16"/>
        <v>HMC separation (ODM; details not reported)</v>
      </c>
      <c r="L82" t="s">
        <v>413</v>
      </c>
      <c r="M82" t="s">
        <v>36</v>
      </c>
      <c r="N82" t="s">
        <v>413</v>
      </c>
      <c r="O82" t="s">
        <v>81</v>
      </c>
      <c r="P82" t="s">
        <v>616</v>
      </c>
      <c r="Q82" t="s">
        <v>988</v>
      </c>
      <c r="R82" t="s">
        <v>988</v>
      </c>
      <c r="S82" t="s">
        <v>988</v>
      </c>
      <c r="T82" t="s">
        <v>988</v>
      </c>
      <c r="U82" t="s">
        <v>988</v>
      </c>
      <c r="V82" t="s">
        <v>988</v>
      </c>
      <c r="W82" t="s">
        <v>988</v>
      </c>
      <c r="X82" t="s">
        <v>988</v>
      </c>
      <c r="Y82" t="s">
        <v>988</v>
      </c>
      <c r="Z82" t="s">
        <v>988</v>
      </c>
      <c r="AA82" t="s">
        <v>988</v>
      </c>
      <c r="AB82" t="s">
        <v>988</v>
      </c>
      <c r="AC82" t="s">
        <v>988</v>
      </c>
      <c r="AD82" t="s">
        <v>988</v>
      </c>
      <c r="AE82" t="s">
        <v>988</v>
      </c>
    </row>
    <row r="83" spans="1:31" hidden="1" x14ac:dyDescent="0.3">
      <c r="A83" t="s">
        <v>1192</v>
      </c>
      <c r="B83" t="s">
        <v>1193</v>
      </c>
      <c r="C83" s="1" t="str">
        <f t="shared" si="13"/>
        <v>21:1142</v>
      </c>
      <c r="D83" s="1" t="str">
        <f t="shared" si="14"/>
        <v>21:0421</v>
      </c>
      <c r="E83" t="s">
        <v>1194</v>
      </c>
      <c r="F83" t="s">
        <v>1195</v>
      </c>
      <c r="H83">
        <v>55.739025900000001</v>
      </c>
      <c r="I83">
        <v>-65.152558499999998</v>
      </c>
      <c r="J83" s="1" t="str">
        <f t="shared" si="15"/>
        <v>Till</v>
      </c>
      <c r="K83" s="1" t="str">
        <f t="shared" si="16"/>
        <v>HMC separation (ODM; details not reported)</v>
      </c>
      <c r="L83" t="s">
        <v>507</v>
      </c>
      <c r="M83" t="s">
        <v>36</v>
      </c>
      <c r="N83" t="s">
        <v>507</v>
      </c>
      <c r="O83" t="s">
        <v>271</v>
      </c>
      <c r="P83" t="s">
        <v>148</v>
      </c>
      <c r="Q83" t="s">
        <v>988</v>
      </c>
      <c r="R83" t="s">
        <v>988</v>
      </c>
      <c r="S83" t="s">
        <v>988</v>
      </c>
      <c r="T83" t="s">
        <v>988</v>
      </c>
      <c r="U83" t="s">
        <v>988</v>
      </c>
      <c r="V83" t="s">
        <v>988</v>
      </c>
      <c r="W83" t="s">
        <v>988</v>
      </c>
      <c r="X83" t="s">
        <v>988</v>
      </c>
      <c r="Y83" t="s">
        <v>988</v>
      </c>
      <c r="Z83" t="s">
        <v>988</v>
      </c>
      <c r="AA83" t="s">
        <v>988</v>
      </c>
      <c r="AB83" t="s">
        <v>988</v>
      </c>
      <c r="AC83" t="s">
        <v>988</v>
      </c>
      <c r="AD83" t="s">
        <v>988</v>
      </c>
      <c r="AE83" t="s">
        <v>988</v>
      </c>
    </row>
    <row r="84" spans="1:31" hidden="1" x14ac:dyDescent="0.3">
      <c r="A84" t="s">
        <v>1196</v>
      </c>
      <c r="B84" t="s">
        <v>1197</v>
      </c>
      <c r="C84" s="1" t="str">
        <f t="shared" si="13"/>
        <v>21:1142</v>
      </c>
      <c r="D84" s="1" t="str">
        <f t="shared" si="14"/>
        <v>21:0421</v>
      </c>
      <c r="E84" t="s">
        <v>1198</v>
      </c>
      <c r="F84" t="s">
        <v>1199</v>
      </c>
      <c r="H84">
        <v>55.654322299999997</v>
      </c>
      <c r="I84">
        <v>-65.781129100000001</v>
      </c>
      <c r="J84" s="1" t="str">
        <f t="shared" si="15"/>
        <v>Till</v>
      </c>
      <c r="K84" s="1" t="str">
        <f t="shared" si="16"/>
        <v>HMC separation (ODM; details not reported)</v>
      </c>
      <c r="L84" t="s">
        <v>148</v>
      </c>
      <c r="M84" t="s">
        <v>36</v>
      </c>
      <c r="N84" t="s">
        <v>148</v>
      </c>
      <c r="O84" t="s">
        <v>1151</v>
      </c>
      <c r="P84" t="s">
        <v>126</v>
      </c>
      <c r="Q84" t="s">
        <v>988</v>
      </c>
      <c r="R84" t="s">
        <v>988</v>
      </c>
      <c r="S84" t="s">
        <v>988</v>
      </c>
      <c r="T84" t="s">
        <v>988</v>
      </c>
      <c r="U84" t="s">
        <v>988</v>
      </c>
      <c r="V84" t="s">
        <v>988</v>
      </c>
      <c r="W84" t="s">
        <v>988</v>
      </c>
      <c r="X84" t="s">
        <v>988</v>
      </c>
      <c r="Y84" t="s">
        <v>988</v>
      </c>
      <c r="Z84" t="s">
        <v>988</v>
      </c>
      <c r="AA84" t="s">
        <v>988</v>
      </c>
      <c r="AB84" t="s">
        <v>988</v>
      </c>
      <c r="AC84" t="s">
        <v>988</v>
      </c>
      <c r="AD84" t="s">
        <v>988</v>
      </c>
      <c r="AE84" t="s">
        <v>988</v>
      </c>
    </row>
    <row r="85" spans="1:31" hidden="1" x14ac:dyDescent="0.3">
      <c r="A85" t="s">
        <v>1200</v>
      </c>
      <c r="B85" t="s">
        <v>1201</v>
      </c>
      <c r="C85" s="1" t="str">
        <f t="shared" si="13"/>
        <v>21:1142</v>
      </c>
      <c r="D85" s="1" t="str">
        <f t="shared" si="14"/>
        <v>21:0421</v>
      </c>
      <c r="E85" t="s">
        <v>1202</v>
      </c>
      <c r="F85" t="s">
        <v>1203</v>
      </c>
      <c r="H85">
        <v>55.489372699999997</v>
      </c>
      <c r="I85">
        <v>-65.810384099999993</v>
      </c>
      <c r="J85" s="1" t="str">
        <f t="shared" si="15"/>
        <v>Till</v>
      </c>
      <c r="K85" s="1" t="str">
        <f t="shared" si="16"/>
        <v>HMC separation (ODM; details not reported)</v>
      </c>
      <c r="L85" t="s">
        <v>633</v>
      </c>
      <c r="M85" t="s">
        <v>36</v>
      </c>
      <c r="N85" t="s">
        <v>633</v>
      </c>
      <c r="O85" t="s">
        <v>598</v>
      </c>
      <c r="P85" t="s">
        <v>1168</v>
      </c>
      <c r="Q85" t="s">
        <v>988</v>
      </c>
      <c r="R85" t="s">
        <v>988</v>
      </c>
      <c r="S85" t="s">
        <v>988</v>
      </c>
      <c r="T85" t="s">
        <v>988</v>
      </c>
      <c r="U85" t="s">
        <v>988</v>
      </c>
      <c r="V85" t="s">
        <v>988</v>
      </c>
      <c r="W85" t="s">
        <v>988</v>
      </c>
      <c r="X85" t="s">
        <v>988</v>
      </c>
      <c r="Y85" t="s">
        <v>988</v>
      </c>
      <c r="Z85" t="s">
        <v>988</v>
      </c>
      <c r="AA85" t="s">
        <v>988</v>
      </c>
      <c r="AB85" t="s">
        <v>988</v>
      </c>
      <c r="AC85" t="s">
        <v>988</v>
      </c>
      <c r="AD85" t="s">
        <v>988</v>
      </c>
      <c r="AE85" t="s">
        <v>988</v>
      </c>
    </row>
    <row r="86" spans="1:31" hidden="1" x14ac:dyDescent="0.3">
      <c r="A86" t="s">
        <v>1204</v>
      </c>
      <c r="B86" t="s">
        <v>1205</v>
      </c>
      <c r="C86" s="1" t="str">
        <f t="shared" si="13"/>
        <v>21:1142</v>
      </c>
      <c r="D86" s="1" t="str">
        <f t="shared" si="14"/>
        <v>21:0421</v>
      </c>
      <c r="E86" t="s">
        <v>1206</v>
      </c>
      <c r="F86" t="s">
        <v>1207</v>
      </c>
      <c r="H86">
        <v>55.553448299999999</v>
      </c>
      <c r="I86">
        <v>-65.560375399999998</v>
      </c>
      <c r="J86" s="1" t="str">
        <f t="shared" si="15"/>
        <v>Till</v>
      </c>
      <c r="K86" s="1" t="str">
        <f t="shared" si="16"/>
        <v>HMC separation (ODM; details not reported)</v>
      </c>
      <c r="L86" t="s">
        <v>168</v>
      </c>
      <c r="M86" t="s">
        <v>36</v>
      </c>
      <c r="N86" t="s">
        <v>168</v>
      </c>
      <c r="O86" t="s">
        <v>249</v>
      </c>
      <c r="P86" t="s">
        <v>1168</v>
      </c>
      <c r="Q86" t="s">
        <v>988</v>
      </c>
      <c r="R86" t="s">
        <v>988</v>
      </c>
      <c r="S86" t="s">
        <v>988</v>
      </c>
      <c r="T86" t="s">
        <v>988</v>
      </c>
      <c r="U86" t="s">
        <v>988</v>
      </c>
      <c r="V86" t="s">
        <v>988</v>
      </c>
      <c r="W86" t="s">
        <v>988</v>
      </c>
      <c r="X86" t="s">
        <v>988</v>
      </c>
      <c r="Y86" t="s">
        <v>988</v>
      </c>
      <c r="Z86" t="s">
        <v>988</v>
      </c>
      <c r="AA86" t="s">
        <v>988</v>
      </c>
      <c r="AB86" t="s">
        <v>988</v>
      </c>
      <c r="AC86" t="s">
        <v>988</v>
      </c>
      <c r="AD86" t="s">
        <v>988</v>
      </c>
      <c r="AE86" t="s">
        <v>988</v>
      </c>
    </row>
    <row r="87" spans="1:31" hidden="1" x14ac:dyDescent="0.3">
      <c r="A87" t="s">
        <v>1208</v>
      </c>
      <c r="B87" t="s">
        <v>1209</v>
      </c>
      <c r="C87" s="1" t="str">
        <f t="shared" si="13"/>
        <v>21:1142</v>
      </c>
      <c r="D87" s="1" t="str">
        <f t="shared" si="14"/>
        <v>21:0421</v>
      </c>
      <c r="E87" t="s">
        <v>1210</v>
      </c>
      <c r="F87" t="s">
        <v>1211</v>
      </c>
      <c r="H87">
        <v>55.686891899999999</v>
      </c>
      <c r="I87">
        <v>-65.307201000000006</v>
      </c>
      <c r="J87" s="1" t="str">
        <f t="shared" si="15"/>
        <v>Till</v>
      </c>
      <c r="K87" s="1" t="str">
        <f t="shared" si="16"/>
        <v>HMC separation (ODM; details not reported)</v>
      </c>
      <c r="L87" t="s">
        <v>661</v>
      </c>
      <c r="M87" t="s">
        <v>36</v>
      </c>
      <c r="N87" t="s">
        <v>661</v>
      </c>
      <c r="O87" t="s">
        <v>578</v>
      </c>
      <c r="P87" t="s">
        <v>168</v>
      </c>
      <c r="Q87" t="s">
        <v>988</v>
      </c>
      <c r="R87" t="s">
        <v>988</v>
      </c>
      <c r="S87" t="s">
        <v>988</v>
      </c>
      <c r="T87" t="s">
        <v>988</v>
      </c>
      <c r="U87" t="s">
        <v>988</v>
      </c>
      <c r="V87" t="s">
        <v>988</v>
      </c>
      <c r="W87" t="s">
        <v>988</v>
      </c>
      <c r="X87" t="s">
        <v>988</v>
      </c>
      <c r="Y87" t="s">
        <v>988</v>
      </c>
      <c r="Z87" t="s">
        <v>988</v>
      </c>
      <c r="AA87" t="s">
        <v>988</v>
      </c>
      <c r="AB87" t="s">
        <v>988</v>
      </c>
      <c r="AC87" t="s">
        <v>988</v>
      </c>
      <c r="AD87" t="s">
        <v>988</v>
      </c>
      <c r="AE87" t="s">
        <v>988</v>
      </c>
    </row>
    <row r="88" spans="1:31" hidden="1" x14ac:dyDescent="0.3">
      <c r="A88" t="s">
        <v>1212</v>
      </c>
      <c r="B88" t="s">
        <v>1213</v>
      </c>
      <c r="C88" s="1" t="str">
        <f t="shared" si="13"/>
        <v>21:1142</v>
      </c>
      <c r="D88" s="1" t="str">
        <f t="shared" si="14"/>
        <v>21:0421</v>
      </c>
      <c r="E88" t="s">
        <v>1214</v>
      </c>
      <c r="F88" t="s">
        <v>1215</v>
      </c>
      <c r="H88">
        <v>55.842547699999997</v>
      </c>
      <c r="I88">
        <v>-65.062167700000003</v>
      </c>
      <c r="J88" s="1" t="str">
        <f t="shared" si="15"/>
        <v>Till</v>
      </c>
      <c r="K88" s="1" t="str">
        <f t="shared" si="16"/>
        <v>HMC separation (ODM; details not reported)</v>
      </c>
      <c r="L88" t="s">
        <v>1146</v>
      </c>
      <c r="M88" t="s">
        <v>36</v>
      </c>
      <c r="N88" t="s">
        <v>1146</v>
      </c>
      <c r="O88" t="s">
        <v>249</v>
      </c>
      <c r="P88" t="s">
        <v>189</v>
      </c>
      <c r="Q88" t="s">
        <v>988</v>
      </c>
      <c r="R88" t="s">
        <v>988</v>
      </c>
      <c r="S88" t="s">
        <v>988</v>
      </c>
      <c r="T88" t="s">
        <v>988</v>
      </c>
      <c r="U88" t="s">
        <v>988</v>
      </c>
      <c r="V88" t="s">
        <v>988</v>
      </c>
      <c r="W88" t="s">
        <v>988</v>
      </c>
      <c r="X88" t="s">
        <v>988</v>
      </c>
      <c r="Y88" t="s">
        <v>988</v>
      </c>
      <c r="Z88" t="s">
        <v>988</v>
      </c>
      <c r="AA88" t="s">
        <v>988</v>
      </c>
      <c r="AB88" t="s">
        <v>988</v>
      </c>
      <c r="AC88" t="s">
        <v>988</v>
      </c>
      <c r="AD88" t="s">
        <v>988</v>
      </c>
      <c r="AE88" t="s">
        <v>988</v>
      </c>
    </row>
    <row r="89" spans="1:31" hidden="1" x14ac:dyDescent="0.3">
      <c r="A89" t="s">
        <v>1216</v>
      </c>
      <c r="B89" t="s">
        <v>1217</v>
      </c>
      <c r="C89" s="1" t="str">
        <f t="shared" si="13"/>
        <v>21:1142</v>
      </c>
      <c r="D89" s="1" t="str">
        <f t="shared" si="14"/>
        <v>21:0421</v>
      </c>
      <c r="E89" t="s">
        <v>1218</v>
      </c>
      <c r="F89" t="s">
        <v>1219</v>
      </c>
      <c r="H89">
        <v>55.984221699999999</v>
      </c>
      <c r="I89">
        <v>-65.250717199999997</v>
      </c>
      <c r="J89" s="1" t="str">
        <f t="shared" si="15"/>
        <v>Till</v>
      </c>
      <c r="K89" s="1" t="str">
        <f t="shared" si="16"/>
        <v>HMC separation (ODM; details not reported)</v>
      </c>
      <c r="L89" t="s">
        <v>1156</v>
      </c>
      <c r="M89" t="s">
        <v>36</v>
      </c>
      <c r="N89" t="s">
        <v>1156</v>
      </c>
      <c r="O89" t="s">
        <v>526</v>
      </c>
      <c r="P89" t="s">
        <v>1083</v>
      </c>
      <c r="Q89" t="s">
        <v>988</v>
      </c>
      <c r="R89" t="s">
        <v>988</v>
      </c>
      <c r="S89" t="s">
        <v>988</v>
      </c>
      <c r="T89" t="s">
        <v>988</v>
      </c>
      <c r="U89" t="s">
        <v>988</v>
      </c>
      <c r="V89" t="s">
        <v>988</v>
      </c>
      <c r="W89" t="s">
        <v>988</v>
      </c>
      <c r="X89" t="s">
        <v>988</v>
      </c>
      <c r="Y89" t="s">
        <v>988</v>
      </c>
      <c r="Z89" t="s">
        <v>988</v>
      </c>
      <c r="AA89" t="s">
        <v>988</v>
      </c>
      <c r="AB89" t="s">
        <v>988</v>
      </c>
      <c r="AC89" t="s">
        <v>988</v>
      </c>
      <c r="AD89" t="s">
        <v>988</v>
      </c>
      <c r="AE89" t="s">
        <v>988</v>
      </c>
    </row>
    <row r="90" spans="1:31" hidden="1" x14ac:dyDescent="0.3">
      <c r="A90" t="s">
        <v>1220</v>
      </c>
      <c r="B90" t="s">
        <v>1221</v>
      </c>
      <c r="C90" s="1" t="str">
        <f t="shared" si="13"/>
        <v>21:1142</v>
      </c>
      <c r="D90" s="1" t="str">
        <f t="shared" si="14"/>
        <v>21:0421</v>
      </c>
      <c r="E90" t="s">
        <v>1222</v>
      </c>
      <c r="F90" t="s">
        <v>1223</v>
      </c>
      <c r="H90">
        <v>55.963867299999997</v>
      </c>
      <c r="I90">
        <v>-64.984401599999998</v>
      </c>
      <c r="J90" s="1" t="str">
        <f t="shared" si="15"/>
        <v>Till</v>
      </c>
      <c r="K90" s="1" t="str">
        <f t="shared" si="16"/>
        <v>HMC separation (ODM; details not reported)</v>
      </c>
      <c r="L90" t="s">
        <v>1141</v>
      </c>
      <c r="M90" t="s">
        <v>36</v>
      </c>
      <c r="N90" t="s">
        <v>1141</v>
      </c>
      <c r="O90" t="s">
        <v>578</v>
      </c>
      <c r="P90" t="s">
        <v>633</v>
      </c>
      <c r="Q90" t="s">
        <v>988</v>
      </c>
      <c r="R90" t="s">
        <v>988</v>
      </c>
      <c r="S90" t="s">
        <v>988</v>
      </c>
      <c r="T90" t="s">
        <v>988</v>
      </c>
      <c r="U90" t="s">
        <v>988</v>
      </c>
      <c r="V90" t="s">
        <v>988</v>
      </c>
      <c r="W90" t="s">
        <v>988</v>
      </c>
      <c r="X90" t="s">
        <v>988</v>
      </c>
      <c r="Y90" t="s">
        <v>988</v>
      </c>
      <c r="Z90" t="s">
        <v>988</v>
      </c>
      <c r="AA90" t="s">
        <v>988</v>
      </c>
      <c r="AB90" t="s">
        <v>988</v>
      </c>
      <c r="AC90" t="s">
        <v>988</v>
      </c>
      <c r="AD90" t="s">
        <v>988</v>
      </c>
      <c r="AE90" t="s">
        <v>988</v>
      </c>
    </row>
    <row r="91" spans="1:31" hidden="1" x14ac:dyDescent="0.3">
      <c r="A91" t="s">
        <v>1224</v>
      </c>
      <c r="B91" t="s">
        <v>1225</v>
      </c>
      <c r="C91" s="1" t="str">
        <f t="shared" si="13"/>
        <v>21:1142</v>
      </c>
      <c r="D91" s="1" t="str">
        <f t="shared" si="14"/>
        <v>21:0421</v>
      </c>
      <c r="E91" t="s">
        <v>1226</v>
      </c>
      <c r="F91" t="s">
        <v>1227</v>
      </c>
      <c r="H91">
        <v>55.974659799999998</v>
      </c>
      <c r="I91">
        <v>-64.7753096</v>
      </c>
      <c r="J91" s="1" t="str">
        <f t="shared" si="15"/>
        <v>Till</v>
      </c>
      <c r="K91" s="1" t="str">
        <f t="shared" si="16"/>
        <v>HMC separation (ODM; details not reported)</v>
      </c>
      <c r="L91" t="s">
        <v>82</v>
      </c>
      <c r="M91" t="s">
        <v>36</v>
      </c>
      <c r="N91" t="s">
        <v>82</v>
      </c>
      <c r="O91" t="s">
        <v>578</v>
      </c>
      <c r="P91" t="s">
        <v>1228</v>
      </c>
      <c r="Q91" t="s">
        <v>988</v>
      </c>
      <c r="R91" t="s">
        <v>988</v>
      </c>
      <c r="S91" t="s">
        <v>988</v>
      </c>
      <c r="T91" t="s">
        <v>988</v>
      </c>
      <c r="U91" t="s">
        <v>988</v>
      </c>
      <c r="V91" t="s">
        <v>988</v>
      </c>
      <c r="W91" t="s">
        <v>988</v>
      </c>
      <c r="X91" t="s">
        <v>988</v>
      </c>
      <c r="Y91" t="s">
        <v>988</v>
      </c>
      <c r="Z91" t="s">
        <v>988</v>
      </c>
      <c r="AA91" t="s">
        <v>988</v>
      </c>
      <c r="AB91" t="s">
        <v>988</v>
      </c>
      <c r="AC91" t="s">
        <v>988</v>
      </c>
      <c r="AD91" t="s">
        <v>988</v>
      </c>
      <c r="AE91" t="s">
        <v>988</v>
      </c>
    </row>
    <row r="92" spans="1:31" hidden="1" x14ac:dyDescent="0.3">
      <c r="A92" t="s">
        <v>1229</v>
      </c>
      <c r="B92" t="s">
        <v>1230</v>
      </c>
      <c r="C92" s="1" t="str">
        <f t="shared" si="13"/>
        <v>21:1142</v>
      </c>
      <c r="D92" s="1" t="str">
        <f t="shared" si="14"/>
        <v>21:0421</v>
      </c>
      <c r="E92" t="s">
        <v>1231</v>
      </c>
      <c r="F92" t="s">
        <v>1232</v>
      </c>
      <c r="H92">
        <v>55.808563200000002</v>
      </c>
      <c r="I92">
        <v>-64.893075600000003</v>
      </c>
      <c r="J92" s="1" t="str">
        <f t="shared" si="15"/>
        <v>Till</v>
      </c>
      <c r="K92" s="1" t="str">
        <f t="shared" si="16"/>
        <v>HMC separation (ODM; details not reported)</v>
      </c>
      <c r="L92" t="s">
        <v>146</v>
      </c>
      <c r="M92" t="s">
        <v>36</v>
      </c>
      <c r="N92" t="s">
        <v>146</v>
      </c>
      <c r="O92" t="s">
        <v>59</v>
      </c>
      <c r="P92" t="s">
        <v>661</v>
      </c>
      <c r="Q92" t="s">
        <v>988</v>
      </c>
      <c r="R92" t="s">
        <v>988</v>
      </c>
      <c r="S92" t="s">
        <v>988</v>
      </c>
      <c r="T92" t="s">
        <v>988</v>
      </c>
      <c r="U92" t="s">
        <v>988</v>
      </c>
      <c r="V92" t="s">
        <v>988</v>
      </c>
      <c r="W92" t="s">
        <v>988</v>
      </c>
      <c r="X92" t="s">
        <v>988</v>
      </c>
      <c r="Y92" t="s">
        <v>988</v>
      </c>
      <c r="Z92" t="s">
        <v>988</v>
      </c>
      <c r="AA92" t="s">
        <v>988</v>
      </c>
      <c r="AB92" t="s">
        <v>988</v>
      </c>
      <c r="AC92" t="s">
        <v>988</v>
      </c>
      <c r="AD92" t="s">
        <v>988</v>
      </c>
      <c r="AE92" t="s">
        <v>988</v>
      </c>
    </row>
    <row r="93" spans="1:31" hidden="1" x14ac:dyDescent="0.3">
      <c r="A93" t="s">
        <v>1233</v>
      </c>
      <c r="B93" t="s">
        <v>1234</v>
      </c>
      <c r="C93" s="1" t="str">
        <f t="shared" si="13"/>
        <v>21:1142</v>
      </c>
      <c r="D93" s="1" t="str">
        <f t="shared" si="14"/>
        <v>21:0421</v>
      </c>
      <c r="E93" t="s">
        <v>1235</v>
      </c>
      <c r="F93" t="s">
        <v>1236</v>
      </c>
      <c r="H93">
        <v>55.632499299999999</v>
      </c>
      <c r="I93">
        <v>-65.173181299999996</v>
      </c>
      <c r="J93" s="1" t="str">
        <f t="shared" si="15"/>
        <v>Till</v>
      </c>
      <c r="K93" s="1" t="str">
        <f t="shared" si="16"/>
        <v>HMC separation (ODM; details not reported)</v>
      </c>
      <c r="L93" t="s">
        <v>471</v>
      </c>
      <c r="M93" t="s">
        <v>36</v>
      </c>
      <c r="N93" t="s">
        <v>471</v>
      </c>
      <c r="O93" t="s">
        <v>228</v>
      </c>
      <c r="P93" t="s">
        <v>189</v>
      </c>
      <c r="Q93" t="s">
        <v>988</v>
      </c>
      <c r="R93" t="s">
        <v>988</v>
      </c>
      <c r="S93" t="s">
        <v>988</v>
      </c>
      <c r="T93" t="s">
        <v>988</v>
      </c>
      <c r="U93" t="s">
        <v>988</v>
      </c>
      <c r="V93" t="s">
        <v>988</v>
      </c>
      <c r="W93" t="s">
        <v>988</v>
      </c>
      <c r="X93" t="s">
        <v>988</v>
      </c>
      <c r="Y93" t="s">
        <v>988</v>
      </c>
      <c r="Z93" t="s">
        <v>988</v>
      </c>
      <c r="AA93" t="s">
        <v>988</v>
      </c>
      <c r="AB93" t="s">
        <v>988</v>
      </c>
      <c r="AC93" t="s">
        <v>988</v>
      </c>
      <c r="AD93" t="s">
        <v>988</v>
      </c>
      <c r="AE93" t="s">
        <v>988</v>
      </c>
    </row>
    <row r="94" spans="1:31" hidden="1" x14ac:dyDescent="0.3">
      <c r="A94" t="s">
        <v>1237</v>
      </c>
      <c r="B94" t="s">
        <v>1238</v>
      </c>
      <c r="C94" s="1" t="str">
        <f t="shared" ref="C94:C125" si="17">HYPERLINK("https://geochem.nrcan.gc.ca/cdogs/content/bdl/bdl211142_e.htm", "21:1142")</f>
        <v>21:1142</v>
      </c>
      <c r="D94" s="1" t="str">
        <f t="shared" si="14"/>
        <v>21:0421</v>
      </c>
      <c r="E94" t="s">
        <v>1239</v>
      </c>
      <c r="F94" t="s">
        <v>1240</v>
      </c>
      <c r="H94">
        <v>55.851586099999999</v>
      </c>
      <c r="I94">
        <v>-64.547094599999994</v>
      </c>
      <c r="J94" s="1" t="str">
        <f t="shared" si="15"/>
        <v>Till</v>
      </c>
      <c r="K94" s="1" t="str">
        <f t="shared" si="16"/>
        <v>HMC separation (ODM; details not reported)</v>
      </c>
      <c r="L94" t="s">
        <v>1135</v>
      </c>
      <c r="M94" t="s">
        <v>36</v>
      </c>
      <c r="N94" t="s">
        <v>1135</v>
      </c>
      <c r="O94" t="s">
        <v>709</v>
      </c>
      <c r="P94" t="s">
        <v>1156</v>
      </c>
      <c r="Q94" t="s">
        <v>988</v>
      </c>
      <c r="R94" t="s">
        <v>988</v>
      </c>
      <c r="S94" t="s">
        <v>988</v>
      </c>
      <c r="T94" t="s">
        <v>988</v>
      </c>
      <c r="U94" t="s">
        <v>988</v>
      </c>
      <c r="V94" t="s">
        <v>988</v>
      </c>
      <c r="W94" t="s">
        <v>988</v>
      </c>
      <c r="X94" t="s">
        <v>988</v>
      </c>
      <c r="Y94" t="s">
        <v>988</v>
      </c>
      <c r="Z94" t="s">
        <v>988</v>
      </c>
      <c r="AA94" t="s">
        <v>988</v>
      </c>
      <c r="AB94" t="s">
        <v>988</v>
      </c>
      <c r="AC94" t="s">
        <v>988</v>
      </c>
      <c r="AD94" t="s">
        <v>988</v>
      </c>
      <c r="AE94" t="s">
        <v>988</v>
      </c>
    </row>
    <row r="95" spans="1:31" hidden="1" x14ac:dyDescent="0.3">
      <c r="A95" t="s">
        <v>1241</v>
      </c>
      <c r="B95" t="s">
        <v>1242</v>
      </c>
      <c r="C95" s="1" t="str">
        <f t="shared" si="17"/>
        <v>21:1142</v>
      </c>
      <c r="D95" s="1" t="str">
        <f t="shared" si="14"/>
        <v>21:0421</v>
      </c>
      <c r="E95" t="s">
        <v>1243</v>
      </c>
      <c r="F95" t="s">
        <v>1244</v>
      </c>
      <c r="H95">
        <v>55.939375499999997</v>
      </c>
      <c r="I95">
        <v>-64.461555799999999</v>
      </c>
      <c r="J95" s="1" t="str">
        <f t="shared" si="15"/>
        <v>Till</v>
      </c>
      <c r="K95" s="1" t="str">
        <f t="shared" si="16"/>
        <v>HMC separation (ODM; details not reported)</v>
      </c>
      <c r="L95" t="s">
        <v>290</v>
      </c>
      <c r="M95" t="s">
        <v>36</v>
      </c>
      <c r="N95" t="s">
        <v>290</v>
      </c>
      <c r="O95" t="s">
        <v>598</v>
      </c>
      <c r="P95" t="s">
        <v>148</v>
      </c>
      <c r="Q95" t="s">
        <v>988</v>
      </c>
      <c r="R95" t="s">
        <v>988</v>
      </c>
      <c r="S95" t="s">
        <v>988</v>
      </c>
      <c r="T95" t="s">
        <v>988</v>
      </c>
      <c r="U95" t="s">
        <v>988</v>
      </c>
      <c r="V95" t="s">
        <v>988</v>
      </c>
      <c r="W95" t="s">
        <v>988</v>
      </c>
      <c r="X95" t="s">
        <v>988</v>
      </c>
      <c r="Y95" t="s">
        <v>988</v>
      </c>
      <c r="Z95" t="s">
        <v>988</v>
      </c>
      <c r="AA95" t="s">
        <v>988</v>
      </c>
      <c r="AB95" t="s">
        <v>988</v>
      </c>
      <c r="AC95" t="s">
        <v>988</v>
      </c>
      <c r="AD95" t="s">
        <v>988</v>
      </c>
      <c r="AE95" t="s">
        <v>988</v>
      </c>
    </row>
    <row r="96" spans="1:31" hidden="1" x14ac:dyDescent="0.3">
      <c r="A96" t="s">
        <v>1245</v>
      </c>
      <c r="B96" t="s">
        <v>1246</v>
      </c>
      <c r="C96" s="1" t="str">
        <f t="shared" si="17"/>
        <v>21:1142</v>
      </c>
      <c r="D96" s="1" t="str">
        <f t="shared" si="14"/>
        <v>21:0421</v>
      </c>
      <c r="E96" t="s">
        <v>1247</v>
      </c>
      <c r="F96" t="s">
        <v>1248</v>
      </c>
      <c r="H96">
        <v>55.965054600000002</v>
      </c>
      <c r="I96">
        <v>-64.270510099999996</v>
      </c>
      <c r="J96" s="1" t="str">
        <f t="shared" si="15"/>
        <v>Till</v>
      </c>
      <c r="K96" s="1" t="str">
        <f t="shared" si="16"/>
        <v>HMC separation (ODM; details not reported)</v>
      </c>
      <c r="L96" t="s">
        <v>661</v>
      </c>
      <c r="M96" t="s">
        <v>36</v>
      </c>
      <c r="N96" t="s">
        <v>661</v>
      </c>
      <c r="O96" t="s">
        <v>578</v>
      </c>
      <c r="P96" t="s">
        <v>168</v>
      </c>
      <c r="Q96" t="s">
        <v>988</v>
      </c>
      <c r="R96" t="s">
        <v>988</v>
      </c>
      <c r="S96" t="s">
        <v>988</v>
      </c>
      <c r="T96" t="s">
        <v>988</v>
      </c>
      <c r="U96" t="s">
        <v>988</v>
      </c>
      <c r="V96" t="s">
        <v>988</v>
      </c>
      <c r="W96" t="s">
        <v>988</v>
      </c>
      <c r="X96" t="s">
        <v>988</v>
      </c>
      <c r="Y96" t="s">
        <v>988</v>
      </c>
      <c r="Z96" t="s">
        <v>988</v>
      </c>
      <c r="AA96" t="s">
        <v>988</v>
      </c>
      <c r="AB96" t="s">
        <v>988</v>
      </c>
      <c r="AC96" t="s">
        <v>988</v>
      </c>
      <c r="AD96" t="s">
        <v>988</v>
      </c>
      <c r="AE96" t="s">
        <v>988</v>
      </c>
    </row>
    <row r="97" spans="1:31" hidden="1" x14ac:dyDescent="0.3">
      <c r="A97" t="s">
        <v>1249</v>
      </c>
      <c r="B97" t="s">
        <v>1250</v>
      </c>
      <c r="C97" s="1" t="str">
        <f t="shared" si="17"/>
        <v>21:1142</v>
      </c>
      <c r="D97" s="1" t="str">
        <f t="shared" ref="D97:D128" si="18">HYPERLINK("https://geochem.nrcan.gc.ca/cdogs/content/svy/svy210421_e.htm", "21:0421")</f>
        <v>21:0421</v>
      </c>
      <c r="E97" t="s">
        <v>1251</v>
      </c>
      <c r="F97" t="s">
        <v>1252</v>
      </c>
      <c r="H97">
        <v>55.952550899999999</v>
      </c>
      <c r="I97">
        <v>-64.3674611</v>
      </c>
      <c r="J97" s="1" t="str">
        <f t="shared" ref="J97:J128" si="19">HYPERLINK("https://geochem.nrcan.gc.ca/cdogs/content/kwd/kwd020044_e.htm", "Till")</f>
        <v>Till</v>
      </c>
      <c r="K97" s="1" t="str">
        <f t="shared" ref="K97:K128" si="20">HYPERLINK("https://geochem.nrcan.gc.ca/cdogs/content/kwd/kwd080049_e.htm", "HMC separation (ODM; details not reported)")</f>
        <v>HMC separation (ODM; details not reported)</v>
      </c>
      <c r="L97" t="s">
        <v>82</v>
      </c>
      <c r="M97" t="s">
        <v>36</v>
      </c>
      <c r="N97" t="s">
        <v>82</v>
      </c>
      <c r="O97" t="s">
        <v>1253</v>
      </c>
      <c r="P97" t="s">
        <v>662</v>
      </c>
      <c r="Q97" t="s">
        <v>988</v>
      </c>
      <c r="R97" t="s">
        <v>988</v>
      </c>
      <c r="S97" t="s">
        <v>988</v>
      </c>
      <c r="T97" t="s">
        <v>988</v>
      </c>
      <c r="U97" t="s">
        <v>988</v>
      </c>
      <c r="V97" t="s">
        <v>988</v>
      </c>
      <c r="W97" t="s">
        <v>988</v>
      </c>
      <c r="X97" t="s">
        <v>988</v>
      </c>
      <c r="Y97" t="s">
        <v>988</v>
      </c>
      <c r="Z97" t="s">
        <v>988</v>
      </c>
      <c r="AA97" t="s">
        <v>988</v>
      </c>
      <c r="AB97" t="s">
        <v>988</v>
      </c>
      <c r="AC97" t="s">
        <v>988</v>
      </c>
      <c r="AD97" t="s">
        <v>988</v>
      </c>
      <c r="AE97" t="s">
        <v>988</v>
      </c>
    </row>
    <row r="98" spans="1:31" hidden="1" x14ac:dyDescent="0.3">
      <c r="A98" t="s">
        <v>1254</v>
      </c>
      <c r="B98" t="s">
        <v>1255</v>
      </c>
      <c r="C98" s="1" t="str">
        <f t="shared" si="17"/>
        <v>21:1142</v>
      </c>
      <c r="D98" s="1" t="str">
        <f t="shared" si="18"/>
        <v>21:0421</v>
      </c>
      <c r="E98" t="s">
        <v>1256</v>
      </c>
      <c r="F98" t="s">
        <v>1257</v>
      </c>
      <c r="H98">
        <v>55.968527700000003</v>
      </c>
      <c r="I98">
        <v>-64.070363099999994</v>
      </c>
      <c r="J98" s="1" t="str">
        <f t="shared" si="19"/>
        <v>Till</v>
      </c>
      <c r="K98" s="1" t="str">
        <f t="shared" si="20"/>
        <v>HMC separation (ODM; details not reported)</v>
      </c>
      <c r="L98" t="s">
        <v>312</v>
      </c>
      <c r="M98" t="s">
        <v>36</v>
      </c>
      <c r="N98" t="s">
        <v>312</v>
      </c>
      <c r="O98" t="s">
        <v>757</v>
      </c>
      <c r="P98" t="s">
        <v>1161</v>
      </c>
      <c r="Q98" t="s">
        <v>988</v>
      </c>
      <c r="R98" t="s">
        <v>988</v>
      </c>
      <c r="S98" t="s">
        <v>988</v>
      </c>
      <c r="T98" t="s">
        <v>988</v>
      </c>
      <c r="U98" t="s">
        <v>988</v>
      </c>
      <c r="V98" t="s">
        <v>988</v>
      </c>
      <c r="W98" t="s">
        <v>988</v>
      </c>
      <c r="X98" t="s">
        <v>988</v>
      </c>
      <c r="Y98" t="s">
        <v>988</v>
      </c>
      <c r="Z98" t="s">
        <v>988</v>
      </c>
      <c r="AA98" t="s">
        <v>988</v>
      </c>
      <c r="AB98" t="s">
        <v>988</v>
      </c>
      <c r="AC98" t="s">
        <v>988</v>
      </c>
      <c r="AD98" t="s">
        <v>988</v>
      </c>
      <c r="AE98" t="s">
        <v>988</v>
      </c>
    </row>
    <row r="99" spans="1:31" hidden="1" x14ac:dyDescent="0.3">
      <c r="A99" t="s">
        <v>1258</v>
      </c>
      <c r="B99" t="s">
        <v>1259</v>
      </c>
      <c r="C99" s="1" t="str">
        <f t="shared" si="17"/>
        <v>21:1142</v>
      </c>
      <c r="D99" s="1" t="str">
        <f t="shared" si="18"/>
        <v>21:0421</v>
      </c>
      <c r="E99" t="s">
        <v>1260</v>
      </c>
      <c r="F99" t="s">
        <v>1261</v>
      </c>
      <c r="H99">
        <v>55.844335299999997</v>
      </c>
      <c r="I99">
        <v>-64.047575300000005</v>
      </c>
      <c r="J99" s="1" t="str">
        <f t="shared" si="19"/>
        <v>Till</v>
      </c>
      <c r="K99" s="1" t="str">
        <f t="shared" si="20"/>
        <v>HMC separation (ODM; details not reported)</v>
      </c>
      <c r="L99" t="s">
        <v>1262</v>
      </c>
      <c r="M99" t="s">
        <v>36</v>
      </c>
      <c r="N99" t="s">
        <v>1262</v>
      </c>
      <c r="O99" t="s">
        <v>1253</v>
      </c>
      <c r="P99" t="s">
        <v>189</v>
      </c>
      <c r="Q99" t="s">
        <v>988</v>
      </c>
      <c r="R99" t="s">
        <v>988</v>
      </c>
      <c r="S99" t="s">
        <v>988</v>
      </c>
      <c r="T99" t="s">
        <v>988</v>
      </c>
      <c r="U99" t="s">
        <v>988</v>
      </c>
      <c r="V99" t="s">
        <v>988</v>
      </c>
      <c r="W99" t="s">
        <v>988</v>
      </c>
      <c r="X99" t="s">
        <v>988</v>
      </c>
      <c r="Y99" t="s">
        <v>988</v>
      </c>
      <c r="Z99" t="s">
        <v>988</v>
      </c>
      <c r="AA99" t="s">
        <v>988</v>
      </c>
      <c r="AB99" t="s">
        <v>988</v>
      </c>
      <c r="AC99" t="s">
        <v>988</v>
      </c>
      <c r="AD99" t="s">
        <v>988</v>
      </c>
      <c r="AE99" t="s">
        <v>988</v>
      </c>
    </row>
    <row r="100" spans="1:31" hidden="1" x14ac:dyDescent="0.3">
      <c r="A100" t="s">
        <v>1263</v>
      </c>
      <c r="B100" t="s">
        <v>1264</v>
      </c>
      <c r="C100" s="1" t="str">
        <f t="shared" si="17"/>
        <v>21:1142</v>
      </c>
      <c r="D100" s="1" t="str">
        <f t="shared" si="18"/>
        <v>21:0421</v>
      </c>
      <c r="E100" t="s">
        <v>1265</v>
      </c>
      <c r="F100" t="s">
        <v>1266</v>
      </c>
      <c r="H100">
        <v>55.769983799999999</v>
      </c>
      <c r="I100">
        <v>-64.038407199999995</v>
      </c>
      <c r="J100" s="1" t="str">
        <f t="shared" si="19"/>
        <v>Till</v>
      </c>
      <c r="K100" s="1" t="str">
        <f t="shared" si="20"/>
        <v>HMC separation (ODM; details not reported)</v>
      </c>
      <c r="L100" t="s">
        <v>102</v>
      </c>
      <c r="M100" t="s">
        <v>36</v>
      </c>
      <c r="N100" t="s">
        <v>102</v>
      </c>
      <c r="O100" t="s">
        <v>313</v>
      </c>
      <c r="P100" t="s">
        <v>290</v>
      </c>
      <c r="Q100" t="s">
        <v>988</v>
      </c>
      <c r="R100" t="s">
        <v>988</v>
      </c>
      <c r="S100" t="s">
        <v>988</v>
      </c>
      <c r="T100" t="s">
        <v>988</v>
      </c>
      <c r="U100" t="s">
        <v>988</v>
      </c>
      <c r="V100" t="s">
        <v>988</v>
      </c>
      <c r="W100" t="s">
        <v>988</v>
      </c>
      <c r="X100" t="s">
        <v>988</v>
      </c>
      <c r="Y100" t="s">
        <v>988</v>
      </c>
      <c r="Z100" t="s">
        <v>988</v>
      </c>
      <c r="AA100" t="s">
        <v>988</v>
      </c>
      <c r="AB100" t="s">
        <v>988</v>
      </c>
      <c r="AC100" t="s">
        <v>988</v>
      </c>
      <c r="AD100" t="s">
        <v>988</v>
      </c>
      <c r="AE100" t="s">
        <v>988</v>
      </c>
    </row>
    <row r="101" spans="1:31" hidden="1" x14ac:dyDescent="0.3">
      <c r="A101" t="s">
        <v>1267</v>
      </c>
      <c r="B101" t="s">
        <v>1268</v>
      </c>
      <c r="C101" s="1" t="str">
        <f t="shared" si="17"/>
        <v>21:1142</v>
      </c>
      <c r="D101" s="1" t="str">
        <f t="shared" si="18"/>
        <v>21:0421</v>
      </c>
      <c r="E101" t="s">
        <v>1269</v>
      </c>
      <c r="F101" t="s">
        <v>1270</v>
      </c>
      <c r="H101">
        <v>55.695266099999998</v>
      </c>
      <c r="I101">
        <v>-64.034166400000004</v>
      </c>
      <c r="J101" s="1" t="str">
        <f t="shared" si="19"/>
        <v>Till</v>
      </c>
      <c r="K101" s="1" t="str">
        <f t="shared" si="20"/>
        <v>HMC separation (ODM; details not reported)</v>
      </c>
      <c r="L101" t="s">
        <v>227</v>
      </c>
      <c r="M101" t="s">
        <v>36</v>
      </c>
      <c r="N101" t="s">
        <v>227</v>
      </c>
      <c r="O101" t="s">
        <v>757</v>
      </c>
      <c r="P101" t="s">
        <v>104</v>
      </c>
      <c r="Q101" t="s">
        <v>988</v>
      </c>
      <c r="R101" t="s">
        <v>988</v>
      </c>
      <c r="S101" t="s">
        <v>988</v>
      </c>
      <c r="T101" t="s">
        <v>988</v>
      </c>
      <c r="U101" t="s">
        <v>988</v>
      </c>
      <c r="V101" t="s">
        <v>988</v>
      </c>
      <c r="W101" t="s">
        <v>988</v>
      </c>
      <c r="X101" t="s">
        <v>988</v>
      </c>
      <c r="Y101" t="s">
        <v>988</v>
      </c>
      <c r="Z101" t="s">
        <v>988</v>
      </c>
      <c r="AA101" t="s">
        <v>988</v>
      </c>
      <c r="AB101" t="s">
        <v>988</v>
      </c>
      <c r="AC101" t="s">
        <v>988</v>
      </c>
      <c r="AD101" t="s">
        <v>988</v>
      </c>
      <c r="AE101" t="s">
        <v>988</v>
      </c>
    </row>
    <row r="102" spans="1:31" hidden="1" x14ac:dyDescent="0.3">
      <c r="A102" t="s">
        <v>1271</v>
      </c>
      <c r="B102" t="s">
        <v>1272</v>
      </c>
      <c r="C102" s="1" t="str">
        <f t="shared" si="17"/>
        <v>21:1142</v>
      </c>
      <c r="D102" s="1" t="str">
        <f t="shared" si="18"/>
        <v>21:0421</v>
      </c>
      <c r="E102" t="s">
        <v>1273</v>
      </c>
      <c r="F102" t="s">
        <v>1274</v>
      </c>
      <c r="H102">
        <v>55.615987199999999</v>
      </c>
      <c r="I102">
        <v>-64.035778100000002</v>
      </c>
      <c r="J102" s="1" t="str">
        <f t="shared" si="19"/>
        <v>Till</v>
      </c>
      <c r="K102" s="1" t="str">
        <f t="shared" si="20"/>
        <v>HMC separation (ODM; details not reported)</v>
      </c>
      <c r="L102" t="s">
        <v>60</v>
      </c>
      <c r="M102" t="s">
        <v>36</v>
      </c>
      <c r="N102" t="s">
        <v>60</v>
      </c>
      <c r="O102" t="s">
        <v>757</v>
      </c>
      <c r="P102" t="s">
        <v>507</v>
      </c>
      <c r="Q102" t="s">
        <v>988</v>
      </c>
      <c r="R102" t="s">
        <v>988</v>
      </c>
      <c r="S102" t="s">
        <v>988</v>
      </c>
      <c r="T102" t="s">
        <v>988</v>
      </c>
      <c r="U102" t="s">
        <v>988</v>
      </c>
      <c r="V102" t="s">
        <v>988</v>
      </c>
      <c r="W102" t="s">
        <v>988</v>
      </c>
      <c r="X102" t="s">
        <v>988</v>
      </c>
      <c r="Y102" t="s">
        <v>988</v>
      </c>
      <c r="Z102" t="s">
        <v>988</v>
      </c>
      <c r="AA102" t="s">
        <v>988</v>
      </c>
      <c r="AB102" t="s">
        <v>988</v>
      </c>
      <c r="AC102" t="s">
        <v>988</v>
      </c>
      <c r="AD102" t="s">
        <v>988</v>
      </c>
      <c r="AE102" t="s">
        <v>988</v>
      </c>
    </row>
    <row r="103" spans="1:31" hidden="1" x14ac:dyDescent="0.3">
      <c r="A103" t="s">
        <v>1275</v>
      </c>
      <c r="B103" t="s">
        <v>1276</v>
      </c>
      <c r="C103" s="1" t="str">
        <f t="shared" si="17"/>
        <v>21:1142</v>
      </c>
      <c r="D103" s="1" t="str">
        <f t="shared" si="18"/>
        <v>21:0421</v>
      </c>
      <c r="E103" t="s">
        <v>1277</v>
      </c>
      <c r="F103" t="s">
        <v>1278</v>
      </c>
      <c r="H103">
        <v>55.534924500000002</v>
      </c>
      <c r="I103">
        <v>-64.055671099999998</v>
      </c>
      <c r="J103" s="1" t="str">
        <f t="shared" si="19"/>
        <v>Till</v>
      </c>
      <c r="K103" s="1" t="str">
        <f t="shared" si="20"/>
        <v>HMC separation (ODM; details not reported)</v>
      </c>
      <c r="L103" t="s">
        <v>1146</v>
      </c>
      <c r="M103" t="s">
        <v>36</v>
      </c>
      <c r="N103" t="s">
        <v>1146</v>
      </c>
      <c r="O103" t="s">
        <v>1279</v>
      </c>
      <c r="P103" t="s">
        <v>1141</v>
      </c>
      <c r="Q103" t="s">
        <v>988</v>
      </c>
      <c r="R103" t="s">
        <v>988</v>
      </c>
      <c r="S103" t="s">
        <v>988</v>
      </c>
      <c r="T103" t="s">
        <v>988</v>
      </c>
      <c r="U103" t="s">
        <v>988</v>
      </c>
      <c r="V103" t="s">
        <v>988</v>
      </c>
      <c r="W103" t="s">
        <v>988</v>
      </c>
      <c r="X103" t="s">
        <v>988</v>
      </c>
      <c r="Y103" t="s">
        <v>988</v>
      </c>
      <c r="Z103" t="s">
        <v>988</v>
      </c>
      <c r="AA103" t="s">
        <v>988</v>
      </c>
      <c r="AB103" t="s">
        <v>988</v>
      </c>
      <c r="AC103" t="s">
        <v>988</v>
      </c>
      <c r="AD103" t="s">
        <v>988</v>
      </c>
      <c r="AE103" t="s">
        <v>988</v>
      </c>
    </row>
    <row r="104" spans="1:31" hidden="1" x14ac:dyDescent="0.3">
      <c r="A104" t="s">
        <v>1280</v>
      </c>
      <c r="B104" t="s">
        <v>1281</v>
      </c>
      <c r="C104" s="1" t="str">
        <f t="shared" si="17"/>
        <v>21:1142</v>
      </c>
      <c r="D104" s="1" t="str">
        <f t="shared" si="18"/>
        <v>21:0421</v>
      </c>
      <c r="E104" t="s">
        <v>1282</v>
      </c>
      <c r="F104" t="s">
        <v>1283</v>
      </c>
      <c r="H104">
        <v>55.502163199999998</v>
      </c>
      <c r="I104">
        <v>-64.229739499999994</v>
      </c>
      <c r="J104" s="1" t="str">
        <f t="shared" si="19"/>
        <v>Till</v>
      </c>
      <c r="K104" s="1" t="str">
        <f t="shared" si="20"/>
        <v>HMC separation (ODM; details not reported)</v>
      </c>
      <c r="L104" t="s">
        <v>312</v>
      </c>
      <c r="M104" t="s">
        <v>36</v>
      </c>
      <c r="N104" t="s">
        <v>312</v>
      </c>
      <c r="O104" t="s">
        <v>1253</v>
      </c>
      <c r="P104" t="s">
        <v>616</v>
      </c>
      <c r="Q104" t="s">
        <v>988</v>
      </c>
      <c r="R104" t="s">
        <v>988</v>
      </c>
      <c r="S104" t="s">
        <v>988</v>
      </c>
      <c r="T104" t="s">
        <v>988</v>
      </c>
      <c r="U104" t="s">
        <v>988</v>
      </c>
      <c r="V104" t="s">
        <v>988</v>
      </c>
      <c r="W104" t="s">
        <v>988</v>
      </c>
      <c r="X104" t="s">
        <v>988</v>
      </c>
      <c r="Y104" t="s">
        <v>988</v>
      </c>
      <c r="Z104" t="s">
        <v>988</v>
      </c>
      <c r="AA104" t="s">
        <v>988</v>
      </c>
      <c r="AB104" t="s">
        <v>988</v>
      </c>
      <c r="AC104" t="s">
        <v>988</v>
      </c>
      <c r="AD104" t="s">
        <v>988</v>
      </c>
      <c r="AE104" t="s">
        <v>988</v>
      </c>
    </row>
    <row r="105" spans="1:31" hidden="1" x14ac:dyDescent="0.3">
      <c r="A105" t="s">
        <v>1284</v>
      </c>
      <c r="B105" t="s">
        <v>1285</v>
      </c>
      <c r="C105" s="1" t="str">
        <f t="shared" si="17"/>
        <v>21:1142</v>
      </c>
      <c r="D105" s="1" t="str">
        <f t="shared" si="18"/>
        <v>21:0421</v>
      </c>
      <c r="E105" t="s">
        <v>1286</v>
      </c>
      <c r="F105" t="s">
        <v>1287</v>
      </c>
      <c r="H105">
        <v>55.396958699999999</v>
      </c>
      <c r="I105">
        <v>-64.394686500000006</v>
      </c>
      <c r="J105" s="1" t="str">
        <f t="shared" si="19"/>
        <v>Till</v>
      </c>
      <c r="K105" s="1" t="str">
        <f t="shared" si="20"/>
        <v>HMC separation (ODM; details not reported)</v>
      </c>
      <c r="L105" t="s">
        <v>1141</v>
      </c>
      <c r="M105" t="s">
        <v>36</v>
      </c>
      <c r="N105" t="s">
        <v>1141</v>
      </c>
      <c r="O105" t="s">
        <v>228</v>
      </c>
      <c r="P105" t="s">
        <v>1156</v>
      </c>
      <c r="Q105" t="s">
        <v>988</v>
      </c>
      <c r="R105" t="s">
        <v>988</v>
      </c>
      <c r="S105" t="s">
        <v>988</v>
      </c>
      <c r="T105" t="s">
        <v>988</v>
      </c>
      <c r="U105" t="s">
        <v>988</v>
      </c>
      <c r="V105" t="s">
        <v>988</v>
      </c>
      <c r="W105" t="s">
        <v>988</v>
      </c>
      <c r="X105" t="s">
        <v>988</v>
      </c>
      <c r="Y105" t="s">
        <v>988</v>
      </c>
      <c r="Z105" t="s">
        <v>988</v>
      </c>
      <c r="AA105" t="s">
        <v>988</v>
      </c>
      <c r="AB105" t="s">
        <v>988</v>
      </c>
      <c r="AC105" t="s">
        <v>988</v>
      </c>
      <c r="AD105" t="s">
        <v>988</v>
      </c>
      <c r="AE105" t="s">
        <v>988</v>
      </c>
    </row>
    <row r="106" spans="1:31" hidden="1" x14ac:dyDescent="0.3">
      <c r="A106" t="s">
        <v>1288</v>
      </c>
      <c r="B106" t="s">
        <v>1289</v>
      </c>
      <c r="C106" s="1" t="str">
        <f t="shared" si="17"/>
        <v>21:1142</v>
      </c>
      <c r="D106" s="1" t="str">
        <f t="shared" si="18"/>
        <v>21:0421</v>
      </c>
      <c r="E106" t="s">
        <v>1290</v>
      </c>
      <c r="F106" t="s">
        <v>1291</v>
      </c>
      <c r="H106">
        <v>55.8197586</v>
      </c>
      <c r="I106">
        <v>-65.568426400000007</v>
      </c>
      <c r="J106" s="1" t="str">
        <f t="shared" si="19"/>
        <v>Till</v>
      </c>
      <c r="K106" s="1" t="str">
        <f t="shared" si="20"/>
        <v>HMC separation (ODM; details not reported)</v>
      </c>
      <c r="L106" t="s">
        <v>1292</v>
      </c>
      <c r="M106" t="s">
        <v>36</v>
      </c>
      <c r="N106" t="s">
        <v>1292</v>
      </c>
      <c r="O106" t="s">
        <v>37</v>
      </c>
      <c r="P106" t="s">
        <v>1293</v>
      </c>
      <c r="Q106" t="s">
        <v>988</v>
      </c>
      <c r="R106" t="s">
        <v>988</v>
      </c>
      <c r="S106" t="s">
        <v>988</v>
      </c>
      <c r="T106" t="s">
        <v>988</v>
      </c>
      <c r="U106" t="s">
        <v>988</v>
      </c>
      <c r="V106" t="s">
        <v>988</v>
      </c>
      <c r="W106" t="s">
        <v>988</v>
      </c>
      <c r="X106" t="s">
        <v>988</v>
      </c>
      <c r="Y106" t="s">
        <v>988</v>
      </c>
      <c r="Z106" t="s">
        <v>988</v>
      </c>
      <c r="AA106" t="s">
        <v>988</v>
      </c>
      <c r="AB106" t="s">
        <v>988</v>
      </c>
      <c r="AC106" t="s">
        <v>988</v>
      </c>
      <c r="AD106" t="s">
        <v>988</v>
      </c>
      <c r="AE106" t="s">
        <v>988</v>
      </c>
    </row>
    <row r="107" spans="1:31" hidden="1" x14ac:dyDescent="0.3">
      <c r="A107" t="s">
        <v>1294</v>
      </c>
      <c r="B107" t="s">
        <v>1295</v>
      </c>
      <c r="C107" s="1" t="str">
        <f t="shared" si="17"/>
        <v>21:1142</v>
      </c>
      <c r="D107" s="1" t="str">
        <f t="shared" si="18"/>
        <v>21:0421</v>
      </c>
      <c r="E107" t="s">
        <v>1296</v>
      </c>
      <c r="F107" t="s">
        <v>1297</v>
      </c>
      <c r="H107">
        <v>55.824838399999997</v>
      </c>
      <c r="I107">
        <v>-65.783517900000007</v>
      </c>
      <c r="J107" s="1" t="str">
        <f t="shared" si="19"/>
        <v>Till</v>
      </c>
      <c r="K107" s="1" t="str">
        <f t="shared" si="20"/>
        <v>HMC separation (ODM; details not reported)</v>
      </c>
      <c r="L107" t="s">
        <v>1182</v>
      </c>
      <c r="M107" t="s">
        <v>36</v>
      </c>
      <c r="N107" t="s">
        <v>1182</v>
      </c>
      <c r="O107" t="s">
        <v>1253</v>
      </c>
      <c r="P107" t="s">
        <v>1117</v>
      </c>
      <c r="Q107" t="s">
        <v>988</v>
      </c>
      <c r="R107" t="s">
        <v>988</v>
      </c>
      <c r="S107" t="s">
        <v>988</v>
      </c>
      <c r="T107" t="s">
        <v>988</v>
      </c>
      <c r="U107" t="s">
        <v>988</v>
      </c>
      <c r="V107" t="s">
        <v>988</v>
      </c>
      <c r="W107" t="s">
        <v>988</v>
      </c>
      <c r="X107" t="s">
        <v>988</v>
      </c>
      <c r="Y107" t="s">
        <v>988</v>
      </c>
      <c r="Z107" t="s">
        <v>988</v>
      </c>
      <c r="AA107" t="s">
        <v>988</v>
      </c>
      <c r="AB107" t="s">
        <v>988</v>
      </c>
      <c r="AC107" t="s">
        <v>988</v>
      </c>
      <c r="AD107" t="s">
        <v>988</v>
      </c>
      <c r="AE107" t="s">
        <v>988</v>
      </c>
    </row>
    <row r="108" spans="1:31" hidden="1" x14ac:dyDescent="0.3">
      <c r="A108" t="s">
        <v>1298</v>
      </c>
      <c r="B108" t="s">
        <v>1299</v>
      </c>
      <c r="C108" s="1" t="str">
        <f t="shared" si="17"/>
        <v>21:1142</v>
      </c>
      <c r="D108" s="1" t="str">
        <f t="shared" si="18"/>
        <v>21:0421</v>
      </c>
      <c r="E108" t="s">
        <v>1300</v>
      </c>
      <c r="F108" t="s">
        <v>1301</v>
      </c>
      <c r="H108">
        <v>55.851927799999999</v>
      </c>
      <c r="I108">
        <v>-64.336976100000001</v>
      </c>
      <c r="J108" s="1" t="str">
        <f t="shared" si="19"/>
        <v>Till</v>
      </c>
      <c r="K108" s="1" t="str">
        <f t="shared" si="20"/>
        <v>HMC separation (ODM; details not reported)</v>
      </c>
      <c r="L108" t="s">
        <v>168</v>
      </c>
      <c r="M108" t="s">
        <v>36</v>
      </c>
      <c r="N108" t="s">
        <v>168</v>
      </c>
      <c r="O108" t="s">
        <v>1302</v>
      </c>
      <c r="P108" t="s">
        <v>1177</v>
      </c>
      <c r="Q108" t="s">
        <v>988</v>
      </c>
      <c r="R108" t="s">
        <v>988</v>
      </c>
      <c r="S108" t="s">
        <v>988</v>
      </c>
      <c r="T108" t="s">
        <v>988</v>
      </c>
      <c r="U108" t="s">
        <v>988</v>
      </c>
      <c r="V108" t="s">
        <v>988</v>
      </c>
      <c r="W108" t="s">
        <v>988</v>
      </c>
      <c r="X108" t="s">
        <v>988</v>
      </c>
      <c r="Y108" t="s">
        <v>988</v>
      </c>
      <c r="Z108" t="s">
        <v>988</v>
      </c>
      <c r="AA108" t="s">
        <v>988</v>
      </c>
      <c r="AB108" t="s">
        <v>988</v>
      </c>
      <c r="AC108" t="s">
        <v>988</v>
      </c>
      <c r="AD108" t="s">
        <v>988</v>
      </c>
      <c r="AE108" t="s">
        <v>988</v>
      </c>
    </row>
    <row r="109" spans="1:31" hidden="1" x14ac:dyDescent="0.3">
      <c r="A109" t="s">
        <v>1303</v>
      </c>
      <c r="B109" t="s">
        <v>1304</v>
      </c>
      <c r="C109" s="1" t="str">
        <f t="shared" si="17"/>
        <v>21:1142</v>
      </c>
      <c r="D109" s="1" t="str">
        <f t="shared" si="18"/>
        <v>21:0421</v>
      </c>
      <c r="E109" t="s">
        <v>1305</v>
      </c>
      <c r="F109" t="s">
        <v>1306</v>
      </c>
      <c r="H109">
        <v>55.6492316</v>
      </c>
      <c r="I109">
        <v>-64.437426900000006</v>
      </c>
      <c r="J109" s="1" t="str">
        <f t="shared" si="19"/>
        <v>Till</v>
      </c>
      <c r="K109" s="1" t="str">
        <f t="shared" si="20"/>
        <v>HMC separation (ODM; details not reported)</v>
      </c>
      <c r="L109" t="s">
        <v>314</v>
      </c>
      <c r="M109" t="s">
        <v>36</v>
      </c>
      <c r="N109" t="s">
        <v>314</v>
      </c>
      <c r="O109" t="s">
        <v>313</v>
      </c>
      <c r="P109" t="s">
        <v>82</v>
      </c>
      <c r="Q109" t="s">
        <v>988</v>
      </c>
      <c r="R109" t="s">
        <v>988</v>
      </c>
      <c r="S109" t="s">
        <v>988</v>
      </c>
      <c r="T109" t="s">
        <v>988</v>
      </c>
      <c r="U109" t="s">
        <v>988</v>
      </c>
      <c r="V109" t="s">
        <v>988</v>
      </c>
      <c r="W109" t="s">
        <v>988</v>
      </c>
      <c r="X109" t="s">
        <v>988</v>
      </c>
      <c r="Y109" t="s">
        <v>988</v>
      </c>
      <c r="Z109" t="s">
        <v>988</v>
      </c>
      <c r="AA109" t="s">
        <v>988</v>
      </c>
      <c r="AB109" t="s">
        <v>988</v>
      </c>
      <c r="AC109" t="s">
        <v>988</v>
      </c>
      <c r="AD109" t="s">
        <v>988</v>
      </c>
      <c r="AE109" t="s">
        <v>988</v>
      </c>
    </row>
    <row r="110" spans="1:31" hidden="1" x14ac:dyDescent="0.3">
      <c r="A110" t="s">
        <v>1307</v>
      </c>
      <c r="B110" t="s">
        <v>1308</v>
      </c>
      <c r="C110" s="1" t="str">
        <f t="shared" si="17"/>
        <v>21:1142</v>
      </c>
      <c r="D110" s="1" t="str">
        <f t="shared" si="18"/>
        <v>21:0421</v>
      </c>
      <c r="E110" t="s">
        <v>1309</v>
      </c>
      <c r="F110" t="s">
        <v>1310</v>
      </c>
      <c r="H110">
        <v>55.543531999999999</v>
      </c>
      <c r="I110">
        <v>-64.588069300000001</v>
      </c>
      <c r="J110" s="1" t="str">
        <f t="shared" si="19"/>
        <v>Till</v>
      </c>
      <c r="K110" s="1" t="str">
        <f t="shared" si="20"/>
        <v>HMC separation (ODM; details not reported)</v>
      </c>
      <c r="L110" t="s">
        <v>1156</v>
      </c>
      <c r="M110" t="s">
        <v>36</v>
      </c>
      <c r="N110" t="s">
        <v>1156</v>
      </c>
      <c r="O110" t="s">
        <v>313</v>
      </c>
      <c r="P110" t="s">
        <v>1161</v>
      </c>
      <c r="Q110" t="s">
        <v>988</v>
      </c>
      <c r="R110" t="s">
        <v>988</v>
      </c>
      <c r="S110" t="s">
        <v>988</v>
      </c>
      <c r="T110" t="s">
        <v>988</v>
      </c>
      <c r="U110" t="s">
        <v>988</v>
      </c>
      <c r="V110" t="s">
        <v>988</v>
      </c>
      <c r="W110" t="s">
        <v>988</v>
      </c>
      <c r="X110" t="s">
        <v>988</v>
      </c>
      <c r="Y110" t="s">
        <v>988</v>
      </c>
      <c r="Z110" t="s">
        <v>988</v>
      </c>
      <c r="AA110" t="s">
        <v>988</v>
      </c>
      <c r="AB110" t="s">
        <v>988</v>
      </c>
      <c r="AC110" t="s">
        <v>988</v>
      </c>
      <c r="AD110" t="s">
        <v>988</v>
      </c>
      <c r="AE110" t="s">
        <v>988</v>
      </c>
    </row>
    <row r="111" spans="1:31" hidden="1" x14ac:dyDescent="0.3">
      <c r="A111" t="s">
        <v>1311</v>
      </c>
      <c r="B111" t="s">
        <v>1312</v>
      </c>
      <c r="C111" s="1" t="str">
        <f t="shared" si="17"/>
        <v>21:1142</v>
      </c>
      <c r="D111" s="1" t="str">
        <f t="shared" si="18"/>
        <v>21:0421</v>
      </c>
      <c r="E111" t="s">
        <v>1313</v>
      </c>
      <c r="F111" t="s">
        <v>1314</v>
      </c>
      <c r="H111">
        <v>55.368242600000002</v>
      </c>
      <c r="I111">
        <v>-64.309684300000001</v>
      </c>
      <c r="J111" s="1" t="str">
        <f t="shared" si="19"/>
        <v>Till</v>
      </c>
      <c r="K111" s="1" t="str">
        <f t="shared" si="20"/>
        <v>HMC separation (ODM; details not reported)</v>
      </c>
      <c r="L111" t="s">
        <v>1177</v>
      </c>
      <c r="M111" t="s">
        <v>36</v>
      </c>
      <c r="N111" t="s">
        <v>1177</v>
      </c>
      <c r="O111" t="s">
        <v>709</v>
      </c>
      <c r="P111" t="s">
        <v>1315</v>
      </c>
      <c r="Q111" t="s">
        <v>988</v>
      </c>
      <c r="R111" t="s">
        <v>988</v>
      </c>
      <c r="S111" t="s">
        <v>988</v>
      </c>
      <c r="T111" t="s">
        <v>988</v>
      </c>
      <c r="U111" t="s">
        <v>988</v>
      </c>
      <c r="V111" t="s">
        <v>988</v>
      </c>
      <c r="W111" t="s">
        <v>988</v>
      </c>
      <c r="X111" t="s">
        <v>988</v>
      </c>
      <c r="Y111" t="s">
        <v>988</v>
      </c>
      <c r="Z111" t="s">
        <v>988</v>
      </c>
      <c r="AA111" t="s">
        <v>988</v>
      </c>
      <c r="AB111" t="s">
        <v>988</v>
      </c>
      <c r="AC111" t="s">
        <v>988</v>
      </c>
      <c r="AD111" t="s">
        <v>988</v>
      </c>
      <c r="AE111" t="s">
        <v>988</v>
      </c>
    </row>
    <row r="112" spans="1:31" hidden="1" x14ac:dyDescent="0.3">
      <c r="A112" t="s">
        <v>1316</v>
      </c>
      <c r="B112" t="s">
        <v>1317</v>
      </c>
      <c r="C112" s="1" t="str">
        <f t="shared" si="17"/>
        <v>21:1142</v>
      </c>
      <c r="D112" s="1" t="str">
        <f t="shared" si="18"/>
        <v>21:0421</v>
      </c>
      <c r="E112" t="s">
        <v>1318</v>
      </c>
      <c r="F112" t="s">
        <v>1319</v>
      </c>
      <c r="H112">
        <v>54.6814052</v>
      </c>
      <c r="I112">
        <v>-65.875789400000002</v>
      </c>
      <c r="J112" s="1" t="str">
        <f t="shared" si="19"/>
        <v>Till</v>
      </c>
      <c r="K112" s="1" t="str">
        <f t="shared" si="20"/>
        <v>HMC separation (ODM; details not reported)</v>
      </c>
      <c r="L112" t="s">
        <v>1141</v>
      </c>
      <c r="M112" t="s">
        <v>36</v>
      </c>
      <c r="N112" t="s">
        <v>1141</v>
      </c>
      <c r="O112" t="s">
        <v>895</v>
      </c>
      <c r="P112" t="s">
        <v>1320</v>
      </c>
      <c r="Q112" t="s">
        <v>988</v>
      </c>
      <c r="R112" t="s">
        <v>988</v>
      </c>
      <c r="S112" t="s">
        <v>988</v>
      </c>
      <c r="T112" t="s">
        <v>988</v>
      </c>
      <c r="U112" t="s">
        <v>988</v>
      </c>
      <c r="V112" t="s">
        <v>988</v>
      </c>
      <c r="W112" t="s">
        <v>988</v>
      </c>
      <c r="X112" t="s">
        <v>988</v>
      </c>
      <c r="Y112" t="s">
        <v>988</v>
      </c>
      <c r="Z112" t="s">
        <v>988</v>
      </c>
      <c r="AA112" t="s">
        <v>988</v>
      </c>
      <c r="AB112" t="s">
        <v>988</v>
      </c>
      <c r="AC112" t="s">
        <v>988</v>
      </c>
      <c r="AD112" t="s">
        <v>988</v>
      </c>
      <c r="AE112" t="s">
        <v>988</v>
      </c>
    </row>
    <row r="113" spans="1:31" hidden="1" x14ac:dyDescent="0.3">
      <c r="A113" t="s">
        <v>1321</v>
      </c>
      <c r="B113" t="s">
        <v>1322</v>
      </c>
      <c r="C113" s="1" t="str">
        <f t="shared" si="17"/>
        <v>21:1142</v>
      </c>
      <c r="D113" s="1" t="str">
        <f t="shared" si="18"/>
        <v>21:0421</v>
      </c>
      <c r="E113" t="s">
        <v>1323</v>
      </c>
      <c r="F113" t="s">
        <v>1324</v>
      </c>
      <c r="H113">
        <v>54.368907399999998</v>
      </c>
      <c r="I113">
        <v>-65.856266000000005</v>
      </c>
      <c r="J113" s="1" t="str">
        <f t="shared" si="19"/>
        <v>Till</v>
      </c>
      <c r="K113" s="1" t="str">
        <f t="shared" si="20"/>
        <v>HMC separation (ODM; details not reported)</v>
      </c>
      <c r="L113" t="s">
        <v>126</v>
      </c>
      <c r="M113" t="s">
        <v>36</v>
      </c>
      <c r="N113" t="s">
        <v>126</v>
      </c>
      <c r="O113" t="s">
        <v>578</v>
      </c>
      <c r="P113" t="s">
        <v>311</v>
      </c>
      <c r="Q113" t="s">
        <v>988</v>
      </c>
      <c r="R113" t="s">
        <v>988</v>
      </c>
      <c r="S113" t="s">
        <v>988</v>
      </c>
      <c r="T113" t="s">
        <v>988</v>
      </c>
      <c r="U113" t="s">
        <v>988</v>
      </c>
      <c r="V113" t="s">
        <v>988</v>
      </c>
      <c r="W113" t="s">
        <v>988</v>
      </c>
      <c r="X113" t="s">
        <v>988</v>
      </c>
      <c r="Y113" t="s">
        <v>988</v>
      </c>
      <c r="Z113" t="s">
        <v>988</v>
      </c>
      <c r="AA113" t="s">
        <v>988</v>
      </c>
      <c r="AB113" t="s">
        <v>988</v>
      </c>
      <c r="AC113" t="s">
        <v>988</v>
      </c>
      <c r="AD113" t="s">
        <v>988</v>
      </c>
      <c r="AE113" t="s">
        <v>988</v>
      </c>
    </row>
    <row r="114" spans="1:31" hidden="1" x14ac:dyDescent="0.3">
      <c r="A114" t="s">
        <v>1325</v>
      </c>
      <c r="B114" t="s">
        <v>1326</v>
      </c>
      <c r="C114" s="1" t="str">
        <f t="shared" si="17"/>
        <v>21:1142</v>
      </c>
      <c r="D114" s="1" t="str">
        <f t="shared" si="18"/>
        <v>21:0421</v>
      </c>
      <c r="E114" t="s">
        <v>1327</v>
      </c>
      <c r="F114" t="s">
        <v>1328</v>
      </c>
      <c r="H114">
        <v>54.234266099999999</v>
      </c>
      <c r="I114">
        <v>-65.102388899999994</v>
      </c>
      <c r="J114" s="1" t="str">
        <f t="shared" si="19"/>
        <v>Till</v>
      </c>
      <c r="K114" s="1" t="str">
        <f t="shared" si="20"/>
        <v>HMC separation (ODM; details not reported)</v>
      </c>
      <c r="L114" t="s">
        <v>314</v>
      </c>
      <c r="M114" t="s">
        <v>36</v>
      </c>
      <c r="N114" t="s">
        <v>314</v>
      </c>
      <c r="O114" t="s">
        <v>1151</v>
      </c>
      <c r="P114" t="s">
        <v>209</v>
      </c>
      <c r="Q114" t="s">
        <v>988</v>
      </c>
      <c r="R114" t="s">
        <v>988</v>
      </c>
      <c r="S114" t="s">
        <v>988</v>
      </c>
      <c r="T114" t="s">
        <v>988</v>
      </c>
      <c r="U114" t="s">
        <v>988</v>
      </c>
      <c r="V114" t="s">
        <v>988</v>
      </c>
      <c r="W114" t="s">
        <v>988</v>
      </c>
      <c r="X114" t="s">
        <v>988</v>
      </c>
      <c r="Y114" t="s">
        <v>988</v>
      </c>
      <c r="Z114" t="s">
        <v>988</v>
      </c>
      <c r="AA114" t="s">
        <v>988</v>
      </c>
      <c r="AB114" t="s">
        <v>988</v>
      </c>
      <c r="AC114" t="s">
        <v>988</v>
      </c>
      <c r="AD114" t="s">
        <v>988</v>
      </c>
      <c r="AE114" t="s">
        <v>988</v>
      </c>
    </row>
    <row r="115" spans="1:31" hidden="1" x14ac:dyDescent="0.3">
      <c r="A115" t="s">
        <v>1329</v>
      </c>
      <c r="B115" t="s">
        <v>1330</v>
      </c>
      <c r="C115" s="1" t="str">
        <f t="shared" si="17"/>
        <v>21:1142</v>
      </c>
      <c r="D115" s="1" t="str">
        <f t="shared" si="18"/>
        <v>21:0421</v>
      </c>
      <c r="E115" t="s">
        <v>1331</v>
      </c>
      <c r="F115" t="s">
        <v>1332</v>
      </c>
      <c r="H115">
        <v>54.246549199999997</v>
      </c>
      <c r="I115">
        <v>-64.921828599999998</v>
      </c>
      <c r="J115" s="1" t="str">
        <f t="shared" si="19"/>
        <v>Till</v>
      </c>
      <c r="K115" s="1" t="str">
        <f t="shared" si="20"/>
        <v>HMC separation (ODM; details not reported)</v>
      </c>
      <c r="L115" t="s">
        <v>1141</v>
      </c>
      <c r="M115" t="s">
        <v>36</v>
      </c>
      <c r="N115" t="s">
        <v>1141</v>
      </c>
      <c r="O115" t="s">
        <v>578</v>
      </c>
      <c r="P115" t="s">
        <v>633</v>
      </c>
      <c r="Q115" t="s">
        <v>988</v>
      </c>
      <c r="R115" t="s">
        <v>988</v>
      </c>
      <c r="S115" t="s">
        <v>988</v>
      </c>
      <c r="T115" t="s">
        <v>988</v>
      </c>
      <c r="U115" t="s">
        <v>988</v>
      </c>
      <c r="V115" t="s">
        <v>988</v>
      </c>
      <c r="W115" t="s">
        <v>988</v>
      </c>
      <c r="X115" t="s">
        <v>988</v>
      </c>
      <c r="Y115" t="s">
        <v>988</v>
      </c>
      <c r="Z115" t="s">
        <v>988</v>
      </c>
      <c r="AA115" t="s">
        <v>988</v>
      </c>
      <c r="AB115" t="s">
        <v>988</v>
      </c>
      <c r="AC115" t="s">
        <v>988</v>
      </c>
      <c r="AD115" t="s">
        <v>988</v>
      </c>
      <c r="AE115" t="s">
        <v>988</v>
      </c>
    </row>
    <row r="116" spans="1:31" hidden="1" x14ac:dyDescent="0.3">
      <c r="A116" t="s">
        <v>1333</v>
      </c>
      <c r="B116" t="s">
        <v>1334</v>
      </c>
      <c r="C116" s="1" t="str">
        <f t="shared" si="17"/>
        <v>21:1142</v>
      </c>
      <c r="D116" s="1" t="str">
        <f t="shared" si="18"/>
        <v>21:0421</v>
      </c>
      <c r="E116" t="s">
        <v>1335</v>
      </c>
      <c r="F116" t="s">
        <v>1336</v>
      </c>
      <c r="H116">
        <v>54.3646022</v>
      </c>
      <c r="I116">
        <v>-64.5437206</v>
      </c>
      <c r="J116" s="1" t="str">
        <f t="shared" si="19"/>
        <v>Till</v>
      </c>
      <c r="K116" s="1" t="str">
        <f t="shared" si="20"/>
        <v>HMC separation (ODM; details not reported)</v>
      </c>
      <c r="L116" t="s">
        <v>227</v>
      </c>
      <c r="M116" t="s">
        <v>36</v>
      </c>
      <c r="N116" t="s">
        <v>227</v>
      </c>
      <c r="O116" t="s">
        <v>147</v>
      </c>
      <c r="P116" t="s">
        <v>1135</v>
      </c>
      <c r="Q116" t="s">
        <v>988</v>
      </c>
      <c r="R116" t="s">
        <v>988</v>
      </c>
      <c r="S116" t="s">
        <v>988</v>
      </c>
      <c r="T116" t="s">
        <v>988</v>
      </c>
      <c r="U116" t="s">
        <v>988</v>
      </c>
      <c r="V116" t="s">
        <v>988</v>
      </c>
      <c r="W116" t="s">
        <v>988</v>
      </c>
      <c r="X116" t="s">
        <v>988</v>
      </c>
      <c r="Y116" t="s">
        <v>988</v>
      </c>
      <c r="Z116" t="s">
        <v>988</v>
      </c>
      <c r="AA116" t="s">
        <v>988</v>
      </c>
      <c r="AB116" t="s">
        <v>988</v>
      </c>
      <c r="AC116" t="s">
        <v>988</v>
      </c>
      <c r="AD116" t="s">
        <v>988</v>
      </c>
      <c r="AE116" t="s">
        <v>988</v>
      </c>
    </row>
    <row r="117" spans="1:31" hidden="1" x14ac:dyDescent="0.3">
      <c r="A117" t="s">
        <v>1337</v>
      </c>
      <c r="B117" t="s">
        <v>1338</v>
      </c>
      <c r="C117" s="1" t="str">
        <f t="shared" si="17"/>
        <v>21:1142</v>
      </c>
      <c r="D117" s="1" t="str">
        <f t="shared" si="18"/>
        <v>21:0421</v>
      </c>
      <c r="E117" t="s">
        <v>1339</v>
      </c>
      <c r="F117" t="s">
        <v>1340</v>
      </c>
      <c r="H117">
        <v>54.493242000000002</v>
      </c>
      <c r="I117">
        <v>-64.468058200000002</v>
      </c>
      <c r="J117" s="1" t="str">
        <f t="shared" si="19"/>
        <v>Till</v>
      </c>
      <c r="K117" s="1" t="str">
        <f t="shared" si="20"/>
        <v>HMC separation (ODM; details not reported)</v>
      </c>
      <c r="L117" t="s">
        <v>435</v>
      </c>
      <c r="M117" t="s">
        <v>36</v>
      </c>
      <c r="N117" t="s">
        <v>435</v>
      </c>
      <c r="O117" t="s">
        <v>741</v>
      </c>
      <c r="P117" t="s">
        <v>616</v>
      </c>
      <c r="Q117" t="s">
        <v>988</v>
      </c>
      <c r="R117" t="s">
        <v>988</v>
      </c>
      <c r="S117" t="s">
        <v>988</v>
      </c>
      <c r="T117" t="s">
        <v>988</v>
      </c>
      <c r="U117" t="s">
        <v>988</v>
      </c>
      <c r="V117" t="s">
        <v>988</v>
      </c>
      <c r="W117" t="s">
        <v>988</v>
      </c>
      <c r="X117" t="s">
        <v>988</v>
      </c>
      <c r="Y117" t="s">
        <v>988</v>
      </c>
      <c r="Z117" t="s">
        <v>988</v>
      </c>
      <c r="AA117" t="s">
        <v>988</v>
      </c>
      <c r="AB117" t="s">
        <v>988</v>
      </c>
      <c r="AC117" t="s">
        <v>988</v>
      </c>
      <c r="AD117" t="s">
        <v>988</v>
      </c>
      <c r="AE117" t="s">
        <v>988</v>
      </c>
    </row>
    <row r="118" spans="1:31" hidden="1" x14ac:dyDescent="0.3">
      <c r="A118" t="s">
        <v>1341</v>
      </c>
      <c r="B118" t="s">
        <v>1342</v>
      </c>
      <c r="C118" s="1" t="str">
        <f t="shared" si="17"/>
        <v>21:1142</v>
      </c>
      <c r="D118" s="1" t="str">
        <f t="shared" si="18"/>
        <v>21:0421</v>
      </c>
      <c r="E118" t="s">
        <v>1343</v>
      </c>
      <c r="F118" t="s">
        <v>1344</v>
      </c>
      <c r="H118">
        <v>54.672472900000002</v>
      </c>
      <c r="I118">
        <v>-64.3087661</v>
      </c>
      <c r="J118" s="1" t="str">
        <f t="shared" si="19"/>
        <v>Till</v>
      </c>
      <c r="K118" s="1" t="str">
        <f t="shared" si="20"/>
        <v>HMC separation (ODM; details not reported)</v>
      </c>
      <c r="L118" t="s">
        <v>662</v>
      </c>
      <c r="M118" t="s">
        <v>36</v>
      </c>
      <c r="N118" t="s">
        <v>662</v>
      </c>
      <c r="O118" t="s">
        <v>578</v>
      </c>
      <c r="P118" t="s">
        <v>1293</v>
      </c>
      <c r="Q118" t="s">
        <v>988</v>
      </c>
      <c r="R118" t="s">
        <v>988</v>
      </c>
      <c r="S118" t="s">
        <v>988</v>
      </c>
      <c r="T118" t="s">
        <v>988</v>
      </c>
      <c r="U118" t="s">
        <v>988</v>
      </c>
      <c r="V118" t="s">
        <v>988</v>
      </c>
      <c r="W118" t="s">
        <v>988</v>
      </c>
      <c r="X118" t="s">
        <v>988</v>
      </c>
      <c r="Y118" t="s">
        <v>988</v>
      </c>
      <c r="Z118" t="s">
        <v>988</v>
      </c>
      <c r="AA118" t="s">
        <v>988</v>
      </c>
      <c r="AB118" t="s">
        <v>988</v>
      </c>
      <c r="AC118" t="s">
        <v>988</v>
      </c>
      <c r="AD118" t="s">
        <v>988</v>
      </c>
      <c r="AE118" t="s">
        <v>988</v>
      </c>
    </row>
    <row r="119" spans="1:31" hidden="1" x14ac:dyDescent="0.3">
      <c r="A119" t="s">
        <v>1345</v>
      </c>
      <c r="B119" t="s">
        <v>1346</v>
      </c>
      <c r="C119" s="1" t="str">
        <f t="shared" si="17"/>
        <v>21:1142</v>
      </c>
      <c r="D119" s="1" t="str">
        <f t="shared" si="18"/>
        <v>21:0421</v>
      </c>
      <c r="E119" t="s">
        <v>1347</v>
      </c>
      <c r="F119" t="s">
        <v>1348</v>
      </c>
      <c r="H119">
        <v>55.462883699999999</v>
      </c>
      <c r="I119">
        <v>-65.230360399999995</v>
      </c>
      <c r="J119" s="1" t="str">
        <f t="shared" si="19"/>
        <v>Till</v>
      </c>
      <c r="K119" s="1" t="str">
        <f t="shared" si="20"/>
        <v>HMC separation (ODM; details not reported)</v>
      </c>
      <c r="L119" t="s">
        <v>1135</v>
      </c>
      <c r="M119" t="s">
        <v>36</v>
      </c>
      <c r="N119" t="s">
        <v>1135</v>
      </c>
      <c r="O119" t="s">
        <v>709</v>
      </c>
      <c r="P119" t="s">
        <v>1156</v>
      </c>
      <c r="Q119" t="s">
        <v>988</v>
      </c>
      <c r="R119" t="s">
        <v>988</v>
      </c>
      <c r="S119" t="s">
        <v>988</v>
      </c>
      <c r="T119" t="s">
        <v>988</v>
      </c>
      <c r="U119" t="s">
        <v>988</v>
      </c>
      <c r="V119" t="s">
        <v>988</v>
      </c>
      <c r="W119" t="s">
        <v>988</v>
      </c>
      <c r="X119" t="s">
        <v>988</v>
      </c>
      <c r="Y119" t="s">
        <v>988</v>
      </c>
      <c r="Z119" t="s">
        <v>988</v>
      </c>
      <c r="AA119" t="s">
        <v>988</v>
      </c>
      <c r="AB119" t="s">
        <v>988</v>
      </c>
      <c r="AC119" t="s">
        <v>988</v>
      </c>
      <c r="AD119" t="s">
        <v>988</v>
      </c>
      <c r="AE119" t="s">
        <v>988</v>
      </c>
    </row>
    <row r="120" spans="1:31" hidden="1" x14ac:dyDescent="0.3">
      <c r="A120" t="s">
        <v>1349</v>
      </c>
      <c r="B120" t="s">
        <v>1350</v>
      </c>
      <c r="C120" s="1" t="str">
        <f t="shared" si="17"/>
        <v>21:1142</v>
      </c>
      <c r="D120" s="1" t="str">
        <f t="shared" si="18"/>
        <v>21:0421</v>
      </c>
      <c r="E120" t="s">
        <v>1351</v>
      </c>
      <c r="F120" t="s">
        <v>1352</v>
      </c>
      <c r="H120">
        <v>55.895265199999997</v>
      </c>
      <c r="I120">
        <v>-64.369075499999994</v>
      </c>
      <c r="J120" s="1" t="str">
        <f t="shared" si="19"/>
        <v>Till</v>
      </c>
      <c r="K120" s="1" t="str">
        <f t="shared" si="20"/>
        <v>HMC separation (ODM; details not reported)</v>
      </c>
      <c r="L120" t="s">
        <v>435</v>
      </c>
      <c r="M120" t="s">
        <v>36</v>
      </c>
      <c r="N120" t="s">
        <v>435</v>
      </c>
      <c r="O120" t="s">
        <v>37</v>
      </c>
      <c r="P120" t="s">
        <v>507</v>
      </c>
      <c r="Q120" t="s">
        <v>988</v>
      </c>
      <c r="R120" t="s">
        <v>988</v>
      </c>
      <c r="S120" t="s">
        <v>988</v>
      </c>
      <c r="T120" t="s">
        <v>988</v>
      </c>
      <c r="U120" t="s">
        <v>988</v>
      </c>
      <c r="V120" t="s">
        <v>988</v>
      </c>
      <c r="W120" t="s">
        <v>988</v>
      </c>
      <c r="X120" t="s">
        <v>988</v>
      </c>
      <c r="Y120" t="s">
        <v>988</v>
      </c>
      <c r="Z120" t="s">
        <v>988</v>
      </c>
      <c r="AA120" t="s">
        <v>988</v>
      </c>
      <c r="AB120" t="s">
        <v>988</v>
      </c>
      <c r="AC120" t="s">
        <v>988</v>
      </c>
      <c r="AD120" t="s">
        <v>988</v>
      </c>
      <c r="AE120" t="s">
        <v>988</v>
      </c>
    </row>
    <row r="121" spans="1:31" hidden="1" x14ac:dyDescent="0.3">
      <c r="A121" t="s">
        <v>1353</v>
      </c>
      <c r="B121" t="s">
        <v>1354</v>
      </c>
      <c r="C121" s="1" t="str">
        <f t="shared" si="17"/>
        <v>21:1142</v>
      </c>
      <c r="D121" s="1" t="str">
        <f t="shared" si="18"/>
        <v>21:0421</v>
      </c>
      <c r="E121" t="s">
        <v>1355</v>
      </c>
      <c r="F121" t="s">
        <v>1356</v>
      </c>
      <c r="H121">
        <v>55.914636600000001</v>
      </c>
      <c r="I121">
        <v>-64.232316499999996</v>
      </c>
      <c r="J121" s="1" t="str">
        <f t="shared" si="19"/>
        <v>Till</v>
      </c>
      <c r="K121" s="1" t="str">
        <f t="shared" si="20"/>
        <v>HMC separation (ODM; details not reported)</v>
      </c>
      <c r="L121" t="s">
        <v>742</v>
      </c>
      <c r="M121" t="s">
        <v>36</v>
      </c>
      <c r="N121" t="s">
        <v>742</v>
      </c>
      <c r="O121" t="s">
        <v>103</v>
      </c>
      <c r="P121" t="s">
        <v>189</v>
      </c>
      <c r="Q121" t="s">
        <v>988</v>
      </c>
      <c r="R121" t="s">
        <v>988</v>
      </c>
      <c r="S121" t="s">
        <v>988</v>
      </c>
      <c r="T121" t="s">
        <v>988</v>
      </c>
      <c r="U121" t="s">
        <v>988</v>
      </c>
      <c r="V121" t="s">
        <v>988</v>
      </c>
      <c r="W121" t="s">
        <v>988</v>
      </c>
      <c r="X121" t="s">
        <v>988</v>
      </c>
      <c r="Y121" t="s">
        <v>988</v>
      </c>
      <c r="Z121" t="s">
        <v>988</v>
      </c>
      <c r="AA121" t="s">
        <v>988</v>
      </c>
      <c r="AB121" t="s">
        <v>988</v>
      </c>
      <c r="AC121" t="s">
        <v>988</v>
      </c>
      <c r="AD121" t="s">
        <v>988</v>
      </c>
      <c r="AE121" t="s">
        <v>988</v>
      </c>
    </row>
    <row r="122" spans="1:31" hidden="1" x14ac:dyDescent="0.3">
      <c r="A122" t="s">
        <v>1357</v>
      </c>
      <c r="B122" t="s">
        <v>1358</v>
      </c>
      <c r="C122" s="1" t="str">
        <f t="shared" si="17"/>
        <v>21:1142</v>
      </c>
      <c r="D122" s="1" t="str">
        <f t="shared" si="18"/>
        <v>21:0421</v>
      </c>
      <c r="E122" t="s">
        <v>1359</v>
      </c>
      <c r="F122" t="s">
        <v>1360</v>
      </c>
      <c r="H122">
        <v>55.809995499999999</v>
      </c>
      <c r="I122">
        <v>-64.188509100000005</v>
      </c>
      <c r="J122" s="1" t="str">
        <f t="shared" si="19"/>
        <v>Till</v>
      </c>
      <c r="K122" s="1" t="str">
        <f t="shared" si="20"/>
        <v>HMC separation (ODM; details not reported)</v>
      </c>
      <c r="L122" t="s">
        <v>38</v>
      </c>
      <c r="M122" t="s">
        <v>36</v>
      </c>
      <c r="N122" t="s">
        <v>38</v>
      </c>
      <c r="O122" t="s">
        <v>331</v>
      </c>
      <c r="P122" t="s">
        <v>1262</v>
      </c>
      <c r="Q122" t="s">
        <v>988</v>
      </c>
      <c r="R122" t="s">
        <v>988</v>
      </c>
      <c r="S122" t="s">
        <v>988</v>
      </c>
      <c r="T122" t="s">
        <v>988</v>
      </c>
      <c r="U122" t="s">
        <v>988</v>
      </c>
      <c r="V122" t="s">
        <v>988</v>
      </c>
      <c r="W122" t="s">
        <v>988</v>
      </c>
      <c r="X122" t="s">
        <v>988</v>
      </c>
      <c r="Y122" t="s">
        <v>988</v>
      </c>
      <c r="Z122" t="s">
        <v>988</v>
      </c>
      <c r="AA122" t="s">
        <v>988</v>
      </c>
      <c r="AB122" t="s">
        <v>988</v>
      </c>
      <c r="AC122" t="s">
        <v>988</v>
      </c>
      <c r="AD122" t="s">
        <v>988</v>
      </c>
      <c r="AE122" t="s">
        <v>988</v>
      </c>
    </row>
    <row r="123" spans="1:31" hidden="1" x14ac:dyDescent="0.3">
      <c r="A123" t="s">
        <v>1361</v>
      </c>
      <c r="B123" t="s">
        <v>1362</v>
      </c>
      <c r="C123" s="1" t="str">
        <f t="shared" si="17"/>
        <v>21:1142</v>
      </c>
      <c r="D123" s="1" t="str">
        <f t="shared" si="18"/>
        <v>21:0421</v>
      </c>
      <c r="E123" t="s">
        <v>1363</v>
      </c>
      <c r="F123" t="s">
        <v>1364</v>
      </c>
      <c r="H123">
        <v>54.9584653</v>
      </c>
      <c r="I123">
        <v>-64.879020800000006</v>
      </c>
      <c r="J123" s="1" t="str">
        <f t="shared" si="19"/>
        <v>Till</v>
      </c>
      <c r="K123" s="1" t="str">
        <f t="shared" si="20"/>
        <v>HMC separation (ODM; details not reported)</v>
      </c>
      <c r="L123" t="s">
        <v>38</v>
      </c>
      <c r="M123" t="s">
        <v>36</v>
      </c>
      <c r="N123" t="s">
        <v>38</v>
      </c>
      <c r="O123" t="s">
        <v>374</v>
      </c>
      <c r="P123" t="s">
        <v>662</v>
      </c>
      <c r="Q123" t="s">
        <v>988</v>
      </c>
      <c r="R123" t="s">
        <v>988</v>
      </c>
      <c r="S123" t="s">
        <v>988</v>
      </c>
      <c r="T123" t="s">
        <v>988</v>
      </c>
      <c r="U123" t="s">
        <v>988</v>
      </c>
      <c r="V123" t="s">
        <v>988</v>
      </c>
      <c r="W123" t="s">
        <v>988</v>
      </c>
      <c r="X123" t="s">
        <v>988</v>
      </c>
      <c r="Y123" t="s">
        <v>988</v>
      </c>
      <c r="Z123" t="s">
        <v>988</v>
      </c>
      <c r="AA123" t="s">
        <v>988</v>
      </c>
      <c r="AB123" t="s">
        <v>988</v>
      </c>
      <c r="AC123" t="s">
        <v>988</v>
      </c>
      <c r="AD123" t="s">
        <v>988</v>
      </c>
      <c r="AE123" t="s">
        <v>988</v>
      </c>
    </row>
    <row r="124" spans="1:31" hidden="1" x14ac:dyDescent="0.3">
      <c r="A124" t="s">
        <v>1365</v>
      </c>
      <c r="B124" t="s">
        <v>1366</v>
      </c>
      <c r="C124" s="1" t="str">
        <f t="shared" si="17"/>
        <v>21:1142</v>
      </c>
      <c r="D124" s="1" t="str">
        <f t="shared" si="18"/>
        <v>21:0421</v>
      </c>
      <c r="E124" t="s">
        <v>1367</v>
      </c>
      <c r="F124" t="s">
        <v>1368</v>
      </c>
      <c r="H124">
        <v>54.909626400000001</v>
      </c>
      <c r="I124">
        <v>-64.780974099999995</v>
      </c>
      <c r="J124" s="1" t="str">
        <f t="shared" si="19"/>
        <v>Till</v>
      </c>
      <c r="K124" s="1" t="str">
        <f t="shared" si="20"/>
        <v>HMC separation (ODM; details not reported)</v>
      </c>
      <c r="L124" t="s">
        <v>1146</v>
      </c>
      <c r="M124" t="s">
        <v>36</v>
      </c>
      <c r="N124" t="s">
        <v>1146</v>
      </c>
      <c r="O124" t="s">
        <v>374</v>
      </c>
      <c r="P124" t="s">
        <v>1320</v>
      </c>
      <c r="Q124" t="s">
        <v>988</v>
      </c>
      <c r="R124" t="s">
        <v>988</v>
      </c>
      <c r="S124" t="s">
        <v>988</v>
      </c>
      <c r="T124" t="s">
        <v>988</v>
      </c>
      <c r="U124" t="s">
        <v>988</v>
      </c>
      <c r="V124" t="s">
        <v>988</v>
      </c>
      <c r="W124" t="s">
        <v>988</v>
      </c>
      <c r="X124" t="s">
        <v>988</v>
      </c>
      <c r="Y124" t="s">
        <v>988</v>
      </c>
      <c r="Z124" t="s">
        <v>988</v>
      </c>
      <c r="AA124" t="s">
        <v>988</v>
      </c>
      <c r="AB124" t="s">
        <v>988</v>
      </c>
      <c r="AC124" t="s">
        <v>988</v>
      </c>
      <c r="AD124" t="s">
        <v>988</v>
      </c>
      <c r="AE124" t="s">
        <v>988</v>
      </c>
    </row>
    <row r="125" spans="1:31" hidden="1" x14ac:dyDescent="0.3">
      <c r="A125" t="s">
        <v>1369</v>
      </c>
      <c r="B125" t="s">
        <v>1370</v>
      </c>
      <c r="C125" s="1" t="str">
        <f t="shared" si="17"/>
        <v>21:1142</v>
      </c>
      <c r="D125" s="1" t="str">
        <f t="shared" si="18"/>
        <v>21:0421</v>
      </c>
      <c r="E125" t="s">
        <v>1371</v>
      </c>
      <c r="F125" t="s">
        <v>1372</v>
      </c>
      <c r="H125">
        <v>54.915865699999998</v>
      </c>
      <c r="I125">
        <v>-64.690895699999999</v>
      </c>
      <c r="J125" s="1" t="str">
        <f t="shared" si="19"/>
        <v>Till</v>
      </c>
      <c r="K125" s="1" t="str">
        <f t="shared" si="20"/>
        <v>HMC separation (ODM; details not reported)</v>
      </c>
      <c r="L125" t="s">
        <v>661</v>
      </c>
      <c r="M125" t="s">
        <v>36</v>
      </c>
      <c r="N125" t="s">
        <v>661</v>
      </c>
      <c r="O125" t="s">
        <v>188</v>
      </c>
      <c r="P125" t="s">
        <v>209</v>
      </c>
      <c r="Q125" t="s">
        <v>988</v>
      </c>
      <c r="R125" t="s">
        <v>988</v>
      </c>
      <c r="S125" t="s">
        <v>988</v>
      </c>
      <c r="T125" t="s">
        <v>988</v>
      </c>
      <c r="U125" t="s">
        <v>988</v>
      </c>
      <c r="V125" t="s">
        <v>988</v>
      </c>
      <c r="W125" t="s">
        <v>988</v>
      </c>
      <c r="X125" t="s">
        <v>988</v>
      </c>
      <c r="Y125" t="s">
        <v>988</v>
      </c>
      <c r="Z125" t="s">
        <v>988</v>
      </c>
      <c r="AA125" t="s">
        <v>988</v>
      </c>
      <c r="AB125" t="s">
        <v>988</v>
      </c>
      <c r="AC125" t="s">
        <v>988</v>
      </c>
      <c r="AD125" t="s">
        <v>988</v>
      </c>
      <c r="AE125" t="s">
        <v>988</v>
      </c>
    </row>
    <row r="126" spans="1:31" hidden="1" x14ac:dyDescent="0.3">
      <c r="A126" t="s">
        <v>1373</v>
      </c>
      <c r="B126" t="s">
        <v>1374</v>
      </c>
      <c r="C126" s="1" t="str">
        <f t="shared" ref="C126:C157" si="21">HYPERLINK("https://geochem.nrcan.gc.ca/cdogs/content/bdl/bdl211142_e.htm", "21:1142")</f>
        <v>21:1142</v>
      </c>
      <c r="D126" s="1" t="str">
        <f t="shared" si="18"/>
        <v>21:0421</v>
      </c>
      <c r="E126" t="s">
        <v>1375</v>
      </c>
      <c r="F126" t="s">
        <v>1376</v>
      </c>
      <c r="H126">
        <v>54.939008600000001</v>
      </c>
      <c r="I126">
        <v>-64.539455399999994</v>
      </c>
      <c r="J126" s="1" t="str">
        <f t="shared" si="19"/>
        <v>Till</v>
      </c>
      <c r="K126" s="1" t="str">
        <f t="shared" si="20"/>
        <v>HMC separation (ODM; details not reported)</v>
      </c>
      <c r="L126" t="s">
        <v>312</v>
      </c>
      <c r="M126" t="s">
        <v>36</v>
      </c>
      <c r="N126" t="s">
        <v>312</v>
      </c>
      <c r="O126" t="s">
        <v>1377</v>
      </c>
      <c r="P126" t="s">
        <v>1135</v>
      </c>
      <c r="Q126" t="s">
        <v>988</v>
      </c>
      <c r="R126" t="s">
        <v>988</v>
      </c>
      <c r="S126" t="s">
        <v>988</v>
      </c>
      <c r="T126" t="s">
        <v>988</v>
      </c>
      <c r="U126" t="s">
        <v>988</v>
      </c>
      <c r="V126" t="s">
        <v>988</v>
      </c>
      <c r="W126" t="s">
        <v>988</v>
      </c>
      <c r="X126" t="s">
        <v>988</v>
      </c>
      <c r="Y126" t="s">
        <v>988</v>
      </c>
      <c r="Z126" t="s">
        <v>988</v>
      </c>
      <c r="AA126" t="s">
        <v>988</v>
      </c>
      <c r="AB126" t="s">
        <v>988</v>
      </c>
      <c r="AC126" t="s">
        <v>988</v>
      </c>
      <c r="AD126" t="s">
        <v>988</v>
      </c>
      <c r="AE126" t="s">
        <v>988</v>
      </c>
    </row>
    <row r="127" spans="1:31" hidden="1" x14ac:dyDescent="0.3">
      <c r="A127" t="s">
        <v>1378</v>
      </c>
      <c r="B127" t="s">
        <v>1379</v>
      </c>
      <c r="C127" s="1" t="str">
        <f t="shared" si="21"/>
        <v>21:1142</v>
      </c>
      <c r="D127" s="1" t="str">
        <f t="shared" si="18"/>
        <v>21:0421</v>
      </c>
      <c r="E127" t="s">
        <v>1380</v>
      </c>
      <c r="F127" t="s">
        <v>1381</v>
      </c>
      <c r="H127">
        <v>55.108758899999998</v>
      </c>
      <c r="I127">
        <v>-64.558972199999999</v>
      </c>
      <c r="J127" s="1" t="str">
        <f t="shared" si="19"/>
        <v>Till</v>
      </c>
      <c r="K127" s="1" t="str">
        <f t="shared" si="20"/>
        <v>HMC separation (ODM; details not reported)</v>
      </c>
      <c r="L127" t="s">
        <v>148</v>
      </c>
      <c r="M127" t="s">
        <v>36</v>
      </c>
      <c r="N127" t="s">
        <v>148</v>
      </c>
      <c r="O127" t="s">
        <v>709</v>
      </c>
      <c r="P127" t="s">
        <v>1177</v>
      </c>
      <c r="Q127" t="s">
        <v>988</v>
      </c>
      <c r="R127" t="s">
        <v>988</v>
      </c>
      <c r="S127" t="s">
        <v>988</v>
      </c>
      <c r="T127" t="s">
        <v>988</v>
      </c>
      <c r="U127" t="s">
        <v>988</v>
      </c>
      <c r="V127" t="s">
        <v>988</v>
      </c>
      <c r="W127" t="s">
        <v>988</v>
      </c>
      <c r="X127" t="s">
        <v>988</v>
      </c>
      <c r="Y127" t="s">
        <v>988</v>
      </c>
      <c r="Z127" t="s">
        <v>988</v>
      </c>
      <c r="AA127" t="s">
        <v>988</v>
      </c>
      <c r="AB127" t="s">
        <v>988</v>
      </c>
      <c r="AC127" t="s">
        <v>988</v>
      </c>
      <c r="AD127" t="s">
        <v>988</v>
      </c>
      <c r="AE127" t="s">
        <v>988</v>
      </c>
    </row>
    <row r="128" spans="1:31" hidden="1" x14ac:dyDescent="0.3">
      <c r="A128" t="s">
        <v>1382</v>
      </c>
      <c r="B128" t="s">
        <v>1383</v>
      </c>
      <c r="C128" s="1" t="str">
        <f t="shared" si="21"/>
        <v>21:1142</v>
      </c>
      <c r="D128" s="1" t="str">
        <f t="shared" si="18"/>
        <v>21:0421</v>
      </c>
      <c r="E128" t="s">
        <v>1384</v>
      </c>
      <c r="F128" t="s">
        <v>1385</v>
      </c>
      <c r="H128">
        <v>55.025362199999996</v>
      </c>
      <c r="I128">
        <v>-64.492467000000005</v>
      </c>
      <c r="J128" s="1" t="str">
        <f t="shared" si="19"/>
        <v>Till</v>
      </c>
      <c r="K128" s="1" t="str">
        <f t="shared" si="20"/>
        <v>HMC separation (ODM; details not reported)</v>
      </c>
      <c r="L128" t="s">
        <v>1141</v>
      </c>
      <c r="M128" t="s">
        <v>36</v>
      </c>
      <c r="N128" t="s">
        <v>1141</v>
      </c>
      <c r="O128" t="s">
        <v>757</v>
      </c>
      <c r="P128" t="s">
        <v>291</v>
      </c>
      <c r="Q128" t="s">
        <v>988</v>
      </c>
      <c r="R128" t="s">
        <v>988</v>
      </c>
      <c r="S128" t="s">
        <v>988</v>
      </c>
      <c r="T128" t="s">
        <v>988</v>
      </c>
      <c r="U128" t="s">
        <v>988</v>
      </c>
      <c r="V128" t="s">
        <v>988</v>
      </c>
      <c r="W128" t="s">
        <v>988</v>
      </c>
      <c r="X128" t="s">
        <v>988</v>
      </c>
      <c r="Y128" t="s">
        <v>988</v>
      </c>
      <c r="Z128" t="s">
        <v>988</v>
      </c>
      <c r="AA128" t="s">
        <v>988</v>
      </c>
      <c r="AB128" t="s">
        <v>988</v>
      </c>
      <c r="AC128" t="s">
        <v>988</v>
      </c>
      <c r="AD128" t="s">
        <v>988</v>
      </c>
      <c r="AE128" t="s">
        <v>988</v>
      </c>
    </row>
    <row r="129" spans="1:31" hidden="1" x14ac:dyDescent="0.3">
      <c r="A129" t="s">
        <v>1386</v>
      </c>
      <c r="B129" t="s">
        <v>1387</v>
      </c>
      <c r="C129" s="1" t="str">
        <f t="shared" si="21"/>
        <v>21:1142</v>
      </c>
      <c r="D129" s="1" t="str">
        <f t="shared" ref="D129:D134" si="22">HYPERLINK("https://geochem.nrcan.gc.ca/cdogs/content/svy/svy210421_e.htm", "21:0421")</f>
        <v>21:0421</v>
      </c>
      <c r="E129" t="s">
        <v>1388</v>
      </c>
      <c r="F129" t="s">
        <v>1389</v>
      </c>
      <c r="H129">
        <v>54.832103600000003</v>
      </c>
      <c r="I129">
        <v>-64.570057800000001</v>
      </c>
      <c r="J129" s="1" t="str">
        <f t="shared" ref="J129:J134" si="23">HYPERLINK("https://geochem.nrcan.gc.ca/cdogs/content/kwd/kwd020044_e.htm", "Till")</f>
        <v>Till</v>
      </c>
      <c r="K129" s="1" t="str">
        <f t="shared" ref="K129:K134" si="24">HYPERLINK("https://geochem.nrcan.gc.ca/cdogs/content/kwd/kwd080049_e.htm", "HMC separation (ODM; details not reported)")</f>
        <v>HMC separation (ODM; details not reported)</v>
      </c>
      <c r="L129" t="s">
        <v>227</v>
      </c>
      <c r="M129" t="s">
        <v>36</v>
      </c>
      <c r="N129" t="s">
        <v>227</v>
      </c>
      <c r="O129" t="s">
        <v>526</v>
      </c>
      <c r="P129" t="s">
        <v>507</v>
      </c>
      <c r="Q129" t="s">
        <v>988</v>
      </c>
      <c r="R129" t="s">
        <v>988</v>
      </c>
      <c r="S129" t="s">
        <v>988</v>
      </c>
      <c r="T129" t="s">
        <v>988</v>
      </c>
      <c r="U129" t="s">
        <v>988</v>
      </c>
      <c r="V129" t="s">
        <v>988</v>
      </c>
      <c r="W129" t="s">
        <v>988</v>
      </c>
      <c r="X129" t="s">
        <v>988</v>
      </c>
      <c r="Y129" t="s">
        <v>988</v>
      </c>
      <c r="Z129" t="s">
        <v>988</v>
      </c>
      <c r="AA129" t="s">
        <v>988</v>
      </c>
      <c r="AB129" t="s">
        <v>988</v>
      </c>
      <c r="AC129" t="s">
        <v>988</v>
      </c>
      <c r="AD129" t="s">
        <v>988</v>
      </c>
      <c r="AE129" t="s">
        <v>988</v>
      </c>
    </row>
    <row r="130" spans="1:31" hidden="1" x14ac:dyDescent="0.3">
      <c r="A130" t="s">
        <v>1390</v>
      </c>
      <c r="B130" t="s">
        <v>1391</v>
      </c>
      <c r="C130" s="1" t="str">
        <f t="shared" si="21"/>
        <v>21:1142</v>
      </c>
      <c r="D130" s="1" t="str">
        <f t="shared" si="22"/>
        <v>21:0421</v>
      </c>
      <c r="E130" t="s">
        <v>1392</v>
      </c>
      <c r="F130" t="s">
        <v>1393</v>
      </c>
      <c r="H130">
        <v>54.734307000000001</v>
      </c>
      <c r="I130">
        <v>-64.592072299999998</v>
      </c>
      <c r="J130" s="1" t="str">
        <f t="shared" si="23"/>
        <v>Till</v>
      </c>
      <c r="K130" s="1" t="str">
        <f t="shared" si="24"/>
        <v>HMC separation (ODM; details not reported)</v>
      </c>
      <c r="L130" t="s">
        <v>1394</v>
      </c>
      <c r="M130" t="s">
        <v>36</v>
      </c>
      <c r="N130" t="s">
        <v>1394</v>
      </c>
      <c r="O130" t="s">
        <v>1253</v>
      </c>
      <c r="P130" t="s">
        <v>489</v>
      </c>
      <c r="Q130" t="s">
        <v>988</v>
      </c>
      <c r="R130" t="s">
        <v>988</v>
      </c>
      <c r="S130" t="s">
        <v>988</v>
      </c>
      <c r="T130" t="s">
        <v>988</v>
      </c>
      <c r="U130" t="s">
        <v>988</v>
      </c>
      <c r="V130" t="s">
        <v>988</v>
      </c>
      <c r="W130" t="s">
        <v>988</v>
      </c>
      <c r="X130" t="s">
        <v>988</v>
      </c>
      <c r="Y130" t="s">
        <v>988</v>
      </c>
      <c r="Z130" t="s">
        <v>988</v>
      </c>
      <c r="AA130" t="s">
        <v>988</v>
      </c>
      <c r="AB130" t="s">
        <v>988</v>
      </c>
      <c r="AC130" t="s">
        <v>988</v>
      </c>
      <c r="AD130" t="s">
        <v>988</v>
      </c>
      <c r="AE130" t="s">
        <v>988</v>
      </c>
    </row>
    <row r="131" spans="1:31" hidden="1" x14ac:dyDescent="0.3">
      <c r="A131" t="s">
        <v>1395</v>
      </c>
      <c r="B131" t="s">
        <v>1396</v>
      </c>
      <c r="C131" s="1" t="str">
        <f t="shared" si="21"/>
        <v>21:1142</v>
      </c>
      <c r="D131" s="1" t="str">
        <f t="shared" si="22"/>
        <v>21:0421</v>
      </c>
      <c r="E131" t="s">
        <v>1397</v>
      </c>
      <c r="F131" t="s">
        <v>1398</v>
      </c>
      <c r="H131">
        <v>54.681445500000002</v>
      </c>
      <c r="I131">
        <v>-64.546507000000005</v>
      </c>
      <c r="J131" s="1" t="str">
        <f t="shared" si="23"/>
        <v>Till</v>
      </c>
      <c r="K131" s="1" t="str">
        <f t="shared" si="24"/>
        <v>HMC separation (ODM; details not reported)</v>
      </c>
      <c r="L131" t="s">
        <v>662</v>
      </c>
      <c r="M131" t="s">
        <v>36</v>
      </c>
      <c r="N131" t="s">
        <v>662</v>
      </c>
      <c r="O131" t="s">
        <v>228</v>
      </c>
      <c r="P131" t="s">
        <v>1162</v>
      </c>
      <c r="Q131" t="s">
        <v>988</v>
      </c>
      <c r="R131" t="s">
        <v>988</v>
      </c>
      <c r="S131" t="s">
        <v>988</v>
      </c>
      <c r="T131" t="s">
        <v>988</v>
      </c>
      <c r="U131" t="s">
        <v>988</v>
      </c>
      <c r="V131" t="s">
        <v>988</v>
      </c>
      <c r="W131" t="s">
        <v>988</v>
      </c>
      <c r="X131" t="s">
        <v>988</v>
      </c>
      <c r="Y131" t="s">
        <v>988</v>
      </c>
      <c r="Z131" t="s">
        <v>988</v>
      </c>
      <c r="AA131" t="s">
        <v>988</v>
      </c>
      <c r="AB131" t="s">
        <v>988</v>
      </c>
      <c r="AC131" t="s">
        <v>988</v>
      </c>
      <c r="AD131" t="s">
        <v>988</v>
      </c>
      <c r="AE131" t="s">
        <v>988</v>
      </c>
    </row>
    <row r="132" spans="1:31" hidden="1" x14ac:dyDescent="0.3">
      <c r="A132" t="s">
        <v>1399</v>
      </c>
      <c r="B132" t="s">
        <v>1400</v>
      </c>
      <c r="C132" s="1" t="str">
        <f t="shared" si="21"/>
        <v>21:1142</v>
      </c>
      <c r="D132" s="1" t="str">
        <f t="shared" si="22"/>
        <v>21:0421</v>
      </c>
      <c r="E132" t="s">
        <v>1401</v>
      </c>
      <c r="F132" t="s">
        <v>1402</v>
      </c>
      <c r="H132">
        <v>54.920996000000002</v>
      </c>
      <c r="I132">
        <v>-63.995911100000001</v>
      </c>
      <c r="J132" s="1" t="str">
        <f t="shared" si="23"/>
        <v>Till</v>
      </c>
      <c r="K132" s="1" t="str">
        <f t="shared" si="24"/>
        <v>HMC separation (ODM; details not reported)</v>
      </c>
      <c r="L132" t="s">
        <v>82</v>
      </c>
      <c r="M132" t="s">
        <v>36</v>
      </c>
      <c r="N132" t="s">
        <v>82</v>
      </c>
      <c r="O132" t="s">
        <v>1302</v>
      </c>
      <c r="P132" t="s">
        <v>1167</v>
      </c>
      <c r="Q132" t="s">
        <v>988</v>
      </c>
      <c r="R132" t="s">
        <v>988</v>
      </c>
      <c r="S132" t="s">
        <v>988</v>
      </c>
      <c r="T132" t="s">
        <v>988</v>
      </c>
      <c r="U132" t="s">
        <v>988</v>
      </c>
      <c r="V132" t="s">
        <v>988</v>
      </c>
      <c r="W132" t="s">
        <v>988</v>
      </c>
      <c r="X132" t="s">
        <v>988</v>
      </c>
      <c r="Y132" t="s">
        <v>988</v>
      </c>
      <c r="Z132" t="s">
        <v>988</v>
      </c>
      <c r="AA132" t="s">
        <v>988</v>
      </c>
      <c r="AB132" t="s">
        <v>988</v>
      </c>
      <c r="AC132" t="s">
        <v>988</v>
      </c>
      <c r="AD132" t="s">
        <v>988</v>
      </c>
      <c r="AE132" t="s">
        <v>988</v>
      </c>
    </row>
    <row r="133" spans="1:31" hidden="1" x14ac:dyDescent="0.3">
      <c r="A133" t="s">
        <v>1403</v>
      </c>
      <c r="B133" t="s">
        <v>1404</v>
      </c>
      <c r="C133" s="1" t="str">
        <f t="shared" si="21"/>
        <v>21:1142</v>
      </c>
      <c r="D133" s="1" t="str">
        <f t="shared" si="22"/>
        <v>21:0421</v>
      </c>
      <c r="E133" t="s">
        <v>1405</v>
      </c>
      <c r="F133" t="s">
        <v>1406</v>
      </c>
      <c r="H133">
        <v>55.814078199999997</v>
      </c>
      <c r="I133">
        <v>-65.397983199999999</v>
      </c>
      <c r="J133" s="1" t="str">
        <f t="shared" si="23"/>
        <v>Till</v>
      </c>
      <c r="K133" s="1" t="str">
        <f t="shared" si="24"/>
        <v>HMC separation (ODM; details not reported)</v>
      </c>
      <c r="L133" t="s">
        <v>290</v>
      </c>
      <c r="M133" t="s">
        <v>36</v>
      </c>
      <c r="N133" t="s">
        <v>290</v>
      </c>
      <c r="O133" t="s">
        <v>331</v>
      </c>
      <c r="P133" t="s">
        <v>742</v>
      </c>
      <c r="Q133" t="s">
        <v>988</v>
      </c>
      <c r="R133" t="s">
        <v>988</v>
      </c>
      <c r="S133" t="s">
        <v>988</v>
      </c>
      <c r="T133" t="s">
        <v>988</v>
      </c>
      <c r="U133" t="s">
        <v>988</v>
      </c>
      <c r="V133" t="s">
        <v>988</v>
      </c>
      <c r="W133" t="s">
        <v>988</v>
      </c>
      <c r="X133" t="s">
        <v>988</v>
      </c>
      <c r="Y133" t="s">
        <v>988</v>
      </c>
      <c r="Z133" t="s">
        <v>988</v>
      </c>
      <c r="AA133" t="s">
        <v>988</v>
      </c>
      <c r="AB133" t="s">
        <v>988</v>
      </c>
      <c r="AC133" t="s">
        <v>988</v>
      </c>
      <c r="AD133" t="s">
        <v>988</v>
      </c>
      <c r="AE133" t="s">
        <v>988</v>
      </c>
    </row>
    <row r="134" spans="1:31" hidden="1" x14ac:dyDescent="0.3">
      <c r="A134" t="s">
        <v>1407</v>
      </c>
      <c r="B134" t="s">
        <v>1408</v>
      </c>
      <c r="C134" s="1" t="str">
        <f t="shared" si="21"/>
        <v>21:1142</v>
      </c>
      <c r="D134" s="1" t="str">
        <f t="shared" si="22"/>
        <v>21:0421</v>
      </c>
      <c r="E134" t="s">
        <v>1409</v>
      </c>
      <c r="F134" t="s">
        <v>1410</v>
      </c>
      <c r="H134">
        <v>55.780327399999997</v>
      </c>
      <c r="I134">
        <v>-65.082465499999998</v>
      </c>
      <c r="J134" s="1" t="str">
        <f t="shared" si="23"/>
        <v>Till</v>
      </c>
      <c r="K134" s="1" t="str">
        <f t="shared" si="24"/>
        <v>HMC separation (ODM; details not reported)</v>
      </c>
      <c r="L134" t="s">
        <v>662</v>
      </c>
      <c r="M134" t="s">
        <v>36</v>
      </c>
      <c r="N134" t="s">
        <v>662</v>
      </c>
      <c r="O134" t="s">
        <v>1151</v>
      </c>
      <c r="P134" t="s">
        <v>1411</v>
      </c>
      <c r="Q134" t="s">
        <v>988</v>
      </c>
      <c r="R134" t="s">
        <v>988</v>
      </c>
      <c r="S134" t="s">
        <v>988</v>
      </c>
      <c r="T134" t="s">
        <v>988</v>
      </c>
      <c r="U134" t="s">
        <v>988</v>
      </c>
      <c r="V134" t="s">
        <v>988</v>
      </c>
      <c r="W134" t="s">
        <v>988</v>
      </c>
      <c r="X134" t="s">
        <v>988</v>
      </c>
      <c r="Y134" t="s">
        <v>988</v>
      </c>
      <c r="Z134" t="s">
        <v>988</v>
      </c>
      <c r="AA134" t="s">
        <v>988</v>
      </c>
      <c r="AB134" t="s">
        <v>988</v>
      </c>
      <c r="AC134" t="s">
        <v>988</v>
      </c>
      <c r="AD134" t="s">
        <v>988</v>
      </c>
      <c r="AE134" t="s">
        <v>988</v>
      </c>
    </row>
    <row r="135" spans="1:31" hidden="1" x14ac:dyDescent="0.3">
      <c r="A135" t="s">
        <v>1412</v>
      </c>
      <c r="B135" t="s">
        <v>1413</v>
      </c>
      <c r="C135" s="1" t="str">
        <f t="shared" si="21"/>
        <v>21:1142</v>
      </c>
      <c r="D135" s="1" t="str">
        <f>HYPERLINK("https://geochem.nrcan.gc.ca/cdogs/content/svy/svy_e.htm", "")</f>
        <v/>
      </c>
      <c r="G135" s="1" t="str">
        <f>HYPERLINK("https://geochem.nrcan.gc.ca/cdogs/content/cr_/cr_00156_e.htm", "156")</f>
        <v>156</v>
      </c>
      <c r="J135" t="s">
        <v>308</v>
      </c>
      <c r="K135" t="s">
        <v>309</v>
      </c>
      <c r="L135" t="s">
        <v>1414</v>
      </c>
      <c r="M135" t="s">
        <v>741</v>
      </c>
      <c r="N135" t="s">
        <v>250</v>
      </c>
      <c r="O135" t="s">
        <v>313</v>
      </c>
      <c r="P135" t="s">
        <v>373</v>
      </c>
      <c r="Q135" t="s">
        <v>988</v>
      </c>
      <c r="R135" t="s">
        <v>988</v>
      </c>
      <c r="S135" t="s">
        <v>988</v>
      </c>
      <c r="T135" t="s">
        <v>988</v>
      </c>
      <c r="U135" t="s">
        <v>988</v>
      </c>
      <c r="V135" t="s">
        <v>988</v>
      </c>
      <c r="W135" t="s">
        <v>988</v>
      </c>
      <c r="X135" t="s">
        <v>988</v>
      </c>
      <c r="Y135" t="s">
        <v>988</v>
      </c>
      <c r="Z135" t="s">
        <v>988</v>
      </c>
      <c r="AA135" t="s">
        <v>988</v>
      </c>
      <c r="AB135" t="s">
        <v>988</v>
      </c>
      <c r="AC135" t="s">
        <v>988</v>
      </c>
      <c r="AD135" t="s">
        <v>988</v>
      </c>
      <c r="AE135" t="s">
        <v>988</v>
      </c>
    </row>
    <row r="136" spans="1:31" hidden="1" x14ac:dyDescent="0.3">
      <c r="A136" t="s">
        <v>1415</v>
      </c>
      <c r="B136" t="s">
        <v>1416</v>
      </c>
      <c r="C136" s="1" t="str">
        <f t="shared" si="21"/>
        <v>21:1142</v>
      </c>
      <c r="D136" s="1" t="str">
        <f t="shared" ref="D136:D167" si="25">HYPERLINK("https://geochem.nrcan.gc.ca/cdogs/content/svy/svy210421_e.htm", "21:0421")</f>
        <v>21:0421</v>
      </c>
      <c r="E136" t="s">
        <v>1417</v>
      </c>
      <c r="F136" t="s">
        <v>1418</v>
      </c>
      <c r="H136">
        <v>55.680287900000003</v>
      </c>
      <c r="I136">
        <v>-64.178592600000002</v>
      </c>
      <c r="J136" s="1" t="str">
        <f t="shared" ref="J136:J167" si="26">HYPERLINK("https://geochem.nrcan.gc.ca/cdogs/content/kwd/kwd020044_e.htm", "Till")</f>
        <v>Till</v>
      </c>
      <c r="K136" s="1" t="str">
        <f t="shared" ref="K136:K167" si="27">HYPERLINK("https://geochem.nrcan.gc.ca/cdogs/content/kwd/kwd080049_e.htm", "HMC separation (ODM; details not reported)")</f>
        <v>HMC separation (ODM; details not reported)</v>
      </c>
      <c r="L136" t="s">
        <v>1102</v>
      </c>
      <c r="M136" t="s">
        <v>36</v>
      </c>
      <c r="N136" t="s">
        <v>1102</v>
      </c>
      <c r="O136" t="s">
        <v>147</v>
      </c>
      <c r="P136" t="s">
        <v>1141</v>
      </c>
      <c r="Q136" t="s">
        <v>988</v>
      </c>
      <c r="R136" t="s">
        <v>988</v>
      </c>
      <c r="S136" t="s">
        <v>988</v>
      </c>
      <c r="T136" t="s">
        <v>988</v>
      </c>
      <c r="U136" t="s">
        <v>988</v>
      </c>
      <c r="V136" t="s">
        <v>988</v>
      </c>
      <c r="W136" t="s">
        <v>988</v>
      </c>
      <c r="X136" t="s">
        <v>988</v>
      </c>
      <c r="Y136" t="s">
        <v>988</v>
      </c>
      <c r="Z136" t="s">
        <v>988</v>
      </c>
      <c r="AA136" t="s">
        <v>988</v>
      </c>
      <c r="AB136" t="s">
        <v>988</v>
      </c>
      <c r="AC136" t="s">
        <v>988</v>
      </c>
      <c r="AD136" t="s">
        <v>988</v>
      </c>
      <c r="AE136" t="s">
        <v>988</v>
      </c>
    </row>
    <row r="137" spans="1:31" hidden="1" x14ac:dyDescent="0.3">
      <c r="A137" t="s">
        <v>1419</v>
      </c>
      <c r="B137" t="s">
        <v>1420</v>
      </c>
      <c r="C137" s="1" t="str">
        <f t="shared" si="21"/>
        <v>21:1142</v>
      </c>
      <c r="D137" s="1" t="str">
        <f t="shared" si="25"/>
        <v>21:0421</v>
      </c>
      <c r="E137" t="s">
        <v>1421</v>
      </c>
      <c r="F137" t="s">
        <v>1422</v>
      </c>
      <c r="H137">
        <v>55.704196899999999</v>
      </c>
      <c r="I137">
        <v>-64.377473699999996</v>
      </c>
      <c r="J137" s="1" t="str">
        <f t="shared" si="26"/>
        <v>Till</v>
      </c>
      <c r="K137" s="1" t="str">
        <f t="shared" si="27"/>
        <v>HMC separation (ODM; details not reported)</v>
      </c>
      <c r="L137" t="s">
        <v>661</v>
      </c>
      <c r="M137" t="s">
        <v>36</v>
      </c>
      <c r="N137" t="s">
        <v>661</v>
      </c>
      <c r="O137" t="s">
        <v>1302</v>
      </c>
      <c r="P137" t="s">
        <v>742</v>
      </c>
      <c r="Q137" t="s">
        <v>988</v>
      </c>
      <c r="R137" t="s">
        <v>988</v>
      </c>
      <c r="S137" t="s">
        <v>988</v>
      </c>
      <c r="T137" t="s">
        <v>988</v>
      </c>
      <c r="U137" t="s">
        <v>988</v>
      </c>
      <c r="V137" t="s">
        <v>988</v>
      </c>
      <c r="W137" t="s">
        <v>988</v>
      </c>
      <c r="X137" t="s">
        <v>988</v>
      </c>
      <c r="Y137" t="s">
        <v>988</v>
      </c>
      <c r="Z137" t="s">
        <v>988</v>
      </c>
      <c r="AA137" t="s">
        <v>988</v>
      </c>
      <c r="AB137" t="s">
        <v>988</v>
      </c>
      <c r="AC137" t="s">
        <v>988</v>
      </c>
      <c r="AD137" t="s">
        <v>988</v>
      </c>
      <c r="AE137" t="s">
        <v>988</v>
      </c>
    </row>
    <row r="138" spans="1:31" hidden="1" x14ac:dyDescent="0.3">
      <c r="A138" t="s">
        <v>1423</v>
      </c>
      <c r="B138" t="s">
        <v>1424</v>
      </c>
      <c r="C138" s="1" t="str">
        <f t="shared" si="21"/>
        <v>21:1142</v>
      </c>
      <c r="D138" s="1" t="str">
        <f t="shared" si="25"/>
        <v>21:0421</v>
      </c>
      <c r="E138" t="s">
        <v>1425</v>
      </c>
      <c r="F138" t="s">
        <v>1426</v>
      </c>
      <c r="H138">
        <v>55.740506799999999</v>
      </c>
      <c r="I138">
        <v>-64.489476300000007</v>
      </c>
      <c r="J138" s="1" t="str">
        <f t="shared" si="26"/>
        <v>Till</v>
      </c>
      <c r="K138" s="1" t="str">
        <f t="shared" si="27"/>
        <v>HMC separation (ODM; details not reported)</v>
      </c>
      <c r="L138" t="s">
        <v>80</v>
      </c>
      <c r="M138" t="s">
        <v>36</v>
      </c>
      <c r="N138" t="s">
        <v>80</v>
      </c>
      <c r="O138" t="s">
        <v>37</v>
      </c>
      <c r="P138" t="s">
        <v>1141</v>
      </c>
      <c r="Q138" t="s">
        <v>988</v>
      </c>
      <c r="R138" t="s">
        <v>988</v>
      </c>
      <c r="S138" t="s">
        <v>988</v>
      </c>
      <c r="T138" t="s">
        <v>988</v>
      </c>
      <c r="U138" t="s">
        <v>988</v>
      </c>
      <c r="V138" t="s">
        <v>988</v>
      </c>
      <c r="W138" t="s">
        <v>988</v>
      </c>
      <c r="X138" t="s">
        <v>988</v>
      </c>
      <c r="Y138" t="s">
        <v>988</v>
      </c>
      <c r="Z138" t="s">
        <v>988</v>
      </c>
      <c r="AA138" t="s">
        <v>988</v>
      </c>
      <c r="AB138" t="s">
        <v>988</v>
      </c>
      <c r="AC138" t="s">
        <v>988</v>
      </c>
      <c r="AD138" t="s">
        <v>988</v>
      </c>
      <c r="AE138" t="s">
        <v>988</v>
      </c>
    </row>
    <row r="139" spans="1:31" hidden="1" x14ac:dyDescent="0.3">
      <c r="A139" t="s">
        <v>1427</v>
      </c>
      <c r="B139" t="s">
        <v>1428</v>
      </c>
      <c r="C139" s="1" t="str">
        <f t="shared" si="21"/>
        <v>21:1142</v>
      </c>
      <c r="D139" s="1" t="str">
        <f t="shared" si="25"/>
        <v>21:0421</v>
      </c>
      <c r="E139" t="s">
        <v>1429</v>
      </c>
      <c r="F139" t="s">
        <v>1430</v>
      </c>
      <c r="H139">
        <v>54.933875100000002</v>
      </c>
      <c r="I139">
        <v>-65.049117199999998</v>
      </c>
      <c r="J139" s="1" t="str">
        <f t="shared" si="26"/>
        <v>Till</v>
      </c>
      <c r="K139" s="1" t="str">
        <f t="shared" si="27"/>
        <v>HMC separation (ODM; details not reported)</v>
      </c>
      <c r="L139" t="s">
        <v>272</v>
      </c>
      <c r="M139" t="s">
        <v>36</v>
      </c>
      <c r="N139" t="s">
        <v>272</v>
      </c>
      <c r="O139" t="s">
        <v>757</v>
      </c>
      <c r="P139" t="s">
        <v>1431</v>
      </c>
      <c r="Q139" t="s">
        <v>988</v>
      </c>
      <c r="R139" t="s">
        <v>988</v>
      </c>
      <c r="S139" t="s">
        <v>988</v>
      </c>
      <c r="T139" t="s">
        <v>988</v>
      </c>
      <c r="U139" t="s">
        <v>988</v>
      </c>
      <c r="V139" t="s">
        <v>988</v>
      </c>
      <c r="W139" t="s">
        <v>988</v>
      </c>
      <c r="X139" t="s">
        <v>988</v>
      </c>
      <c r="Y139" t="s">
        <v>988</v>
      </c>
      <c r="Z139" t="s">
        <v>988</v>
      </c>
      <c r="AA139" t="s">
        <v>988</v>
      </c>
      <c r="AB139" t="s">
        <v>988</v>
      </c>
      <c r="AC139" t="s">
        <v>988</v>
      </c>
      <c r="AD139" t="s">
        <v>988</v>
      </c>
      <c r="AE139" t="s">
        <v>988</v>
      </c>
    </row>
    <row r="140" spans="1:31" hidden="1" x14ac:dyDescent="0.3">
      <c r="A140" t="s">
        <v>1432</v>
      </c>
      <c r="B140" t="s">
        <v>1433</v>
      </c>
      <c r="C140" s="1" t="str">
        <f t="shared" si="21"/>
        <v>21:1142</v>
      </c>
      <c r="D140" s="1" t="str">
        <f t="shared" si="25"/>
        <v>21:0421</v>
      </c>
      <c r="E140" t="s">
        <v>1434</v>
      </c>
      <c r="F140" t="s">
        <v>1435</v>
      </c>
      <c r="H140">
        <v>54.779661400000002</v>
      </c>
      <c r="I140">
        <v>-64.829683599999996</v>
      </c>
      <c r="J140" s="1" t="str">
        <f t="shared" si="26"/>
        <v>Till</v>
      </c>
      <c r="K140" s="1" t="str">
        <f t="shared" si="27"/>
        <v>HMC separation (ODM; details not reported)</v>
      </c>
      <c r="L140" t="s">
        <v>742</v>
      </c>
      <c r="M140" t="s">
        <v>36</v>
      </c>
      <c r="N140" t="s">
        <v>742</v>
      </c>
      <c r="O140" t="s">
        <v>147</v>
      </c>
      <c r="P140" t="s">
        <v>1228</v>
      </c>
      <c r="Q140" t="s">
        <v>988</v>
      </c>
      <c r="R140" t="s">
        <v>988</v>
      </c>
      <c r="S140" t="s">
        <v>988</v>
      </c>
      <c r="T140" t="s">
        <v>988</v>
      </c>
      <c r="U140" t="s">
        <v>988</v>
      </c>
      <c r="V140" t="s">
        <v>988</v>
      </c>
      <c r="W140" t="s">
        <v>988</v>
      </c>
      <c r="X140" t="s">
        <v>988</v>
      </c>
      <c r="Y140" t="s">
        <v>988</v>
      </c>
      <c r="Z140" t="s">
        <v>988</v>
      </c>
      <c r="AA140" t="s">
        <v>988</v>
      </c>
      <c r="AB140" t="s">
        <v>988</v>
      </c>
      <c r="AC140" t="s">
        <v>988</v>
      </c>
      <c r="AD140" t="s">
        <v>988</v>
      </c>
      <c r="AE140" t="s">
        <v>988</v>
      </c>
    </row>
    <row r="141" spans="1:31" hidden="1" x14ac:dyDescent="0.3">
      <c r="A141" t="s">
        <v>1436</v>
      </c>
      <c r="B141" t="s">
        <v>1437</v>
      </c>
      <c r="C141" s="1" t="str">
        <f t="shared" si="21"/>
        <v>21:1142</v>
      </c>
      <c r="D141" s="1" t="str">
        <f t="shared" si="25"/>
        <v>21:0421</v>
      </c>
      <c r="E141" t="s">
        <v>1438</v>
      </c>
      <c r="F141" t="s">
        <v>1439</v>
      </c>
      <c r="H141">
        <v>54.6893964</v>
      </c>
      <c r="I141">
        <v>-64.8844864</v>
      </c>
      <c r="J141" s="1" t="str">
        <f t="shared" si="26"/>
        <v>Till</v>
      </c>
      <c r="K141" s="1" t="str">
        <f t="shared" si="27"/>
        <v>HMC separation (ODM; details not reported)</v>
      </c>
      <c r="L141" t="s">
        <v>1262</v>
      </c>
      <c r="M141" t="s">
        <v>36</v>
      </c>
      <c r="N141" t="s">
        <v>1262</v>
      </c>
      <c r="O141" t="s">
        <v>331</v>
      </c>
      <c r="P141" t="s">
        <v>1292</v>
      </c>
      <c r="Q141" t="s">
        <v>988</v>
      </c>
      <c r="R141" t="s">
        <v>988</v>
      </c>
      <c r="S141" t="s">
        <v>988</v>
      </c>
      <c r="T141" t="s">
        <v>988</v>
      </c>
      <c r="U141" t="s">
        <v>988</v>
      </c>
      <c r="V141" t="s">
        <v>988</v>
      </c>
      <c r="W141" t="s">
        <v>988</v>
      </c>
      <c r="X141" t="s">
        <v>988</v>
      </c>
      <c r="Y141" t="s">
        <v>988</v>
      </c>
      <c r="Z141" t="s">
        <v>988</v>
      </c>
      <c r="AA141" t="s">
        <v>988</v>
      </c>
      <c r="AB141" t="s">
        <v>988</v>
      </c>
      <c r="AC141" t="s">
        <v>988</v>
      </c>
      <c r="AD141" t="s">
        <v>988</v>
      </c>
      <c r="AE141" t="s">
        <v>988</v>
      </c>
    </row>
    <row r="142" spans="1:31" hidden="1" x14ac:dyDescent="0.3">
      <c r="A142" t="s">
        <v>1440</v>
      </c>
      <c r="B142" t="s">
        <v>1441</v>
      </c>
      <c r="C142" s="1" t="str">
        <f t="shared" si="21"/>
        <v>21:1142</v>
      </c>
      <c r="D142" s="1" t="str">
        <f t="shared" si="25"/>
        <v>21:0421</v>
      </c>
      <c r="E142" t="s">
        <v>1442</v>
      </c>
      <c r="F142" t="s">
        <v>1443</v>
      </c>
      <c r="H142">
        <v>54.576779000000002</v>
      </c>
      <c r="I142">
        <v>-64.890796899999998</v>
      </c>
      <c r="J142" s="1" t="str">
        <f t="shared" si="26"/>
        <v>Till</v>
      </c>
      <c r="K142" s="1" t="str">
        <f t="shared" si="27"/>
        <v>HMC separation (ODM; details not reported)</v>
      </c>
      <c r="L142" t="s">
        <v>148</v>
      </c>
      <c r="M142" t="s">
        <v>36</v>
      </c>
      <c r="N142" t="s">
        <v>148</v>
      </c>
      <c r="O142" t="s">
        <v>313</v>
      </c>
      <c r="P142" t="s">
        <v>291</v>
      </c>
      <c r="Q142" t="s">
        <v>988</v>
      </c>
      <c r="R142" t="s">
        <v>988</v>
      </c>
      <c r="S142" t="s">
        <v>988</v>
      </c>
      <c r="T142" t="s">
        <v>988</v>
      </c>
      <c r="U142" t="s">
        <v>988</v>
      </c>
      <c r="V142" t="s">
        <v>988</v>
      </c>
      <c r="W142" t="s">
        <v>988</v>
      </c>
      <c r="X142" t="s">
        <v>988</v>
      </c>
      <c r="Y142" t="s">
        <v>988</v>
      </c>
      <c r="Z142" t="s">
        <v>988</v>
      </c>
      <c r="AA142" t="s">
        <v>988</v>
      </c>
      <c r="AB142" t="s">
        <v>988</v>
      </c>
      <c r="AC142" t="s">
        <v>988</v>
      </c>
      <c r="AD142" t="s">
        <v>988</v>
      </c>
      <c r="AE142" t="s">
        <v>988</v>
      </c>
    </row>
    <row r="143" spans="1:31" hidden="1" x14ac:dyDescent="0.3">
      <c r="A143" t="s">
        <v>1444</v>
      </c>
      <c r="B143" t="s">
        <v>1445</v>
      </c>
      <c r="C143" s="1" t="str">
        <f t="shared" si="21"/>
        <v>21:1142</v>
      </c>
      <c r="D143" s="1" t="str">
        <f t="shared" si="25"/>
        <v>21:0421</v>
      </c>
      <c r="E143" t="s">
        <v>1446</v>
      </c>
      <c r="F143" t="s">
        <v>1447</v>
      </c>
      <c r="H143">
        <v>54.467086199999997</v>
      </c>
      <c r="I143">
        <v>-64.645963499999993</v>
      </c>
      <c r="J143" s="1" t="str">
        <f t="shared" si="26"/>
        <v>Till</v>
      </c>
      <c r="K143" s="1" t="str">
        <f t="shared" si="27"/>
        <v>HMC separation (ODM; details not reported)</v>
      </c>
      <c r="L143" t="s">
        <v>1167</v>
      </c>
      <c r="M143" t="s">
        <v>36</v>
      </c>
      <c r="N143" t="s">
        <v>1167</v>
      </c>
      <c r="O143" t="s">
        <v>578</v>
      </c>
      <c r="P143" t="s">
        <v>1168</v>
      </c>
      <c r="Q143" t="s">
        <v>988</v>
      </c>
      <c r="R143" t="s">
        <v>988</v>
      </c>
      <c r="S143" t="s">
        <v>988</v>
      </c>
      <c r="T143" t="s">
        <v>988</v>
      </c>
      <c r="U143" t="s">
        <v>988</v>
      </c>
      <c r="V143" t="s">
        <v>988</v>
      </c>
      <c r="W143" t="s">
        <v>988</v>
      </c>
      <c r="X143" t="s">
        <v>988</v>
      </c>
      <c r="Y143" t="s">
        <v>988</v>
      </c>
      <c r="Z143" t="s">
        <v>988</v>
      </c>
      <c r="AA143" t="s">
        <v>988</v>
      </c>
      <c r="AB143" t="s">
        <v>988</v>
      </c>
      <c r="AC143" t="s">
        <v>988</v>
      </c>
      <c r="AD143" t="s">
        <v>988</v>
      </c>
      <c r="AE143" t="s">
        <v>988</v>
      </c>
    </row>
    <row r="144" spans="1:31" hidden="1" x14ac:dyDescent="0.3">
      <c r="A144" t="s">
        <v>1448</v>
      </c>
      <c r="B144" t="s">
        <v>1449</v>
      </c>
      <c r="C144" s="1" t="str">
        <f t="shared" si="21"/>
        <v>21:1142</v>
      </c>
      <c r="D144" s="1" t="str">
        <f t="shared" si="25"/>
        <v>21:0421</v>
      </c>
      <c r="E144" t="s">
        <v>1450</v>
      </c>
      <c r="F144" t="s">
        <v>1451</v>
      </c>
      <c r="H144">
        <v>54.564058799999998</v>
      </c>
      <c r="I144">
        <v>-64.637556000000004</v>
      </c>
      <c r="J144" s="1" t="str">
        <f t="shared" si="26"/>
        <v>Till</v>
      </c>
      <c r="K144" s="1" t="str">
        <f t="shared" si="27"/>
        <v>HMC separation (ODM; details not reported)</v>
      </c>
      <c r="L144" t="s">
        <v>742</v>
      </c>
      <c r="M144" t="s">
        <v>36</v>
      </c>
      <c r="N144" t="s">
        <v>742</v>
      </c>
      <c r="O144" t="s">
        <v>249</v>
      </c>
      <c r="P144" t="s">
        <v>1452</v>
      </c>
      <c r="Q144" t="s">
        <v>988</v>
      </c>
      <c r="R144" t="s">
        <v>988</v>
      </c>
      <c r="S144" t="s">
        <v>988</v>
      </c>
      <c r="T144" t="s">
        <v>988</v>
      </c>
      <c r="U144" t="s">
        <v>988</v>
      </c>
      <c r="V144" t="s">
        <v>988</v>
      </c>
      <c r="W144" t="s">
        <v>988</v>
      </c>
      <c r="X144" t="s">
        <v>988</v>
      </c>
      <c r="Y144" t="s">
        <v>988</v>
      </c>
      <c r="Z144" t="s">
        <v>988</v>
      </c>
      <c r="AA144" t="s">
        <v>988</v>
      </c>
      <c r="AB144" t="s">
        <v>988</v>
      </c>
      <c r="AC144" t="s">
        <v>988</v>
      </c>
      <c r="AD144" t="s">
        <v>988</v>
      </c>
      <c r="AE144" t="s">
        <v>988</v>
      </c>
    </row>
    <row r="145" spans="1:31" hidden="1" x14ac:dyDescent="0.3">
      <c r="A145" t="s">
        <v>1453</v>
      </c>
      <c r="B145" t="s">
        <v>1454</v>
      </c>
      <c r="C145" s="1" t="str">
        <f t="shared" si="21"/>
        <v>21:1142</v>
      </c>
      <c r="D145" s="1" t="str">
        <f t="shared" si="25"/>
        <v>21:0421</v>
      </c>
      <c r="E145" t="s">
        <v>1455</v>
      </c>
      <c r="F145" t="s">
        <v>1456</v>
      </c>
      <c r="H145">
        <v>54.655339699999999</v>
      </c>
      <c r="I145">
        <v>-64.688848100000001</v>
      </c>
      <c r="J145" s="1" t="str">
        <f t="shared" si="26"/>
        <v>Till</v>
      </c>
      <c r="K145" s="1" t="str">
        <f t="shared" si="27"/>
        <v>HMC separation (ODM; details not reported)</v>
      </c>
      <c r="L145" t="s">
        <v>662</v>
      </c>
      <c r="M145" t="s">
        <v>36</v>
      </c>
      <c r="N145" t="s">
        <v>662</v>
      </c>
      <c r="O145" t="s">
        <v>578</v>
      </c>
      <c r="P145" t="s">
        <v>1293</v>
      </c>
      <c r="Q145" t="s">
        <v>988</v>
      </c>
      <c r="R145" t="s">
        <v>988</v>
      </c>
      <c r="S145" t="s">
        <v>988</v>
      </c>
      <c r="T145" t="s">
        <v>988</v>
      </c>
      <c r="U145" t="s">
        <v>988</v>
      </c>
      <c r="V145" t="s">
        <v>988</v>
      </c>
      <c r="W145" t="s">
        <v>988</v>
      </c>
      <c r="X145" t="s">
        <v>988</v>
      </c>
      <c r="Y145" t="s">
        <v>988</v>
      </c>
      <c r="Z145" t="s">
        <v>988</v>
      </c>
      <c r="AA145" t="s">
        <v>988</v>
      </c>
      <c r="AB145" t="s">
        <v>988</v>
      </c>
      <c r="AC145" t="s">
        <v>988</v>
      </c>
      <c r="AD145" t="s">
        <v>988</v>
      </c>
      <c r="AE145" t="s">
        <v>988</v>
      </c>
    </row>
    <row r="146" spans="1:31" hidden="1" x14ac:dyDescent="0.3">
      <c r="A146" t="s">
        <v>1457</v>
      </c>
      <c r="B146" t="s">
        <v>1458</v>
      </c>
      <c r="C146" s="1" t="str">
        <f t="shared" si="21"/>
        <v>21:1142</v>
      </c>
      <c r="D146" s="1" t="str">
        <f t="shared" si="25"/>
        <v>21:0421</v>
      </c>
      <c r="E146" t="s">
        <v>1459</v>
      </c>
      <c r="F146" t="s">
        <v>1460</v>
      </c>
      <c r="H146">
        <v>54.628264000000001</v>
      </c>
      <c r="I146">
        <v>-64.467758700000005</v>
      </c>
      <c r="J146" s="1" t="str">
        <f t="shared" si="26"/>
        <v>Till</v>
      </c>
      <c r="K146" s="1" t="str">
        <f t="shared" si="27"/>
        <v>HMC separation (ODM; details not reported)</v>
      </c>
      <c r="L146" t="s">
        <v>1177</v>
      </c>
      <c r="M146" t="s">
        <v>36</v>
      </c>
      <c r="N146" t="s">
        <v>1177</v>
      </c>
      <c r="O146" t="s">
        <v>228</v>
      </c>
      <c r="P146" t="s">
        <v>1168</v>
      </c>
      <c r="Q146" t="s">
        <v>988</v>
      </c>
      <c r="R146" t="s">
        <v>988</v>
      </c>
      <c r="S146" t="s">
        <v>988</v>
      </c>
      <c r="T146" t="s">
        <v>988</v>
      </c>
      <c r="U146" t="s">
        <v>988</v>
      </c>
      <c r="V146" t="s">
        <v>988</v>
      </c>
      <c r="W146" t="s">
        <v>988</v>
      </c>
      <c r="X146" t="s">
        <v>988</v>
      </c>
      <c r="Y146" t="s">
        <v>988</v>
      </c>
      <c r="Z146" t="s">
        <v>988</v>
      </c>
      <c r="AA146" t="s">
        <v>988</v>
      </c>
      <c r="AB146" t="s">
        <v>988</v>
      </c>
      <c r="AC146" t="s">
        <v>988</v>
      </c>
      <c r="AD146" t="s">
        <v>988</v>
      </c>
      <c r="AE146" t="s">
        <v>988</v>
      </c>
    </row>
    <row r="147" spans="1:31" hidden="1" x14ac:dyDescent="0.3">
      <c r="A147" t="s">
        <v>1461</v>
      </c>
      <c r="B147" t="s">
        <v>1462</v>
      </c>
      <c r="C147" s="1" t="str">
        <f t="shared" si="21"/>
        <v>21:1142</v>
      </c>
      <c r="D147" s="1" t="str">
        <f t="shared" si="25"/>
        <v>21:0421</v>
      </c>
      <c r="E147" t="s">
        <v>1463</v>
      </c>
      <c r="F147" t="s">
        <v>1464</v>
      </c>
      <c r="H147">
        <v>54.735269000000002</v>
      </c>
      <c r="I147">
        <v>-64.4434337</v>
      </c>
      <c r="J147" s="1" t="str">
        <f t="shared" si="26"/>
        <v>Till</v>
      </c>
      <c r="K147" s="1" t="str">
        <f t="shared" si="27"/>
        <v>HMC separation (ODM; details not reported)</v>
      </c>
      <c r="L147" t="s">
        <v>1228</v>
      </c>
      <c r="M147" t="s">
        <v>36</v>
      </c>
      <c r="N147" t="s">
        <v>1228</v>
      </c>
      <c r="O147" t="s">
        <v>1151</v>
      </c>
      <c r="P147" t="s">
        <v>489</v>
      </c>
      <c r="Q147" t="s">
        <v>988</v>
      </c>
      <c r="R147" t="s">
        <v>988</v>
      </c>
      <c r="S147" t="s">
        <v>988</v>
      </c>
      <c r="T147" t="s">
        <v>988</v>
      </c>
      <c r="U147" t="s">
        <v>988</v>
      </c>
      <c r="V147" t="s">
        <v>988</v>
      </c>
      <c r="W147" t="s">
        <v>988</v>
      </c>
      <c r="X147" t="s">
        <v>988</v>
      </c>
      <c r="Y147" t="s">
        <v>988</v>
      </c>
      <c r="Z147" t="s">
        <v>988</v>
      </c>
      <c r="AA147" t="s">
        <v>988</v>
      </c>
      <c r="AB147" t="s">
        <v>988</v>
      </c>
      <c r="AC147" t="s">
        <v>988</v>
      </c>
      <c r="AD147" t="s">
        <v>988</v>
      </c>
      <c r="AE147" t="s">
        <v>988</v>
      </c>
    </row>
    <row r="148" spans="1:31" hidden="1" x14ac:dyDescent="0.3">
      <c r="A148" t="s">
        <v>1465</v>
      </c>
      <c r="B148" t="s">
        <v>1466</v>
      </c>
      <c r="C148" s="1" t="str">
        <f t="shared" si="21"/>
        <v>21:1142</v>
      </c>
      <c r="D148" s="1" t="str">
        <f t="shared" si="25"/>
        <v>21:0421</v>
      </c>
      <c r="E148" t="s">
        <v>1467</v>
      </c>
      <c r="F148" t="s">
        <v>1468</v>
      </c>
      <c r="H148">
        <v>54.798123799999999</v>
      </c>
      <c r="I148">
        <v>-64.725351000000003</v>
      </c>
      <c r="J148" s="1" t="str">
        <f t="shared" si="26"/>
        <v>Till</v>
      </c>
      <c r="K148" s="1" t="str">
        <f t="shared" si="27"/>
        <v>HMC separation (ODM; details not reported)</v>
      </c>
      <c r="L148" t="s">
        <v>616</v>
      </c>
      <c r="M148" t="s">
        <v>36</v>
      </c>
      <c r="N148" t="s">
        <v>616</v>
      </c>
      <c r="O148" t="s">
        <v>228</v>
      </c>
      <c r="P148" t="s">
        <v>1292</v>
      </c>
      <c r="Q148" t="s">
        <v>988</v>
      </c>
      <c r="R148" t="s">
        <v>988</v>
      </c>
      <c r="S148" t="s">
        <v>988</v>
      </c>
      <c r="T148" t="s">
        <v>988</v>
      </c>
      <c r="U148" t="s">
        <v>988</v>
      </c>
      <c r="V148" t="s">
        <v>988</v>
      </c>
      <c r="W148" t="s">
        <v>988</v>
      </c>
      <c r="X148" t="s">
        <v>988</v>
      </c>
      <c r="Y148" t="s">
        <v>988</v>
      </c>
      <c r="Z148" t="s">
        <v>988</v>
      </c>
      <c r="AA148" t="s">
        <v>988</v>
      </c>
      <c r="AB148" t="s">
        <v>988</v>
      </c>
      <c r="AC148" t="s">
        <v>988</v>
      </c>
      <c r="AD148" t="s">
        <v>988</v>
      </c>
      <c r="AE148" t="s">
        <v>988</v>
      </c>
    </row>
    <row r="149" spans="1:31" hidden="1" x14ac:dyDescent="0.3">
      <c r="A149" t="s">
        <v>1469</v>
      </c>
      <c r="B149" t="s">
        <v>1470</v>
      </c>
      <c r="C149" s="1" t="str">
        <f t="shared" si="21"/>
        <v>21:1142</v>
      </c>
      <c r="D149" s="1" t="str">
        <f t="shared" si="25"/>
        <v>21:0421</v>
      </c>
      <c r="E149" t="s">
        <v>1471</v>
      </c>
      <c r="F149" t="s">
        <v>1472</v>
      </c>
      <c r="H149">
        <v>54.862573500000003</v>
      </c>
      <c r="I149">
        <v>-64.705882500000001</v>
      </c>
      <c r="J149" s="1" t="str">
        <f t="shared" si="26"/>
        <v>Till</v>
      </c>
      <c r="K149" s="1" t="str">
        <f t="shared" si="27"/>
        <v>HMC separation (ODM; details not reported)</v>
      </c>
      <c r="L149" t="s">
        <v>314</v>
      </c>
      <c r="M149" t="s">
        <v>36</v>
      </c>
      <c r="N149" t="s">
        <v>314</v>
      </c>
      <c r="O149" t="s">
        <v>741</v>
      </c>
      <c r="P149" t="s">
        <v>1182</v>
      </c>
      <c r="Q149" t="s">
        <v>988</v>
      </c>
      <c r="R149" t="s">
        <v>988</v>
      </c>
      <c r="S149" t="s">
        <v>988</v>
      </c>
      <c r="T149" t="s">
        <v>988</v>
      </c>
      <c r="U149" t="s">
        <v>988</v>
      </c>
      <c r="V149" t="s">
        <v>988</v>
      </c>
      <c r="W149" t="s">
        <v>988</v>
      </c>
      <c r="X149" t="s">
        <v>988</v>
      </c>
      <c r="Y149" t="s">
        <v>988</v>
      </c>
      <c r="Z149" t="s">
        <v>988</v>
      </c>
      <c r="AA149" t="s">
        <v>988</v>
      </c>
      <c r="AB149" t="s">
        <v>988</v>
      </c>
      <c r="AC149" t="s">
        <v>988</v>
      </c>
      <c r="AD149" t="s">
        <v>988</v>
      </c>
      <c r="AE149" t="s">
        <v>988</v>
      </c>
    </row>
    <row r="150" spans="1:31" hidden="1" x14ac:dyDescent="0.3">
      <c r="A150" t="s">
        <v>1473</v>
      </c>
      <c r="B150" t="s">
        <v>1474</v>
      </c>
      <c r="C150" s="1" t="str">
        <f t="shared" si="21"/>
        <v>21:1142</v>
      </c>
      <c r="D150" s="1" t="str">
        <f t="shared" si="25"/>
        <v>21:0421</v>
      </c>
      <c r="E150" t="s">
        <v>1475</v>
      </c>
      <c r="F150" t="s">
        <v>1476</v>
      </c>
      <c r="H150">
        <v>54.996944499999998</v>
      </c>
      <c r="I150">
        <v>-64.659597300000001</v>
      </c>
      <c r="J150" s="1" t="str">
        <f t="shared" si="26"/>
        <v>Till</v>
      </c>
      <c r="K150" s="1" t="str">
        <f t="shared" si="27"/>
        <v>HMC separation (ODM; details not reported)</v>
      </c>
      <c r="L150" t="s">
        <v>1177</v>
      </c>
      <c r="M150" t="s">
        <v>36</v>
      </c>
      <c r="N150" t="s">
        <v>1177</v>
      </c>
      <c r="O150" t="s">
        <v>331</v>
      </c>
      <c r="P150" t="s">
        <v>1293</v>
      </c>
      <c r="Q150" t="s">
        <v>988</v>
      </c>
      <c r="R150" t="s">
        <v>988</v>
      </c>
      <c r="S150" t="s">
        <v>988</v>
      </c>
      <c r="T150" t="s">
        <v>988</v>
      </c>
      <c r="U150" t="s">
        <v>988</v>
      </c>
      <c r="V150" t="s">
        <v>988</v>
      </c>
      <c r="W150" t="s">
        <v>988</v>
      </c>
      <c r="X150" t="s">
        <v>988</v>
      </c>
      <c r="Y150" t="s">
        <v>988</v>
      </c>
      <c r="Z150" t="s">
        <v>988</v>
      </c>
      <c r="AA150" t="s">
        <v>988</v>
      </c>
      <c r="AB150" t="s">
        <v>988</v>
      </c>
      <c r="AC150" t="s">
        <v>988</v>
      </c>
      <c r="AD150" t="s">
        <v>988</v>
      </c>
      <c r="AE150" t="s">
        <v>988</v>
      </c>
    </row>
    <row r="151" spans="1:31" hidden="1" x14ac:dyDescent="0.3">
      <c r="A151" t="s">
        <v>1477</v>
      </c>
      <c r="B151" t="s">
        <v>1478</v>
      </c>
      <c r="C151" s="1" t="str">
        <f t="shared" si="21"/>
        <v>21:1142</v>
      </c>
      <c r="D151" s="1" t="str">
        <f t="shared" si="25"/>
        <v>21:0421</v>
      </c>
      <c r="E151" t="s">
        <v>1479</v>
      </c>
      <c r="F151" t="s">
        <v>1480</v>
      </c>
      <c r="H151">
        <v>54.774842800000002</v>
      </c>
      <c r="I151">
        <v>-64.201840599999997</v>
      </c>
      <c r="J151" s="1" t="str">
        <f t="shared" si="26"/>
        <v>Till</v>
      </c>
      <c r="K151" s="1" t="str">
        <f t="shared" si="27"/>
        <v>HMC separation (ODM; details not reported)</v>
      </c>
      <c r="L151" t="s">
        <v>1135</v>
      </c>
      <c r="M151" t="s">
        <v>36</v>
      </c>
      <c r="N151" t="s">
        <v>1135</v>
      </c>
      <c r="O151" t="s">
        <v>578</v>
      </c>
      <c r="P151" t="s">
        <v>1161</v>
      </c>
      <c r="Q151" t="s">
        <v>988</v>
      </c>
      <c r="R151" t="s">
        <v>988</v>
      </c>
      <c r="S151" t="s">
        <v>988</v>
      </c>
      <c r="T151" t="s">
        <v>988</v>
      </c>
      <c r="U151" t="s">
        <v>988</v>
      </c>
      <c r="V151" t="s">
        <v>988</v>
      </c>
      <c r="W151" t="s">
        <v>988</v>
      </c>
      <c r="X151" t="s">
        <v>988</v>
      </c>
      <c r="Y151" t="s">
        <v>988</v>
      </c>
      <c r="Z151" t="s">
        <v>988</v>
      </c>
      <c r="AA151" t="s">
        <v>988</v>
      </c>
      <c r="AB151" t="s">
        <v>988</v>
      </c>
      <c r="AC151" t="s">
        <v>988</v>
      </c>
      <c r="AD151" t="s">
        <v>988</v>
      </c>
      <c r="AE151" t="s">
        <v>988</v>
      </c>
    </row>
    <row r="152" spans="1:31" hidden="1" x14ac:dyDescent="0.3">
      <c r="A152" t="s">
        <v>1481</v>
      </c>
      <c r="B152" t="s">
        <v>1482</v>
      </c>
      <c r="C152" s="1" t="str">
        <f t="shared" si="21"/>
        <v>21:1142</v>
      </c>
      <c r="D152" s="1" t="str">
        <f t="shared" si="25"/>
        <v>21:0421</v>
      </c>
      <c r="E152" t="s">
        <v>1483</v>
      </c>
      <c r="F152" t="s">
        <v>1484</v>
      </c>
      <c r="H152">
        <v>54.471434000000002</v>
      </c>
      <c r="I152">
        <v>-64.109213499999996</v>
      </c>
      <c r="J152" s="1" t="str">
        <f t="shared" si="26"/>
        <v>Till</v>
      </c>
      <c r="K152" s="1" t="str">
        <f t="shared" si="27"/>
        <v>HMC separation (ODM; details not reported)</v>
      </c>
      <c r="L152" t="s">
        <v>38</v>
      </c>
      <c r="M152" t="s">
        <v>36</v>
      </c>
      <c r="N152" t="s">
        <v>38</v>
      </c>
      <c r="O152" t="s">
        <v>1151</v>
      </c>
      <c r="P152" t="s">
        <v>1156</v>
      </c>
      <c r="Q152" t="s">
        <v>988</v>
      </c>
      <c r="R152" t="s">
        <v>988</v>
      </c>
      <c r="S152" t="s">
        <v>988</v>
      </c>
      <c r="T152" t="s">
        <v>988</v>
      </c>
      <c r="U152" t="s">
        <v>988</v>
      </c>
      <c r="V152" t="s">
        <v>988</v>
      </c>
      <c r="W152" t="s">
        <v>988</v>
      </c>
      <c r="X152" t="s">
        <v>988</v>
      </c>
      <c r="Y152" t="s">
        <v>988</v>
      </c>
      <c r="Z152" t="s">
        <v>988</v>
      </c>
      <c r="AA152" t="s">
        <v>988</v>
      </c>
      <c r="AB152" t="s">
        <v>988</v>
      </c>
      <c r="AC152" t="s">
        <v>988</v>
      </c>
      <c r="AD152" t="s">
        <v>988</v>
      </c>
      <c r="AE152" t="s">
        <v>988</v>
      </c>
    </row>
    <row r="153" spans="1:31" hidden="1" x14ac:dyDescent="0.3">
      <c r="A153" t="s">
        <v>1485</v>
      </c>
      <c r="B153" t="s">
        <v>1486</v>
      </c>
      <c r="C153" s="1" t="str">
        <f t="shared" si="21"/>
        <v>21:1142</v>
      </c>
      <c r="D153" s="1" t="str">
        <f t="shared" si="25"/>
        <v>21:0421</v>
      </c>
      <c r="E153" t="s">
        <v>1487</v>
      </c>
      <c r="F153" t="s">
        <v>1488</v>
      </c>
      <c r="H153">
        <v>54.564592699999999</v>
      </c>
      <c r="I153">
        <v>-64.178479800000005</v>
      </c>
      <c r="J153" s="1" t="str">
        <f t="shared" si="26"/>
        <v>Till</v>
      </c>
      <c r="K153" s="1" t="str">
        <f t="shared" si="27"/>
        <v>HMC separation (ODM; details not reported)</v>
      </c>
      <c r="L153" t="s">
        <v>661</v>
      </c>
      <c r="M153" t="s">
        <v>36</v>
      </c>
      <c r="N153" t="s">
        <v>661</v>
      </c>
      <c r="O153" t="s">
        <v>1151</v>
      </c>
      <c r="P153" t="s">
        <v>189</v>
      </c>
      <c r="Q153" t="s">
        <v>988</v>
      </c>
      <c r="R153" t="s">
        <v>988</v>
      </c>
      <c r="S153" t="s">
        <v>988</v>
      </c>
      <c r="T153" t="s">
        <v>988</v>
      </c>
      <c r="U153" t="s">
        <v>988</v>
      </c>
      <c r="V153" t="s">
        <v>988</v>
      </c>
      <c r="W153" t="s">
        <v>988</v>
      </c>
      <c r="X153" t="s">
        <v>988</v>
      </c>
      <c r="Y153" t="s">
        <v>988</v>
      </c>
      <c r="Z153" t="s">
        <v>988</v>
      </c>
      <c r="AA153" t="s">
        <v>988</v>
      </c>
      <c r="AB153" t="s">
        <v>988</v>
      </c>
      <c r="AC153" t="s">
        <v>988</v>
      </c>
      <c r="AD153" t="s">
        <v>988</v>
      </c>
      <c r="AE153" t="s">
        <v>988</v>
      </c>
    </row>
    <row r="154" spans="1:31" hidden="1" x14ac:dyDescent="0.3">
      <c r="A154" t="s">
        <v>1489</v>
      </c>
      <c r="B154" t="s">
        <v>1490</v>
      </c>
      <c r="C154" s="1" t="str">
        <f t="shared" si="21"/>
        <v>21:1142</v>
      </c>
      <c r="D154" s="1" t="str">
        <f t="shared" si="25"/>
        <v>21:0421</v>
      </c>
      <c r="E154" t="s">
        <v>1491</v>
      </c>
      <c r="F154" t="s">
        <v>1492</v>
      </c>
      <c r="H154">
        <v>54.636081799999999</v>
      </c>
      <c r="I154">
        <v>-64.035772899999998</v>
      </c>
      <c r="J154" s="1" t="str">
        <f t="shared" si="26"/>
        <v>Till</v>
      </c>
      <c r="K154" s="1" t="str">
        <f t="shared" si="27"/>
        <v>HMC separation (ODM; details not reported)</v>
      </c>
      <c r="L154" t="s">
        <v>104</v>
      </c>
      <c r="M154" t="s">
        <v>36</v>
      </c>
      <c r="N154" t="s">
        <v>104</v>
      </c>
      <c r="O154" t="s">
        <v>861</v>
      </c>
      <c r="P154" t="s">
        <v>1452</v>
      </c>
      <c r="Q154" t="s">
        <v>988</v>
      </c>
      <c r="R154" t="s">
        <v>988</v>
      </c>
      <c r="S154" t="s">
        <v>988</v>
      </c>
      <c r="T154" t="s">
        <v>988</v>
      </c>
      <c r="U154" t="s">
        <v>988</v>
      </c>
      <c r="V154" t="s">
        <v>988</v>
      </c>
      <c r="W154" t="s">
        <v>988</v>
      </c>
      <c r="X154" t="s">
        <v>988</v>
      </c>
      <c r="Y154" t="s">
        <v>988</v>
      </c>
      <c r="Z154" t="s">
        <v>988</v>
      </c>
      <c r="AA154" t="s">
        <v>988</v>
      </c>
      <c r="AB154" t="s">
        <v>988</v>
      </c>
      <c r="AC154" t="s">
        <v>988</v>
      </c>
      <c r="AD154" t="s">
        <v>988</v>
      </c>
      <c r="AE154" t="s">
        <v>988</v>
      </c>
    </row>
    <row r="155" spans="1:31" hidden="1" x14ac:dyDescent="0.3">
      <c r="A155" t="s">
        <v>1493</v>
      </c>
      <c r="B155" t="s">
        <v>1494</v>
      </c>
      <c r="C155" s="1" t="str">
        <f t="shared" si="21"/>
        <v>21:1142</v>
      </c>
      <c r="D155" s="1" t="str">
        <f t="shared" si="25"/>
        <v>21:0421</v>
      </c>
      <c r="E155" t="s">
        <v>1495</v>
      </c>
      <c r="F155" t="s">
        <v>1496</v>
      </c>
      <c r="H155">
        <v>54.858818999999997</v>
      </c>
      <c r="I155">
        <v>-64.217345300000005</v>
      </c>
      <c r="J155" s="1" t="str">
        <f t="shared" si="26"/>
        <v>Till</v>
      </c>
      <c r="K155" s="1" t="str">
        <f t="shared" si="27"/>
        <v>HMC separation (ODM; details not reported)</v>
      </c>
      <c r="L155" t="s">
        <v>1156</v>
      </c>
      <c r="M155" t="s">
        <v>36</v>
      </c>
      <c r="N155" t="s">
        <v>1156</v>
      </c>
      <c r="O155" t="s">
        <v>741</v>
      </c>
      <c r="P155" t="s">
        <v>1497</v>
      </c>
      <c r="Q155" t="s">
        <v>988</v>
      </c>
      <c r="R155" t="s">
        <v>988</v>
      </c>
      <c r="S155" t="s">
        <v>988</v>
      </c>
      <c r="T155" t="s">
        <v>988</v>
      </c>
      <c r="U155" t="s">
        <v>988</v>
      </c>
      <c r="V155" t="s">
        <v>988</v>
      </c>
      <c r="W155" t="s">
        <v>988</v>
      </c>
      <c r="X155" t="s">
        <v>988</v>
      </c>
      <c r="Y155" t="s">
        <v>988</v>
      </c>
      <c r="Z155" t="s">
        <v>988</v>
      </c>
      <c r="AA155" t="s">
        <v>988</v>
      </c>
      <c r="AB155" t="s">
        <v>988</v>
      </c>
      <c r="AC155" t="s">
        <v>988</v>
      </c>
      <c r="AD155" t="s">
        <v>988</v>
      </c>
      <c r="AE155" t="s">
        <v>988</v>
      </c>
    </row>
    <row r="156" spans="1:31" hidden="1" x14ac:dyDescent="0.3">
      <c r="A156" t="s">
        <v>1498</v>
      </c>
      <c r="B156" t="s">
        <v>1499</v>
      </c>
      <c r="C156" s="1" t="str">
        <f t="shared" si="21"/>
        <v>21:1142</v>
      </c>
      <c r="D156" s="1" t="str">
        <f t="shared" si="25"/>
        <v>21:0421</v>
      </c>
      <c r="E156" t="s">
        <v>1500</v>
      </c>
      <c r="F156" t="s">
        <v>1501</v>
      </c>
      <c r="H156">
        <v>54.923114099999999</v>
      </c>
      <c r="I156">
        <v>-64.199250300000003</v>
      </c>
      <c r="J156" s="1" t="str">
        <f t="shared" si="26"/>
        <v>Till</v>
      </c>
      <c r="K156" s="1" t="str">
        <f t="shared" si="27"/>
        <v>HMC separation (ODM; details not reported)</v>
      </c>
      <c r="L156" t="s">
        <v>1156</v>
      </c>
      <c r="M156" t="s">
        <v>36</v>
      </c>
      <c r="N156" t="s">
        <v>1156</v>
      </c>
      <c r="O156" t="s">
        <v>578</v>
      </c>
      <c r="P156" t="s">
        <v>1502</v>
      </c>
      <c r="Q156" t="s">
        <v>988</v>
      </c>
      <c r="R156" t="s">
        <v>988</v>
      </c>
      <c r="S156" t="s">
        <v>988</v>
      </c>
      <c r="T156" t="s">
        <v>988</v>
      </c>
      <c r="U156" t="s">
        <v>988</v>
      </c>
      <c r="V156" t="s">
        <v>988</v>
      </c>
      <c r="W156" t="s">
        <v>988</v>
      </c>
      <c r="X156" t="s">
        <v>988</v>
      </c>
      <c r="Y156" t="s">
        <v>988</v>
      </c>
      <c r="Z156" t="s">
        <v>988</v>
      </c>
      <c r="AA156" t="s">
        <v>988</v>
      </c>
      <c r="AB156" t="s">
        <v>988</v>
      </c>
      <c r="AC156" t="s">
        <v>988</v>
      </c>
      <c r="AD156" t="s">
        <v>988</v>
      </c>
      <c r="AE156" t="s">
        <v>988</v>
      </c>
    </row>
    <row r="157" spans="1:31" hidden="1" x14ac:dyDescent="0.3">
      <c r="A157" t="s">
        <v>1503</v>
      </c>
      <c r="B157" t="s">
        <v>1504</v>
      </c>
      <c r="C157" s="1" t="str">
        <f t="shared" si="21"/>
        <v>21:1142</v>
      </c>
      <c r="D157" s="1" t="str">
        <f t="shared" si="25"/>
        <v>21:0421</v>
      </c>
      <c r="E157" t="s">
        <v>1505</v>
      </c>
      <c r="F157" t="s">
        <v>1506</v>
      </c>
      <c r="H157">
        <v>54.9845361</v>
      </c>
      <c r="I157">
        <v>-64.248886499999998</v>
      </c>
      <c r="J157" s="1" t="str">
        <f t="shared" si="26"/>
        <v>Till</v>
      </c>
      <c r="K157" s="1" t="str">
        <f t="shared" si="27"/>
        <v>HMC separation (ODM; details not reported)</v>
      </c>
      <c r="L157" t="s">
        <v>1177</v>
      </c>
      <c r="M157" t="s">
        <v>36</v>
      </c>
      <c r="N157" t="s">
        <v>1177</v>
      </c>
      <c r="O157" t="s">
        <v>228</v>
      </c>
      <c r="P157" t="s">
        <v>1168</v>
      </c>
      <c r="Q157" t="s">
        <v>988</v>
      </c>
      <c r="R157" t="s">
        <v>988</v>
      </c>
      <c r="S157" t="s">
        <v>988</v>
      </c>
      <c r="T157" t="s">
        <v>988</v>
      </c>
      <c r="U157" t="s">
        <v>988</v>
      </c>
      <c r="V157" t="s">
        <v>988</v>
      </c>
      <c r="W157" t="s">
        <v>988</v>
      </c>
      <c r="X157" t="s">
        <v>988</v>
      </c>
      <c r="Y157" t="s">
        <v>988</v>
      </c>
      <c r="Z157" t="s">
        <v>988</v>
      </c>
      <c r="AA157" t="s">
        <v>988</v>
      </c>
      <c r="AB157" t="s">
        <v>988</v>
      </c>
      <c r="AC157" t="s">
        <v>988</v>
      </c>
      <c r="AD157" t="s">
        <v>988</v>
      </c>
      <c r="AE157" t="s">
        <v>988</v>
      </c>
    </row>
    <row r="158" spans="1:31" hidden="1" x14ac:dyDescent="0.3">
      <c r="A158" t="s">
        <v>1507</v>
      </c>
      <c r="B158" t="s">
        <v>1508</v>
      </c>
      <c r="C158" s="1" t="str">
        <f t="shared" ref="C158:C189" si="28">HYPERLINK("https://geochem.nrcan.gc.ca/cdogs/content/bdl/bdl211142_e.htm", "21:1142")</f>
        <v>21:1142</v>
      </c>
      <c r="D158" s="1" t="str">
        <f t="shared" si="25"/>
        <v>21:0421</v>
      </c>
      <c r="E158" t="s">
        <v>1509</v>
      </c>
      <c r="F158" t="s">
        <v>1510</v>
      </c>
      <c r="H158">
        <v>54.993460499999998</v>
      </c>
      <c r="I158">
        <v>-64.066622100000004</v>
      </c>
      <c r="J158" s="1" t="str">
        <f t="shared" si="26"/>
        <v>Till</v>
      </c>
      <c r="K158" s="1" t="str">
        <f t="shared" si="27"/>
        <v>HMC separation (ODM; details not reported)</v>
      </c>
      <c r="L158" t="s">
        <v>1141</v>
      </c>
      <c r="M158" t="s">
        <v>36</v>
      </c>
      <c r="N158" t="s">
        <v>1141</v>
      </c>
      <c r="O158" t="s">
        <v>526</v>
      </c>
      <c r="P158" t="s">
        <v>1292</v>
      </c>
      <c r="Q158" t="s">
        <v>988</v>
      </c>
      <c r="R158" t="s">
        <v>988</v>
      </c>
      <c r="S158" t="s">
        <v>988</v>
      </c>
      <c r="T158" t="s">
        <v>988</v>
      </c>
      <c r="U158" t="s">
        <v>988</v>
      </c>
      <c r="V158" t="s">
        <v>988</v>
      </c>
      <c r="W158" t="s">
        <v>988</v>
      </c>
      <c r="X158" t="s">
        <v>988</v>
      </c>
      <c r="Y158" t="s">
        <v>988</v>
      </c>
      <c r="Z158" t="s">
        <v>988</v>
      </c>
      <c r="AA158" t="s">
        <v>988</v>
      </c>
      <c r="AB158" t="s">
        <v>988</v>
      </c>
      <c r="AC158" t="s">
        <v>988</v>
      </c>
      <c r="AD158" t="s">
        <v>988</v>
      </c>
      <c r="AE158" t="s">
        <v>988</v>
      </c>
    </row>
    <row r="159" spans="1:31" hidden="1" x14ac:dyDescent="0.3">
      <c r="A159" t="s">
        <v>1511</v>
      </c>
      <c r="B159" t="s">
        <v>1512</v>
      </c>
      <c r="C159" s="1" t="str">
        <f t="shared" si="28"/>
        <v>21:1142</v>
      </c>
      <c r="D159" s="1" t="str">
        <f t="shared" si="25"/>
        <v>21:0421</v>
      </c>
      <c r="E159" t="s">
        <v>1513</v>
      </c>
      <c r="F159" t="s">
        <v>1514</v>
      </c>
      <c r="H159">
        <v>55.058830299999997</v>
      </c>
      <c r="I159">
        <v>-64.042870699999995</v>
      </c>
      <c r="J159" s="1" t="str">
        <f t="shared" si="26"/>
        <v>Till</v>
      </c>
      <c r="K159" s="1" t="str">
        <f t="shared" si="27"/>
        <v>HMC separation (ODM; details not reported)</v>
      </c>
      <c r="L159" t="s">
        <v>742</v>
      </c>
      <c r="M159" t="s">
        <v>36</v>
      </c>
      <c r="N159" t="s">
        <v>742</v>
      </c>
      <c r="O159" t="s">
        <v>526</v>
      </c>
      <c r="P159" t="s">
        <v>126</v>
      </c>
      <c r="Q159" t="s">
        <v>988</v>
      </c>
      <c r="R159" t="s">
        <v>988</v>
      </c>
      <c r="S159" t="s">
        <v>988</v>
      </c>
      <c r="T159" t="s">
        <v>988</v>
      </c>
      <c r="U159" t="s">
        <v>988</v>
      </c>
      <c r="V159" t="s">
        <v>988</v>
      </c>
      <c r="W159" t="s">
        <v>988</v>
      </c>
      <c r="X159" t="s">
        <v>988</v>
      </c>
      <c r="Y159" t="s">
        <v>988</v>
      </c>
      <c r="Z159" t="s">
        <v>988</v>
      </c>
      <c r="AA159" t="s">
        <v>988</v>
      </c>
      <c r="AB159" t="s">
        <v>988</v>
      </c>
      <c r="AC159" t="s">
        <v>988</v>
      </c>
      <c r="AD159" t="s">
        <v>988</v>
      </c>
      <c r="AE159" t="s">
        <v>988</v>
      </c>
    </row>
    <row r="160" spans="1:31" hidden="1" x14ac:dyDescent="0.3">
      <c r="A160" t="s">
        <v>1515</v>
      </c>
      <c r="B160" t="s">
        <v>1516</v>
      </c>
      <c r="C160" s="1" t="str">
        <f t="shared" si="28"/>
        <v>21:1142</v>
      </c>
      <c r="D160" s="1" t="str">
        <f t="shared" si="25"/>
        <v>21:0421</v>
      </c>
      <c r="E160" t="s">
        <v>1517</v>
      </c>
      <c r="F160" t="s">
        <v>1518</v>
      </c>
      <c r="H160">
        <v>54.926241400000002</v>
      </c>
      <c r="I160">
        <v>-64.306505200000004</v>
      </c>
      <c r="J160" s="1" t="str">
        <f t="shared" si="26"/>
        <v>Till</v>
      </c>
      <c r="K160" s="1" t="str">
        <f t="shared" si="27"/>
        <v>HMC separation (ODM; details not reported)</v>
      </c>
      <c r="L160" t="s">
        <v>1161</v>
      </c>
      <c r="M160" t="s">
        <v>36</v>
      </c>
      <c r="N160" t="s">
        <v>1161</v>
      </c>
      <c r="O160" t="s">
        <v>578</v>
      </c>
      <c r="P160" t="s">
        <v>1162</v>
      </c>
      <c r="Q160" t="s">
        <v>988</v>
      </c>
      <c r="R160" t="s">
        <v>988</v>
      </c>
      <c r="S160" t="s">
        <v>988</v>
      </c>
      <c r="T160" t="s">
        <v>988</v>
      </c>
      <c r="U160" t="s">
        <v>988</v>
      </c>
      <c r="V160" t="s">
        <v>988</v>
      </c>
      <c r="W160" t="s">
        <v>988</v>
      </c>
      <c r="X160" t="s">
        <v>988</v>
      </c>
      <c r="Y160" t="s">
        <v>988</v>
      </c>
      <c r="Z160" t="s">
        <v>988</v>
      </c>
      <c r="AA160" t="s">
        <v>988</v>
      </c>
      <c r="AB160" t="s">
        <v>988</v>
      </c>
      <c r="AC160" t="s">
        <v>988</v>
      </c>
      <c r="AD160" t="s">
        <v>988</v>
      </c>
      <c r="AE160" t="s">
        <v>988</v>
      </c>
    </row>
    <row r="161" spans="1:31" hidden="1" x14ac:dyDescent="0.3">
      <c r="A161" t="s">
        <v>1519</v>
      </c>
      <c r="B161" t="s">
        <v>1520</v>
      </c>
      <c r="C161" s="1" t="str">
        <f t="shared" si="28"/>
        <v>21:1142</v>
      </c>
      <c r="D161" s="1" t="str">
        <f t="shared" si="25"/>
        <v>21:0421</v>
      </c>
      <c r="E161" t="s">
        <v>1521</v>
      </c>
      <c r="F161" t="s">
        <v>1522</v>
      </c>
      <c r="H161">
        <v>54.865478299999999</v>
      </c>
      <c r="I161">
        <v>-64.378819100000001</v>
      </c>
      <c r="J161" s="1" t="str">
        <f t="shared" si="26"/>
        <v>Till</v>
      </c>
      <c r="K161" s="1" t="str">
        <f t="shared" si="27"/>
        <v>HMC separation (ODM; details not reported)</v>
      </c>
      <c r="L161" t="s">
        <v>314</v>
      </c>
      <c r="M161" t="s">
        <v>36</v>
      </c>
      <c r="N161" t="s">
        <v>314</v>
      </c>
      <c r="O161" t="s">
        <v>1151</v>
      </c>
      <c r="P161" t="s">
        <v>209</v>
      </c>
      <c r="Q161" t="s">
        <v>988</v>
      </c>
      <c r="R161" t="s">
        <v>988</v>
      </c>
      <c r="S161" t="s">
        <v>988</v>
      </c>
      <c r="T161" t="s">
        <v>988</v>
      </c>
      <c r="U161" t="s">
        <v>988</v>
      </c>
      <c r="V161" t="s">
        <v>988</v>
      </c>
      <c r="W161" t="s">
        <v>988</v>
      </c>
      <c r="X161" t="s">
        <v>988</v>
      </c>
      <c r="Y161" t="s">
        <v>988</v>
      </c>
      <c r="Z161" t="s">
        <v>988</v>
      </c>
      <c r="AA161" t="s">
        <v>988</v>
      </c>
      <c r="AB161" t="s">
        <v>988</v>
      </c>
      <c r="AC161" t="s">
        <v>988</v>
      </c>
      <c r="AD161" t="s">
        <v>988</v>
      </c>
      <c r="AE161" t="s">
        <v>988</v>
      </c>
    </row>
    <row r="162" spans="1:31" hidden="1" x14ac:dyDescent="0.3">
      <c r="A162" t="s">
        <v>1523</v>
      </c>
      <c r="B162" t="s">
        <v>1524</v>
      </c>
      <c r="C162" s="1" t="str">
        <f t="shared" si="28"/>
        <v>21:1142</v>
      </c>
      <c r="D162" s="1" t="str">
        <f t="shared" si="25"/>
        <v>21:0421</v>
      </c>
      <c r="E162" t="s">
        <v>1525</v>
      </c>
      <c r="F162" t="s">
        <v>1526</v>
      </c>
      <c r="H162">
        <v>55.145907100000002</v>
      </c>
      <c r="I162">
        <v>-64.298813899999999</v>
      </c>
      <c r="J162" s="1" t="str">
        <f t="shared" si="26"/>
        <v>Till</v>
      </c>
      <c r="K162" s="1" t="str">
        <f t="shared" si="27"/>
        <v>HMC separation (ODM; details not reported)</v>
      </c>
      <c r="L162" t="s">
        <v>507</v>
      </c>
      <c r="M162" t="s">
        <v>36</v>
      </c>
      <c r="N162" t="s">
        <v>507</v>
      </c>
      <c r="O162" t="s">
        <v>757</v>
      </c>
      <c r="P162" t="s">
        <v>1177</v>
      </c>
      <c r="Q162" t="s">
        <v>988</v>
      </c>
      <c r="R162" t="s">
        <v>988</v>
      </c>
      <c r="S162" t="s">
        <v>988</v>
      </c>
      <c r="T162" t="s">
        <v>988</v>
      </c>
      <c r="U162" t="s">
        <v>988</v>
      </c>
      <c r="V162" t="s">
        <v>988</v>
      </c>
      <c r="W162" t="s">
        <v>988</v>
      </c>
      <c r="X162" t="s">
        <v>988</v>
      </c>
      <c r="Y162" t="s">
        <v>988</v>
      </c>
      <c r="Z162" t="s">
        <v>988</v>
      </c>
      <c r="AA162" t="s">
        <v>988</v>
      </c>
      <c r="AB162" t="s">
        <v>988</v>
      </c>
      <c r="AC162" t="s">
        <v>988</v>
      </c>
      <c r="AD162" t="s">
        <v>988</v>
      </c>
      <c r="AE162" t="s">
        <v>988</v>
      </c>
    </row>
    <row r="163" spans="1:31" hidden="1" x14ac:dyDescent="0.3">
      <c r="A163" t="s">
        <v>1527</v>
      </c>
      <c r="B163" t="s">
        <v>1528</v>
      </c>
      <c r="C163" s="1" t="str">
        <f t="shared" si="28"/>
        <v>21:1142</v>
      </c>
      <c r="D163" s="1" t="str">
        <f t="shared" si="25"/>
        <v>21:0421</v>
      </c>
      <c r="E163" t="s">
        <v>1529</v>
      </c>
      <c r="F163" t="s">
        <v>1530</v>
      </c>
      <c r="H163">
        <v>55.219493499999999</v>
      </c>
      <c r="I163">
        <v>-64.588106400000001</v>
      </c>
      <c r="J163" s="1" t="str">
        <f t="shared" si="26"/>
        <v>Till</v>
      </c>
      <c r="K163" s="1" t="str">
        <f t="shared" si="27"/>
        <v>HMC separation (ODM; details not reported)</v>
      </c>
      <c r="L163" t="s">
        <v>742</v>
      </c>
      <c r="M163" t="s">
        <v>36</v>
      </c>
      <c r="N163" t="s">
        <v>742</v>
      </c>
      <c r="O163" t="s">
        <v>578</v>
      </c>
      <c r="P163" t="s">
        <v>1177</v>
      </c>
      <c r="Q163" t="s">
        <v>988</v>
      </c>
      <c r="R163" t="s">
        <v>988</v>
      </c>
      <c r="S163" t="s">
        <v>988</v>
      </c>
      <c r="T163" t="s">
        <v>988</v>
      </c>
      <c r="U163" t="s">
        <v>988</v>
      </c>
      <c r="V163" t="s">
        <v>988</v>
      </c>
      <c r="W163" t="s">
        <v>988</v>
      </c>
      <c r="X163" t="s">
        <v>988</v>
      </c>
      <c r="Y163" t="s">
        <v>988</v>
      </c>
      <c r="Z163" t="s">
        <v>988</v>
      </c>
      <c r="AA163" t="s">
        <v>988</v>
      </c>
      <c r="AB163" t="s">
        <v>988</v>
      </c>
      <c r="AC163" t="s">
        <v>988</v>
      </c>
      <c r="AD163" t="s">
        <v>988</v>
      </c>
      <c r="AE163" t="s">
        <v>988</v>
      </c>
    </row>
    <row r="164" spans="1:31" hidden="1" x14ac:dyDescent="0.3">
      <c r="A164" t="s">
        <v>1531</v>
      </c>
      <c r="B164" t="s">
        <v>1532</v>
      </c>
      <c r="C164" s="1" t="str">
        <f t="shared" si="28"/>
        <v>21:1142</v>
      </c>
      <c r="D164" s="1" t="str">
        <f t="shared" si="25"/>
        <v>21:0421</v>
      </c>
      <c r="E164" t="s">
        <v>1533</v>
      </c>
      <c r="F164" t="s">
        <v>1534</v>
      </c>
      <c r="H164">
        <v>55.035536299999997</v>
      </c>
      <c r="I164">
        <v>-65.425396000000006</v>
      </c>
      <c r="J164" s="1" t="str">
        <f t="shared" si="26"/>
        <v>Till</v>
      </c>
      <c r="K164" s="1" t="str">
        <f t="shared" si="27"/>
        <v>HMC separation (ODM; details not reported)</v>
      </c>
      <c r="L164" t="s">
        <v>314</v>
      </c>
      <c r="M164" t="s">
        <v>36</v>
      </c>
      <c r="N164" t="s">
        <v>314</v>
      </c>
      <c r="O164" t="s">
        <v>1253</v>
      </c>
      <c r="P164" t="s">
        <v>633</v>
      </c>
      <c r="Q164" t="s">
        <v>988</v>
      </c>
      <c r="R164" t="s">
        <v>988</v>
      </c>
      <c r="S164" t="s">
        <v>988</v>
      </c>
      <c r="T164" t="s">
        <v>988</v>
      </c>
      <c r="U164" t="s">
        <v>988</v>
      </c>
      <c r="V164" t="s">
        <v>988</v>
      </c>
      <c r="W164" t="s">
        <v>988</v>
      </c>
      <c r="X164" t="s">
        <v>988</v>
      </c>
      <c r="Y164" t="s">
        <v>988</v>
      </c>
      <c r="Z164" t="s">
        <v>988</v>
      </c>
      <c r="AA164" t="s">
        <v>988</v>
      </c>
      <c r="AB164" t="s">
        <v>988</v>
      </c>
      <c r="AC164" t="s">
        <v>988</v>
      </c>
      <c r="AD164" t="s">
        <v>988</v>
      </c>
      <c r="AE164" t="s">
        <v>988</v>
      </c>
    </row>
    <row r="165" spans="1:31" hidden="1" x14ac:dyDescent="0.3">
      <c r="A165" t="s">
        <v>1535</v>
      </c>
      <c r="B165" t="s">
        <v>1536</v>
      </c>
      <c r="C165" s="1" t="str">
        <f t="shared" si="28"/>
        <v>21:1142</v>
      </c>
      <c r="D165" s="1" t="str">
        <f t="shared" si="25"/>
        <v>21:0421</v>
      </c>
      <c r="E165" t="s">
        <v>1537</v>
      </c>
      <c r="F165" t="s">
        <v>1538</v>
      </c>
      <c r="H165">
        <v>55.558754899999997</v>
      </c>
      <c r="I165">
        <v>-65.137867700000001</v>
      </c>
      <c r="J165" s="1" t="str">
        <f t="shared" si="26"/>
        <v>Till</v>
      </c>
      <c r="K165" s="1" t="str">
        <f t="shared" si="27"/>
        <v>HMC separation (ODM; details not reported)</v>
      </c>
      <c r="L165" t="s">
        <v>1141</v>
      </c>
      <c r="M165" t="s">
        <v>36</v>
      </c>
      <c r="N165" t="s">
        <v>1141</v>
      </c>
      <c r="O165" t="s">
        <v>313</v>
      </c>
      <c r="P165" t="s">
        <v>507</v>
      </c>
      <c r="Q165" t="s">
        <v>988</v>
      </c>
      <c r="R165" t="s">
        <v>988</v>
      </c>
      <c r="S165" t="s">
        <v>988</v>
      </c>
      <c r="T165" t="s">
        <v>988</v>
      </c>
      <c r="U165" t="s">
        <v>988</v>
      </c>
      <c r="V165" t="s">
        <v>988</v>
      </c>
      <c r="W165" t="s">
        <v>988</v>
      </c>
      <c r="X165" t="s">
        <v>988</v>
      </c>
      <c r="Y165" t="s">
        <v>988</v>
      </c>
      <c r="Z165" t="s">
        <v>988</v>
      </c>
      <c r="AA165" t="s">
        <v>988</v>
      </c>
      <c r="AB165" t="s">
        <v>988</v>
      </c>
      <c r="AC165" t="s">
        <v>988</v>
      </c>
      <c r="AD165" t="s">
        <v>988</v>
      </c>
      <c r="AE165" t="s">
        <v>988</v>
      </c>
    </row>
    <row r="166" spans="1:31" hidden="1" x14ac:dyDescent="0.3">
      <c r="A166" t="s">
        <v>1539</v>
      </c>
      <c r="B166" t="s">
        <v>1540</v>
      </c>
      <c r="C166" s="1" t="str">
        <f t="shared" si="28"/>
        <v>21:1142</v>
      </c>
      <c r="D166" s="1" t="str">
        <f t="shared" si="25"/>
        <v>21:0421</v>
      </c>
      <c r="E166" t="s">
        <v>1541</v>
      </c>
      <c r="F166" t="s">
        <v>1542</v>
      </c>
      <c r="H166">
        <v>55.499285700000001</v>
      </c>
      <c r="I166">
        <v>-65.367248500000002</v>
      </c>
      <c r="J166" s="1" t="str">
        <f t="shared" si="26"/>
        <v>Till</v>
      </c>
      <c r="K166" s="1" t="str">
        <f t="shared" si="27"/>
        <v>HMC separation (ODM; details not reported)</v>
      </c>
      <c r="L166" t="s">
        <v>291</v>
      </c>
      <c r="M166" t="s">
        <v>36</v>
      </c>
      <c r="N166" t="s">
        <v>291</v>
      </c>
      <c r="O166" t="s">
        <v>103</v>
      </c>
      <c r="P166" t="s">
        <v>1228</v>
      </c>
      <c r="Q166" t="s">
        <v>988</v>
      </c>
      <c r="R166" t="s">
        <v>988</v>
      </c>
      <c r="S166" t="s">
        <v>988</v>
      </c>
      <c r="T166" t="s">
        <v>988</v>
      </c>
      <c r="U166" t="s">
        <v>988</v>
      </c>
      <c r="V166" t="s">
        <v>988</v>
      </c>
      <c r="W166" t="s">
        <v>988</v>
      </c>
      <c r="X166" t="s">
        <v>988</v>
      </c>
      <c r="Y166" t="s">
        <v>988</v>
      </c>
      <c r="Z166" t="s">
        <v>988</v>
      </c>
      <c r="AA166" t="s">
        <v>988</v>
      </c>
      <c r="AB166" t="s">
        <v>988</v>
      </c>
      <c r="AC166" t="s">
        <v>988</v>
      </c>
      <c r="AD166" t="s">
        <v>988</v>
      </c>
      <c r="AE166" t="s">
        <v>988</v>
      </c>
    </row>
    <row r="167" spans="1:31" hidden="1" x14ac:dyDescent="0.3">
      <c r="A167" t="s">
        <v>1543</v>
      </c>
      <c r="B167" t="s">
        <v>1544</v>
      </c>
      <c r="C167" s="1" t="str">
        <f t="shared" si="28"/>
        <v>21:1142</v>
      </c>
      <c r="D167" s="1" t="str">
        <f t="shared" si="25"/>
        <v>21:0421</v>
      </c>
      <c r="E167" t="s">
        <v>1545</v>
      </c>
      <c r="F167" t="s">
        <v>1546</v>
      </c>
      <c r="H167">
        <v>55.464307300000002</v>
      </c>
      <c r="I167">
        <v>-65.5850808</v>
      </c>
      <c r="J167" s="1" t="str">
        <f t="shared" si="26"/>
        <v>Till</v>
      </c>
      <c r="K167" s="1" t="str">
        <f t="shared" si="27"/>
        <v>HMC separation (ODM; details not reported)</v>
      </c>
      <c r="L167" t="s">
        <v>1315</v>
      </c>
      <c r="M167" t="s">
        <v>36</v>
      </c>
      <c r="N167" t="s">
        <v>1315</v>
      </c>
      <c r="O167" t="s">
        <v>1136</v>
      </c>
      <c r="P167" t="s">
        <v>1293</v>
      </c>
      <c r="Q167" t="s">
        <v>988</v>
      </c>
      <c r="R167" t="s">
        <v>988</v>
      </c>
      <c r="S167" t="s">
        <v>988</v>
      </c>
      <c r="T167" t="s">
        <v>988</v>
      </c>
      <c r="U167" t="s">
        <v>988</v>
      </c>
      <c r="V167" t="s">
        <v>988</v>
      </c>
      <c r="W167" t="s">
        <v>988</v>
      </c>
      <c r="X167" t="s">
        <v>988</v>
      </c>
      <c r="Y167" t="s">
        <v>988</v>
      </c>
      <c r="Z167" t="s">
        <v>988</v>
      </c>
      <c r="AA167" t="s">
        <v>988</v>
      </c>
      <c r="AB167" t="s">
        <v>988</v>
      </c>
      <c r="AC167" t="s">
        <v>988</v>
      </c>
      <c r="AD167" t="s">
        <v>988</v>
      </c>
      <c r="AE167" t="s">
        <v>988</v>
      </c>
    </row>
    <row r="168" spans="1:31" hidden="1" x14ac:dyDescent="0.3">
      <c r="A168" t="s">
        <v>1547</v>
      </c>
      <c r="B168" t="s">
        <v>1548</v>
      </c>
      <c r="C168" s="1" t="str">
        <f t="shared" si="28"/>
        <v>21:1142</v>
      </c>
      <c r="D168" s="1" t="str">
        <f t="shared" ref="D168:D198" si="29">HYPERLINK("https://geochem.nrcan.gc.ca/cdogs/content/svy/svy210421_e.htm", "21:0421")</f>
        <v>21:0421</v>
      </c>
      <c r="E168" t="s">
        <v>1549</v>
      </c>
      <c r="F168" t="s">
        <v>1550</v>
      </c>
      <c r="H168">
        <v>55.442011299999997</v>
      </c>
      <c r="I168">
        <v>-65.692715500000006</v>
      </c>
      <c r="J168" s="1" t="str">
        <f t="shared" ref="J168:J198" si="30">HYPERLINK("https://geochem.nrcan.gc.ca/cdogs/content/kwd/kwd020044_e.htm", "Till")</f>
        <v>Till</v>
      </c>
      <c r="K168" s="1" t="str">
        <f t="shared" ref="K168:K198" si="31">HYPERLINK("https://geochem.nrcan.gc.ca/cdogs/content/kwd/kwd080049_e.htm", "HMC separation (ODM; details not reported)")</f>
        <v>HMC separation (ODM; details not reported)</v>
      </c>
      <c r="L168" t="s">
        <v>1551</v>
      </c>
      <c r="M168" t="s">
        <v>36</v>
      </c>
      <c r="N168" t="s">
        <v>1551</v>
      </c>
      <c r="O168" t="s">
        <v>709</v>
      </c>
      <c r="P168" t="s">
        <v>1552</v>
      </c>
      <c r="Q168" t="s">
        <v>988</v>
      </c>
      <c r="R168" t="s">
        <v>988</v>
      </c>
      <c r="S168" t="s">
        <v>988</v>
      </c>
      <c r="T168" t="s">
        <v>988</v>
      </c>
      <c r="U168" t="s">
        <v>988</v>
      </c>
      <c r="V168" t="s">
        <v>988</v>
      </c>
      <c r="W168" t="s">
        <v>988</v>
      </c>
      <c r="X168" t="s">
        <v>988</v>
      </c>
      <c r="Y168" t="s">
        <v>988</v>
      </c>
      <c r="Z168" t="s">
        <v>988</v>
      </c>
      <c r="AA168" t="s">
        <v>988</v>
      </c>
      <c r="AB168" t="s">
        <v>988</v>
      </c>
      <c r="AC168" t="s">
        <v>988</v>
      </c>
      <c r="AD168" t="s">
        <v>988</v>
      </c>
      <c r="AE168" t="s">
        <v>988</v>
      </c>
    </row>
    <row r="169" spans="1:31" hidden="1" x14ac:dyDescent="0.3">
      <c r="A169" t="s">
        <v>1553</v>
      </c>
      <c r="B169" t="s">
        <v>1554</v>
      </c>
      <c r="C169" s="1" t="str">
        <f t="shared" si="28"/>
        <v>21:1142</v>
      </c>
      <c r="D169" s="1" t="str">
        <f t="shared" si="29"/>
        <v>21:0421</v>
      </c>
      <c r="E169" t="s">
        <v>1555</v>
      </c>
      <c r="F169" t="s">
        <v>1556</v>
      </c>
      <c r="H169">
        <v>55.627071000000001</v>
      </c>
      <c r="I169">
        <v>-64.2713854</v>
      </c>
      <c r="J169" s="1" t="str">
        <f t="shared" si="30"/>
        <v>Till</v>
      </c>
      <c r="K169" s="1" t="str">
        <f t="shared" si="31"/>
        <v>HMC separation (ODM; details not reported)</v>
      </c>
      <c r="L169" t="s">
        <v>1161</v>
      </c>
      <c r="M169" t="s">
        <v>36</v>
      </c>
      <c r="N169" t="s">
        <v>1161</v>
      </c>
      <c r="O169" t="s">
        <v>59</v>
      </c>
      <c r="P169" t="s">
        <v>1228</v>
      </c>
      <c r="Q169" t="s">
        <v>988</v>
      </c>
      <c r="R169" t="s">
        <v>988</v>
      </c>
      <c r="S169" t="s">
        <v>988</v>
      </c>
      <c r="T169" t="s">
        <v>988</v>
      </c>
      <c r="U169" t="s">
        <v>988</v>
      </c>
      <c r="V169" t="s">
        <v>988</v>
      </c>
      <c r="W169" t="s">
        <v>988</v>
      </c>
      <c r="X169" t="s">
        <v>988</v>
      </c>
      <c r="Y169" t="s">
        <v>988</v>
      </c>
      <c r="Z169" t="s">
        <v>988</v>
      </c>
      <c r="AA169" t="s">
        <v>988</v>
      </c>
      <c r="AB169" t="s">
        <v>988</v>
      </c>
      <c r="AC169" t="s">
        <v>988</v>
      </c>
      <c r="AD169" t="s">
        <v>988</v>
      </c>
      <c r="AE169" t="s">
        <v>988</v>
      </c>
    </row>
    <row r="170" spans="1:31" hidden="1" x14ac:dyDescent="0.3">
      <c r="A170" t="s">
        <v>1557</v>
      </c>
      <c r="B170" t="s">
        <v>1558</v>
      </c>
      <c r="C170" s="1" t="str">
        <f t="shared" si="28"/>
        <v>21:1142</v>
      </c>
      <c r="D170" s="1" t="str">
        <f t="shared" si="29"/>
        <v>21:0421</v>
      </c>
      <c r="E170" t="s">
        <v>1559</v>
      </c>
      <c r="F170" t="s">
        <v>1560</v>
      </c>
      <c r="H170">
        <v>55.567314799999998</v>
      </c>
      <c r="I170">
        <v>-64.187782999999996</v>
      </c>
      <c r="J170" s="1" t="str">
        <f t="shared" si="30"/>
        <v>Till</v>
      </c>
      <c r="K170" s="1" t="str">
        <f t="shared" si="31"/>
        <v>HMC separation (ODM; details not reported)</v>
      </c>
      <c r="L170" t="s">
        <v>1141</v>
      </c>
      <c r="M170" t="s">
        <v>36</v>
      </c>
      <c r="N170" t="s">
        <v>1141</v>
      </c>
      <c r="O170" t="s">
        <v>37</v>
      </c>
      <c r="P170" t="s">
        <v>82</v>
      </c>
      <c r="Q170" t="s">
        <v>988</v>
      </c>
      <c r="R170" t="s">
        <v>988</v>
      </c>
      <c r="S170" t="s">
        <v>988</v>
      </c>
      <c r="T170" t="s">
        <v>988</v>
      </c>
      <c r="U170" t="s">
        <v>988</v>
      </c>
      <c r="V170" t="s">
        <v>988</v>
      </c>
      <c r="W170" t="s">
        <v>988</v>
      </c>
      <c r="X170" t="s">
        <v>988</v>
      </c>
      <c r="Y170" t="s">
        <v>988</v>
      </c>
      <c r="Z170" t="s">
        <v>988</v>
      </c>
      <c r="AA170" t="s">
        <v>988</v>
      </c>
      <c r="AB170" t="s">
        <v>988</v>
      </c>
      <c r="AC170" t="s">
        <v>988</v>
      </c>
      <c r="AD170" t="s">
        <v>988</v>
      </c>
      <c r="AE170" t="s">
        <v>988</v>
      </c>
    </row>
    <row r="171" spans="1:31" hidden="1" x14ac:dyDescent="0.3">
      <c r="A171" t="s">
        <v>1561</v>
      </c>
      <c r="B171" t="s">
        <v>1562</v>
      </c>
      <c r="C171" s="1" t="str">
        <f t="shared" si="28"/>
        <v>21:1142</v>
      </c>
      <c r="D171" s="1" t="str">
        <f t="shared" si="29"/>
        <v>21:0421</v>
      </c>
      <c r="E171" t="s">
        <v>1563</v>
      </c>
      <c r="F171" t="s">
        <v>1564</v>
      </c>
      <c r="H171">
        <v>55.526933900000003</v>
      </c>
      <c r="I171">
        <v>-64.346430999999995</v>
      </c>
      <c r="J171" s="1" t="str">
        <f t="shared" si="30"/>
        <v>Till</v>
      </c>
      <c r="K171" s="1" t="str">
        <f t="shared" si="31"/>
        <v>HMC separation (ODM; details not reported)</v>
      </c>
      <c r="L171" t="s">
        <v>633</v>
      </c>
      <c r="M171" t="s">
        <v>36</v>
      </c>
      <c r="N171" t="s">
        <v>633</v>
      </c>
      <c r="O171" t="s">
        <v>709</v>
      </c>
      <c r="P171" t="s">
        <v>209</v>
      </c>
      <c r="Q171" t="s">
        <v>988</v>
      </c>
      <c r="R171" t="s">
        <v>988</v>
      </c>
      <c r="S171" t="s">
        <v>988</v>
      </c>
      <c r="T171" t="s">
        <v>988</v>
      </c>
      <c r="U171" t="s">
        <v>988</v>
      </c>
      <c r="V171" t="s">
        <v>988</v>
      </c>
      <c r="W171" t="s">
        <v>988</v>
      </c>
      <c r="X171" t="s">
        <v>988</v>
      </c>
      <c r="Y171" t="s">
        <v>988</v>
      </c>
      <c r="Z171" t="s">
        <v>988</v>
      </c>
      <c r="AA171" t="s">
        <v>988</v>
      </c>
      <c r="AB171" t="s">
        <v>988</v>
      </c>
      <c r="AC171" t="s">
        <v>988</v>
      </c>
      <c r="AD171" t="s">
        <v>988</v>
      </c>
      <c r="AE171" t="s">
        <v>988</v>
      </c>
    </row>
    <row r="172" spans="1:31" hidden="1" x14ac:dyDescent="0.3">
      <c r="A172" t="s">
        <v>1565</v>
      </c>
      <c r="B172" t="s">
        <v>1566</v>
      </c>
      <c r="C172" s="1" t="str">
        <f t="shared" si="28"/>
        <v>21:1142</v>
      </c>
      <c r="D172" s="1" t="str">
        <f t="shared" si="29"/>
        <v>21:0421</v>
      </c>
      <c r="E172" t="s">
        <v>1567</v>
      </c>
      <c r="F172" t="s">
        <v>1568</v>
      </c>
      <c r="H172">
        <v>55.788963299999999</v>
      </c>
      <c r="I172">
        <v>-64.329411800000003</v>
      </c>
      <c r="J172" s="1" t="str">
        <f t="shared" si="30"/>
        <v>Till</v>
      </c>
      <c r="K172" s="1" t="str">
        <f t="shared" si="31"/>
        <v>HMC separation (ODM; details not reported)</v>
      </c>
      <c r="L172" t="s">
        <v>1182</v>
      </c>
      <c r="M172" t="s">
        <v>36</v>
      </c>
      <c r="N172" t="s">
        <v>1182</v>
      </c>
      <c r="O172" t="s">
        <v>331</v>
      </c>
      <c r="P172" t="s">
        <v>1411</v>
      </c>
      <c r="Q172" t="s">
        <v>988</v>
      </c>
      <c r="R172" t="s">
        <v>988</v>
      </c>
      <c r="S172" t="s">
        <v>988</v>
      </c>
      <c r="T172" t="s">
        <v>988</v>
      </c>
      <c r="U172" t="s">
        <v>988</v>
      </c>
      <c r="V172" t="s">
        <v>988</v>
      </c>
      <c r="W172" t="s">
        <v>988</v>
      </c>
      <c r="X172" t="s">
        <v>988</v>
      </c>
      <c r="Y172" t="s">
        <v>988</v>
      </c>
      <c r="Z172" t="s">
        <v>988</v>
      </c>
      <c r="AA172" t="s">
        <v>988</v>
      </c>
      <c r="AB172" t="s">
        <v>988</v>
      </c>
      <c r="AC172" t="s">
        <v>988</v>
      </c>
      <c r="AD172" t="s">
        <v>988</v>
      </c>
      <c r="AE172" t="s">
        <v>988</v>
      </c>
    </row>
    <row r="173" spans="1:31" hidden="1" x14ac:dyDescent="0.3">
      <c r="A173" t="s">
        <v>1569</v>
      </c>
      <c r="B173" t="s">
        <v>1570</v>
      </c>
      <c r="C173" s="1" t="str">
        <f t="shared" si="28"/>
        <v>21:1142</v>
      </c>
      <c r="D173" s="1" t="str">
        <f t="shared" si="29"/>
        <v>21:0421</v>
      </c>
      <c r="E173" t="s">
        <v>1571</v>
      </c>
      <c r="F173" t="s">
        <v>1572</v>
      </c>
      <c r="H173">
        <v>55.654437000000001</v>
      </c>
      <c r="I173">
        <v>-64.863518900000003</v>
      </c>
      <c r="J173" s="1" t="str">
        <f t="shared" si="30"/>
        <v>Till</v>
      </c>
      <c r="K173" s="1" t="str">
        <f t="shared" si="31"/>
        <v>HMC separation (ODM; details not reported)</v>
      </c>
      <c r="L173" t="s">
        <v>507</v>
      </c>
      <c r="M173" t="s">
        <v>36</v>
      </c>
      <c r="N173" t="s">
        <v>507</v>
      </c>
      <c r="O173" t="s">
        <v>578</v>
      </c>
      <c r="P173" t="s">
        <v>662</v>
      </c>
      <c r="Q173" t="s">
        <v>988</v>
      </c>
      <c r="R173" t="s">
        <v>988</v>
      </c>
      <c r="S173" t="s">
        <v>988</v>
      </c>
      <c r="T173" t="s">
        <v>988</v>
      </c>
      <c r="U173" t="s">
        <v>988</v>
      </c>
      <c r="V173" t="s">
        <v>988</v>
      </c>
      <c r="W173" t="s">
        <v>988</v>
      </c>
      <c r="X173" t="s">
        <v>988</v>
      </c>
      <c r="Y173" t="s">
        <v>988</v>
      </c>
      <c r="Z173" t="s">
        <v>988</v>
      </c>
      <c r="AA173" t="s">
        <v>988</v>
      </c>
      <c r="AB173" t="s">
        <v>988</v>
      </c>
      <c r="AC173" t="s">
        <v>988</v>
      </c>
      <c r="AD173" t="s">
        <v>988</v>
      </c>
      <c r="AE173" t="s">
        <v>988</v>
      </c>
    </row>
    <row r="174" spans="1:31" hidden="1" x14ac:dyDescent="0.3">
      <c r="A174" t="s">
        <v>1573</v>
      </c>
      <c r="B174" t="s">
        <v>1574</v>
      </c>
      <c r="C174" s="1" t="str">
        <f t="shared" si="28"/>
        <v>21:1142</v>
      </c>
      <c r="D174" s="1" t="str">
        <f t="shared" si="29"/>
        <v>21:0421</v>
      </c>
      <c r="E174" t="s">
        <v>1575</v>
      </c>
      <c r="F174" t="s">
        <v>1576</v>
      </c>
      <c r="H174">
        <v>55.591017399999998</v>
      </c>
      <c r="I174">
        <v>-64.731523800000005</v>
      </c>
      <c r="J174" s="1" t="str">
        <f t="shared" si="30"/>
        <v>Till</v>
      </c>
      <c r="K174" s="1" t="str">
        <f t="shared" si="31"/>
        <v>HMC separation (ODM; details not reported)</v>
      </c>
      <c r="L174" t="s">
        <v>1292</v>
      </c>
      <c r="M174" t="s">
        <v>36</v>
      </c>
      <c r="N174" t="s">
        <v>1292</v>
      </c>
      <c r="O174" t="s">
        <v>1136</v>
      </c>
      <c r="P174" t="s">
        <v>1228</v>
      </c>
      <c r="Q174" t="s">
        <v>988</v>
      </c>
      <c r="R174" t="s">
        <v>988</v>
      </c>
      <c r="S174" t="s">
        <v>988</v>
      </c>
      <c r="T174" t="s">
        <v>988</v>
      </c>
      <c r="U174" t="s">
        <v>988</v>
      </c>
      <c r="V174" t="s">
        <v>988</v>
      </c>
      <c r="W174" t="s">
        <v>988</v>
      </c>
      <c r="X174" t="s">
        <v>988</v>
      </c>
      <c r="Y174" t="s">
        <v>988</v>
      </c>
      <c r="Z174" t="s">
        <v>988</v>
      </c>
      <c r="AA174" t="s">
        <v>988</v>
      </c>
      <c r="AB174" t="s">
        <v>988</v>
      </c>
      <c r="AC174" t="s">
        <v>988</v>
      </c>
      <c r="AD174" t="s">
        <v>988</v>
      </c>
      <c r="AE174" t="s">
        <v>988</v>
      </c>
    </row>
    <row r="175" spans="1:31" hidden="1" x14ac:dyDescent="0.3">
      <c r="A175" t="s">
        <v>1577</v>
      </c>
      <c r="B175" t="s">
        <v>1578</v>
      </c>
      <c r="C175" s="1" t="str">
        <f t="shared" si="28"/>
        <v>21:1142</v>
      </c>
      <c r="D175" s="1" t="str">
        <f t="shared" si="29"/>
        <v>21:0421</v>
      </c>
      <c r="E175" t="s">
        <v>1579</v>
      </c>
      <c r="F175" t="s">
        <v>1580</v>
      </c>
      <c r="H175">
        <v>55.311559299999999</v>
      </c>
      <c r="I175">
        <v>-65.943789600000002</v>
      </c>
      <c r="J175" s="1" t="str">
        <f t="shared" si="30"/>
        <v>Till</v>
      </c>
      <c r="K175" s="1" t="str">
        <f t="shared" si="31"/>
        <v>HMC separation (ODM; details not reported)</v>
      </c>
      <c r="L175" t="s">
        <v>1177</v>
      </c>
      <c r="M175" t="s">
        <v>36</v>
      </c>
      <c r="N175" t="s">
        <v>1177</v>
      </c>
      <c r="O175" t="s">
        <v>125</v>
      </c>
      <c r="P175" t="s">
        <v>1581</v>
      </c>
      <c r="Q175" t="s">
        <v>988</v>
      </c>
      <c r="R175" t="s">
        <v>988</v>
      </c>
      <c r="S175" t="s">
        <v>988</v>
      </c>
      <c r="T175" t="s">
        <v>988</v>
      </c>
      <c r="U175" t="s">
        <v>988</v>
      </c>
      <c r="V175" t="s">
        <v>988</v>
      </c>
      <c r="W175" t="s">
        <v>988</v>
      </c>
      <c r="X175" t="s">
        <v>988</v>
      </c>
      <c r="Y175" t="s">
        <v>988</v>
      </c>
      <c r="Z175" t="s">
        <v>988</v>
      </c>
      <c r="AA175" t="s">
        <v>988</v>
      </c>
      <c r="AB175" t="s">
        <v>988</v>
      </c>
      <c r="AC175" t="s">
        <v>988</v>
      </c>
      <c r="AD175" t="s">
        <v>988</v>
      </c>
      <c r="AE175" t="s">
        <v>988</v>
      </c>
    </row>
    <row r="176" spans="1:31" hidden="1" x14ac:dyDescent="0.3">
      <c r="A176" t="s">
        <v>1582</v>
      </c>
      <c r="B176" t="s">
        <v>1583</v>
      </c>
      <c r="C176" s="1" t="str">
        <f t="shared" si="28"/>
        <v>21:1142</v>
      </c>
      <c r="D176" s="1" t="str">
        <f t="shared" si="29"/>
        <v>21:0421</v>
      </c>
      <c r="E176" t="s">
        <v>1584</v>
      </c>
      <c r="F176" t="s">
        <v>1585</v>
      </c>
      <c r="H176">
        <v>55.441644500000002</v>
      </c>
      <c r="I176">
        <v>-65.913051999999993</v>
      </c>
      <c r="J176" s="1" t="str">
        <f t="shared" si="30"/>
        <v>Till</v>
      </c>
      <c r="K176" s="1" t="str">
        <f t="shared" si="31"/>
        <v>HMC separation (ODM; details not reported)</v>
      </c>
      <c r="L176" t="s">
        <v>1315</v>
      </c>
      <c r="M176" t="s">
        <v>36</v>
      </c>
      <c r="N176" t="s">
        <v>1315</v>
      </c>
      <c r="O176" t="s">
        <v>578</v>
      </c>
      <c r="P176" t="s">
        <v>1118</v>
      </c>
      <c r="Q176" t="s">
        <v>988</v>
      </c>
      <c r="R176" t="s">
        <v>988</v>
      </c>
      <c r="S176" t="s">
        <v>988</v>
      </c>
      <c r="T176" t="s">
        <v>988</v>
      </c>
      <c r="U176" t="s">
        <v>988</v>
      </c>
      <c r="V176" t="s">
        <v>988</v>
      </c>
      <c r="W176" t="s">
        <v>988</v>
      </c>
      <c r="X176" t="s">
        <v>988</v>
      </c>
      <c r="Y176" t="s">
        <v>988</v>
      </c>
      <c r="Z176" t="s">
        <v>988</v>
      </c>
      <c r="AA176" t="s">
        <v>988</v>
      </c>
      <c r="AB176" t="s">
        <v>988</v>
      </c>
      <c r="AC176" t="s">
        <v>988</v>
      </c>
      <c r="AD176" t="s">
        <v>988</v>
      </c>
      <c r="AE176" t="s">
        <v>988</v>
      </c>
    </row>
    <row r="177" spans="1:31" hidden="1" x14ac:dyDescent="0.3">
      <c r="A177" t="s">
        <v>1586</v>
      </c>
      <c r="B177" t="s">
        <v>1587</v>
      </c>
      <c r="C177" s="1" t="str">
        <f t="shared" si="28"/>
        <v>21:1142</v>
      </c>
      <c r="D177" s="1" t="str">
        <f t="shared" si="29"/>
        <v>21:0421</v>
      </c>
      <c r="E177" t="s">
        <v>1588</v>
      </c>
      <c r="F177" t="s">
        <v>1589</v>
      </c>
      <c r="H177">
        <v>55.3129548</v>
      </c>
      <c r="I177">
        <v>-65.796103599999995</v>
      </c>
      <c r="J177" s="1" t="str">
        <f t="shared" si="30"/>
        <v>Till</v>
      </c>
      <c r="K177" s="1" t="str">
        <f t="shared" si="31"/>
        <v>HMC separation (ODM; details not reported)</v>
      </c>
      <c r="L177" t="s">
        <v>189</v>
      </c>
      <c r="M177" t="s">
        <v>36</v>
      </c>
      <c r="N177" t="s">
        <v>189</v>
      </c>
      <c r="O177" t="s">
        <v>1151</v>
      </c>
      <c r="P177" t="s">
        <v>1293</v>
      </c>
      <c r="Q177" t="s">
        <v>988</v>
      </c>
      <c r="R177" t="s">
        <v>988</v>
      </c>
      <c r="S177" t="s">
        <v>988</v>
      </c>
      <c r="T177" t="s">
        <v>988</v>
      </c>
      <c r="U177" t="s">
        <v>988</v>
      </c>
      <c r="V177" t="s">
        <v>988</v>
      </c>
      <c r="W177" t="s">
        <v>988</v>
      </c>
      <c r="X177" t="s">
        <v>988</v>
      </c>
      <c r="Y177" t="s">
        <v>988</v>
      </c>
      <c r="Z177" t="s">
        <v>988</v>
      </c>
      <c r="AA177" t="s">
        <v>988</v>
      </c>
      <c r="AB177" t="s">
        <v>988</v>
      </c>
      <c r="AC177" t="s">
        <v>988</v>
      </c>
      <c r="AD177" t="s">
        <v>988</v>
      </c>
      <c r="AE177" t="s">
        <v>988</v>
      </c>
    </row>
    <row r="178" spans="1:31" hidden="1" x14ac:dyDescent="0.3">
      <c r="A178" t="s">
        <v>1590</v>
      </c>
      <c r="B178" t="s">
        <v>1591</v>
      </c>
      <c r="C178" s="1" t="str">
        <f t="shared" si="28"/>
        <v>21:1142</v>
      </c>
      <c r="D178" s="1" t="str">
        <f t="shared" si="29"/>
        <v>21:0421</v>
      </c>
      <c r="E178" t="s">
        <v>1592</v>
      </c>
      <c r="F178" t="s">
        <v>1593</v>
      </c>
      <c r="H178">
        <v>55.2070972</v>
      </c>
      <c r="I178">
        <v>-65.644758800000005</v>
      </c>
      <c r="J178" s="1" t="str">
        <f t="shared" si="30"/>
        <v>Till</v>
      </c>
      <c r="K178" s="1" t="str">
        <f t="shared" si="31"/>
        <v>HMC separation (ODM; details not reported)</v>
      </c>
      <c r="L178" t="s">
        <v>189</v>
      </c>
      <c r="M178" t="s">
        <v>36</v>
      </c>
      <c r="N178" t="s">
        <v>189</v>
      </c>
      <c r="O178" t="s">
        <v>331</v>
      </c>
      <c r="P178" t="s">
        <v>1315</v>
      </c>
      <c r="Q178" t="s">
        <v>988</v>
      </c>
      <c r="R178" t="s">
        <v>988</v>
      </c>
      <c r="S178" t="s">
        <v>988</v>
      </c>
      <c r="T178" t="s">
        <v>988</v>
      </c>
      <c r="U178" t="s">
        <v>988</v>
      </c>
      <c r="V178" t="s">
        <v>988</v>
      </c>
      <c r="W178" t="s">
        <v>988</v>
      </c>
      <c r="X178" t="s">
        <v>988</v>
      </c>
      <c r="Y178" t="s">
        <v>988</v>
      </c>
      <c r="Z178" t="s">
        <v>988</v>
      </c>
      <c r="AA178" t="s">
        <v>988</v>
      </c>
      <c r="AB178" t="s">
        <v>988</v>
      </c>
      <c r="AC178" t="s">
        <v>988</v>
      </c>
      <c r="AD178" t="s">
        <v>988</v>
      </c>
      <c r="AE178" t="s">
        <v>988</v>
      </c>
    </row>
    <row r="179" spans="1:31" hidden="1" x14ac:dyDescent="0.3">
      <c r="A179" t="s">
        <v>1594</v>
      </c>
      <c r="B179" t="s">
        <v>1595</v>
      </c>
      <c r="C179" s="1" t="str">
        <f t="shared" si="28"/>
        <v>21:1142</v>
      </c>
      <c r="D179" s="1" t="str">
        <f t="shared" si="29"/>
        <v>21:0421</v>
      </c>
      <c r="E179" t="s">
        <v>1596</v>
      </c>
      <c r="F179" t="s">
        <v>1597</v>
      </c>
      <c r="H179">
        <v>54.833824200000002</v>
      </c>
      <c r="I179">
        <v>-65.954281199999997</v>
      </c>
      <c r="J179" s="1" t="str">
        <f t="shared" si="30"/>
        <v>Till</v>
      </c>
      <c r="K179" s="1" t="str">
        <f t="shared" si="31"/>
        <v>HMC separation (ODM; details not reported)</v>
      </c>
      <c r="L179" t="s">
        <v>1156</v>
      </c>
      <c r="M179" t="s">
        <v>36</v>
      </c>
      <c r="N179" t="s">
        <v>1156</v>
      </c>
      <c r="O179" t="s">
        <v>757</v>
      </c>
      <c r="P179" t="s">
        <v>126</v>
      </c>
      <c r="Q179" t="s">
        <v>988</v>
      </c>
      <c r="R179" t="s">
        <v>988</v>
      </c>
      <c r="S179" t="s">
        <v>988</v>
      </c>
      <c r="T179" t="s">
        <v>988</v>
      </c>
      <c r="U179" t="s">
        <v>988</v>
      </c>
      <c r="V179" t="s">
        <v>988</v>
      </c>
      <c r="W179" t="s">
        <v>988</v>
      </c>
      <c r="X179" t="s">
        <v>988</v>
      </c>
      <c r="Y179" t="s">
        <v>988</v>
      </c>
      <c r="Z179" t="s">
        <v>988</v>
      </c>
      <c r="AA179" t="s">
        <v>988</v>
      </c>
      <c r="AB179" t="s">
        <v>988</v>
      </c>
      <c r="AC179" t="s">
        <v>988</v>
      </c>
      <c r="AD179" t="s">
        <v>988</v>
      </c>
      <c r="AE179" t="s">
        <v>988</v>
      </c>
    </row>
    <row r="180" spans="1:31" hidden="1" x14ac:dyDescent="0.3">
      <c r="A180" t="s">
        <v>1598</v>
      </c>
      <c r="B180" t="s">
        <v>1599</v>
      </c>
      <c r="C180" s="1" t="str">
        <f t="shared" si="28"/>
        <v>21:1142</v>
      </c>
      <c r="D180" s="1" t="str">
        <f t="shared" si="29"/>
        <v>21:0421</v>
      </c>
      <c r="E180" t="s">
        <v>1600</v>
      </c>
      <c r="F180" t="s">
        <v>1601</v>
      </c>
      <c r="H180">
        <v>55.207200999999998</v>
      </c>
      <c r="I180">
        <v>-64.261725299999995</v>
      </c>
      <c r="J180" s="1" t="str">
        <f t="shared" si="30"/>
        <v>Till</v>
      </c>
      <c r="K180" s="1" t="str">
        <f t="shared" si="31"/>
        <v>HMC separation (ODM; details not reported)</v>
      </c>
      <c r="L180" t="s">
        <v>80</v>
      </c>
      <c r="M180" t="s">
        <v>36</v>
      </c>
      <c r="N180" t="s">
        <v>80</v>
      </c>
      <c r="O180" t="s">
        <v>271</v>
      </c>
      <c r="P180" t="s">
        <v>1431</v>
      </c>
      <c r="Q180" t="s">
        <v>988</v>
      </c>
      <c r="R180" t="s">
        <v>988</v>
      </c>
      <c r="S180" t="s">
        <v>988</v>
      </c>
      <c r="T180" t="s">
        <v>988</v>
      </c>
      <c r="U180" t="s">
        <v>988</v>
      </c>
      <c r="V180" t="s">
        <v>988</v>
      </c>
      <c r="W180" t="s">
        <v>988</v>
      </c>
      <c r="X180" t="s">
        <v>988</v>
      </c>
      <c r="Y180" t="s">
        <v>988</v>
      </c>
      <c r="Z180" t="s">
        <v>988</v>
      </c>
      <c r="AA180" t="s">
        <v>988</v>
      </c>
      <c r="AB180" t="s">
        <v>988</v>
      </c>
      <c r="AC180" t="s">
        <v>988</v>
      </c>
      <c r="AD180" t="s">
        <v>988</v>
      </c>
      <c r="AE180" t="s">
        <v>988</v>
      </c>
    </row>
    <row r="181" spans="1:31" hidden="1" x14ac:dyDescent="0.3">
      <c r="A181" t="s">
        <v>1602</v>
      </c>
      <c r="B181" t="s">
        <v>1603</v>
      </c>
      <c r="C181" s="1" t="str">
        <f t="shared" si="28"/>
        <v>21:1142</v>
      </c>
      <c r="D181" s="1" t="str">
        <f t="shared" si="29"/>
        <v>21:0421</v>
      </c>
      <c r="E181" t="s">
        <v>1604</v>
      </c>
      <c r="F181" t="s">
        <v>1605</v>
      </c>
      <c r="H181">
        <v>55.242359800000003</v>
      </c>
      <c r="I181">
        <v>-64.078733200000002</v>
      </c>
      <c r="J181" s="1" t="str">
        <f t="shared" si="30"/>
        <v>Till</v>
      </c>
      <c r="K181" s="1" t="str">
        <f t="shared" si="31"/>
        <v>HMC separation (ODM; details not reported)</v>
      </c>
      <c r="L181" t="s">
        <v>1135</v>
      </c>
      <c r="M181" t="s">
        <v>36</v>
      </c>
      <c r="N181" t="s">
        <v>1135</v>
      </c>
      <c r="O181" t="s">
        <v>228</v>
      </c>
      <c r="P181" t="s">
        <v>291</v>
      </c>
      <c r="Q181" t="s">
        <v>988</v>
      </c>
      <c r="R181" t="s">
        <v>988</v>
      </c>
      <c r="S181" t="s">
        <v>988</v>
      </c>
      <c r="T181" t="s">
        <v>988</v>
      </c>
      <c r="U181" t="s">
        <v>988</v>
      </c>
      <c r="V181" t="s">
        <v>988</v>
      </c>
      <c r="W181" t="s">
        <v>988</v>
      </c>
      <c r="X181" t="s">
        <v>988</v>
      </c>
      <c r="Y181" t="s">
        <v>988</v>
      </c>
      <c r="Z181" t="s">
        <v>988</v>
      </c>
      <c r="AA181" t="s">
        <v>988</v>
      </c>
      <c r="AB181" t="s">
        <v>988</v>
      </c>
      <c r="AC181" t="s">
        <v>988</v>
      </c>
      <c r="AD181" t="s">
        <v>988</v>
      </c>
      <c r="AE181" t="s">
        <v>988</v>
      </c>
    </row>
    <row r="182" spans="1:31" hidden="1" x14ac:dyDescent="0.3">
      <c r="A182" t="s">
        <v>1606</v>
      </c>
      <c r="B182" t="s">
        <v>1607</v>
      </c>
      <c r="C182" s="1" t="str">
        <f t="shared" si="28"/>
        <v>21:1142</v>
      </c>
      <c r="D182" s="1" t="str">
        <f t="shared" si="29"/>
        <v>21:0421</v>
      </c>
      <c r="E182" t="s">
        <v>1608</v>
      </c>
      <c r="F182" t="s">
        <v>1609</v>
      </c>
      <c r="H182">
        <v>55.328839899999998</v>
      </c>
      <c r="I182">
        <v>-64.140790899999999</v>
      </c>
      <c r="J182" s="1" t="str">
        <f t="shared" si="30"/>
        <v>Till</v>
      </c>
      <c r="K182" s="1" t="str">
        <f t="shared" si="31"/>
        <v>HMC separation (ODM; details not reported)</v>
      </c>
      <c r="L182" t="s">
        <v>1320</v>
      </c>
      <c r="M182" t="s">
        <v>36</v>
      </c>
      <c r="N182" t="s">
        <v>1320</v>
      </c>
      <c r="O182" t="s">
        <v>1253</v>
      </c>
      <c r="P182" t="s">
        <v>1497</v>
      </c>
      <c r="Q182" t="s">
        <v>988</v>
      </c>
      <c r="R182" t="s">
        <v>988</v>
      </c>
      <c r="S182" t="s">
        <v>988</v>
      </c>
      <c r="T182" t="s">
        <v>988</v>
      </c>
      <c r="U182" t="s">
        <v>988</v>
      </c>
      <c r="V182" t="s">
        <v>988</v>
      </c>
      <c r="W182" t="s">
        <v>988</v>
      </c>
      <c r="X182" t="s">
        <v>988</v>
      </c>
      <c r="Y182" t="s">
        <v>988</v>
      </c>
      <c r="Z182" t="s">
        <v>988</v>
      </c>
      <c r="AA182" t="s">
        <v>988</v>
      </c>
      <c r="AB182" t="s">
        <v>988</v>
      </c>
      <c r="AC182" t="s">
        <v>988</v>
      </c>
      <c r="AD182" t="s">
        <v>988</v>
      </c>
      <c r="AE182" t="s">
        <v>988</v>
      </c>
    </row>
    <row r="183" spans="1:31" hidden="1" x14ac:dyDescent="0.3">
      <c r="A183" t="s">
        <v>1610</v>
      </c>
      <c r="B183" t="s">
        <v>1611</v>
      </c>
      <c r="C183" s="1" t="str">
        <f t="shared" si="28"/>
        <v>21:1142</v>
      </c>
      <c r="D183" s="1" t="str">
        <f t="shared" si="29"/>
        <v>21:0421</v>
      </c>
      <c r="E183" t="s">
        <v>1612</v>
      </c>
      <c r="F183" t="s">
        <v>1613</v>
      </c>
      <c r="H183">
        <v>55.409504900000002</v>
      </c>
      <c r="I183">
        <v>-64.057552599999994</v>
      </c>
      <c r="J183" s="1" t="str">
        <f t="shared" si="30"/>
        <v>Till</v>
      </c>
      <c r="K183" s="1" t="str">
        <f t="shared" si="31"/>
        <v>HMC separation (ODM; details not reported)</v>
      </c>
      <c r="L183" t="s">
        <v>1156</v>
      </c>
      <c r="M183" t="s">
        <v>36</v>
      </c>
      <c r="N183" t="s">
        <v>1156</v>
      </c>
      <c r="O183" t="s">
        <v>526</v>
      </c>
      <c r="P183" t="s">
        <v>1083</v>
      </c>
      <c r="Q183" t="s">
        <v>988</v>
      </c>
      <c r="R183" t="s">
        <v>988</v>
      </c>
      <c r="S183" t="s">
        <v>988</v>
      </c>
      <c r="T183" t="s">
        <v>988</v>
      </c>
      <c r="U183" t="s">
        <v>988</v>
      </c>
      <c r="V183" t="s">
        <v>988</v>
      </c>
      <c r="W183" t="s">
        <v>988</v>
      </c>
      <c r="X183" t="s">
        <v>988</v>
      </c>
      <c r="Y183" t="s">
        <v>988</v>
      </c>
      <c r="Z183" t="s">
        <v>988</v>
      </c>
      <c r="AA183" t="s">
        <v>988</v>
      </c>
      <c r="AB183" t="s">
        <v>988</v>
      </c>
      <c r="AC183" t="s">
        <v>988</v>
      </c>
      <c r="AD183" t="s">
        <v>988</v>
      </c>
      <c r="AE183" t="s">
        <v>988</v>
      </c>
    </row>
    <row r="184" spans="1:31" hidden="1" x14ac:dyDescent="0.3">
      <c r="A184" t="s">
        <v>1614</v>
      </c>
      <c r="B184" t="s">
        <v>1615</v>
      </c>
      <c r="C184" s="1" t="str">
        <f t="shared" si="28"/>
        <v>21:1142</v>
      </c>
      <c r="D184" s="1" t="str">
        <f t="shared" si="29"/>
        <v>21:0421</v>
      </c>
      <c r="E184" t="s">
        <v>1616</v>
      </c>
      <c r="F184" t="s">
        <v>1617</v>
      </c>
      <c r="H184">
        <v>55.629007399999999</v>
      </c>
      <c r="I184">
        <v>-64.685576600000005</v>
      </c>
      <c r="J184" s="1" t="str">
        <f t="shared" si="30"/>
        <v>Till</v>
      </c>
      <c r="K184" s="1" t="str">
        <f t="shared" si="31"/>
        <v>HMC separation (ODM; details not reported)</v>
      </c>
      <c r="L184" t="s">
        <v>1177</v>
      </c>
      <c r="M184" t="s">
        <v>36</v>
      </c>
      <c r="N184" t="s">
        <v>1177</v>
      </c>
      <c r="O184" t="s">
        <v>1253</v>
      </c>
      <c r="P184" t="s">
        <v>126</v>
      </c>
      <c r="Q184" t="s">
        <v>988</v>
      </c>
      <c r="R184" t="s">
        <v>988</v>
      </c>
      <c r="S184" t="s">
        <v>988</v>
      </c>
      <c r="T184" t="s">
        <v>988</v>
      </c>
      <c r="U184" t="s">
        <v>988</v>
      </c>
      <c r="V184" t="s">
        <v>988</v>
      </c>
      <c r="W184" t="s">
        <v>988</v>
      </c>
      <c r="X184" t="s">
        <v>988</v>
      </c>
      <c r="Y184" t="s">
        <v>988</v>
      </c>
      <c r="Z184" t="s">
        <v>988</v>
      </c>
      <c r="AA184" t="s">
        <v>988</v>
      </c>
      <c r="AB184" t="s">
        <v>988</v>
      </c>
      <c r="AC184" t="s">
        <v>988</v>
      </c>
      <c r="AD184" t="s">
        <v>988</v>
      </c>
      <c r="AE184" t="s">
        <v>988</v>
      </c>
    </row>
    <row r="185" spans="1:31" hidden="1" x14ac:dyDescent="0.3">
      <c r="A185" t="s">
        <v>1618</v>
      </c>
      <c r="B185" t="s">
        <v>1619</v>
      </c>
      <c r="C185" s="1" t="str">
        <f t="shared" si="28"/>
        <v>21:1142</v>
      </c>
      <c r="D185" s="1" t="str">
        <f t="shared" si="29"/>
        <v>21:0421</v>
      </c>
      <c r="E185" t="s">
        <v>1620</v>
      </c>
      <c r="F185" t="s">
        <v>1621</v>
      </c>
      <c r="H185">
        <v>55.243406</v>
      </c>
      <c r="I185">
        <v>-65.002998700000006</v>
      </c>
      <c r="J185" s="1" t="str">
        <f t="shared" si="30"/>
        <v>Till</v>
      </c>
      <c r="K185" s="1" t="str">
        <f t="shared" si="31"/>
        <v>HMC separation (ODM; details not reported)</v>
      </c>
      <c r="L185" t="s">
        <v>1146</v>
      </c>
      <c r="M185" t="s">
        <v>36</v>
      </c>
      <c r="N185" t="s">
        <v>1146</v>
      </c>
      <c r="O185" t="s">
        <v>271</v>
      </c>
      <c r="P185" t="s">
        <v>1135</v>
      </c>
      <c r="Q185" t="s">
        <v>988</v>
      </c>
      <c r="R185" t="s">
        <v>988</v>
      </c>
      <c r="S185" t="s">
        <v>988</v>
      </c>
      <c r="T185" t="s">
        <v>988</v>
      </c>
      <c r="U185" t="s">
        <v>988</v>
      </c>
      <c r="V185" t="s">
        <v>988</v>
      </c>
      <c r="W185" t="s">
        <v>988</v>
      </c>
      <c r="X185" t="s">
        <v>988</v>
      </c>
      <c r="Y185" t="s">
        <v>988</v>
      </c>
      <c r="Z185" t="s">
        <v>988</v>
      </c>
      <c r="AA185" t="s">
        <v>988</v>
      </c>
      <c r="AB185" t="s">
        <v>988</v>
      </c>
      <c r="AC185" t="s">
        <v>988</v>
      </c>
      <c r="AD185" t="s">
        <v>988</v>
      </c>
      <c r="AE185" t="s">
        <v>988</v>
      </c>
    </row>
    <row r="186" spans="1:31" hidden="1" x14ac:dyDescent="0.3">
      <c r="A186" t="s">
        <v>1622</v>
      </c>
      <c r="B186" t="s">
        <v>1623</v>
      </c>
      <c r="C186" s="1" t="str">
        <f t="shared" si="28"/>
        <v>21:1142</v>
      </c>
      <c r="D186" s="1" t="str">
        <f t="shared" si="29"/>
        <v>21:0421</v>
      </c>
      <c r="E186" t="s">
        <v>1624</v>
      </c>
      <c r="F186" t="s">
        <v>1625</v>
      </c>
      <c r="H186">
        <v>55.239843800000003</v>
      </c>
      <c r="I186">
        <v>-64.805066100000005</v>
      </c>
      <c r="J186" s="1" t="str">
        <f t="shared" si="30"/>
        <v>Till</v>
      </c>
      <c r="K186" s="1" t="str">
        <f t="shared" si="31"/>
        <v>HMC separation (ODM; details not reported)</v>
      </c>
      <c r="L186" t="s">
        <v>104</v>
      </c>
      <c r="M186" t="s">
        <v>36</v>
      </c>
      <c r="N186" t="s">
        <v>104</v>
      </c>
      <c r="O186" t="s">
        <v>37</v>
      </c>
      <c r="P186" t="s">
        <v>616</v>
      </c>
      <c r="Q186" t="s">
        <v>988</v>
      </c>
      <c r="R186" t="s">
        <v>988</v>
      </c>
      <c r="S186" t="s">
        <v>988</v>
      </c>
      <c r="T186" t="s">
        <v>988</v>
      </c>
      <c r="U186" t="s">
        <v>988</v>
      </c>
      <c r="V186" t="s">
        <v>988</v>
      </c>
      <c r="W186" t="s">
        <v>988</v>
      </c>
      <c r="X186" t="s">
        <v>988</v>
      </c>
      <c r="Y186" t="s">
        <v>988</v>
      </c>
      <c r="Z186" t="s">
        <v>988</v>
      </c>
      <c r="AA186" t="s">
        <v>988</v>
      </c>
      <c r="AB186" t="s">
        <v>988</v>
      </c>
      <c r="AC186" t="s">
        <v>988</v>
      </c>
      <c r="AD186" t="s">
        <v>988</v>
      </c>
      <c r="AE186" t="s">
        <v>988</v>
      </c>
    </row>
    <row r="187" spans="1:31" hidden="1" x14ac:dyDescent="0.3">
      <c r="A187" t="s">
        <v>1626</v>
      </c>
      <c r="B187" t="s">
        <v>1627</v>
      </c>
      <c r="C187" s="1" t="str">
        <f t="shared" si="28"/>
        <v>21:1142</v>
      </c>
      <c r="D187" s="1" t="str">
        <f t="shared" si="29"/>
        <v>21:0421</v>
      </c>
      <c r="E187" t="s">
        <v>1628</v>
      </c>
      <c r="F187" t="s">
        <v>1629</v>
      </c>
      <c r="H187">
        <v>55.1093069</v>
      </c>
      <c r="I187">
        <v>-64.849956500000005</v>
      </c>
      <c r="J187" s="1" t="str">
        <f t="shared" si="30"/>
        <v>Till</v>
      </c>
      <c r="K187" s="1" t="str">
        <f t="shared" si="31"/>
        <v>HMC separation (ODM; details not reported)</v>
      </c>
      <c r="L187" t="s">
        <v>1262</v>
      </c>
      <c r="M187" t="s">
        <v>36</v>
      </c>
      <c r="N187" t="s">
        <v>1262</v>
      </c>
      <c r="O187" t="s">
        <v>709</v>
      </c>
      <c r="P187" t="s">
        <v>1167</v>
      </c>
      <c r="Q187" t="s">
        <v>988</v>
      </c>
      <c r="R187" t="s">
        <v>988</v>
      </c>
      <c r="S187" t="s">
        <v>988</v>
      </c>
      <c r="T187" t="s">
        <v>988</v>
      </c>
      <c r="U187" t="s">
        <v>988</v>
      </c>
      <c r="V187" t="s">
        <v>988</v>
      </c>
      <c r="W187" t="s">
        <v>988</v>
      </c>
      <c r="X187" t="s">
        <v>988</v>
      </c>
      <c r="Y187" t="s">
        <v>988</v>
      </c>
      <c r="Z187" t="s">
        <v>988</v>
      </c>
      <c r="AA187" t="s">
        <v>988</v>
      </c>
      <c r="AB187" t="s">
        <v>988</v>
      </c>
      <c r="AC187" t="s">
        <v>988</v>
      </c>
      <c r="AD187" t="s">
        <v>988</v>
      </c>
      <c r="AE187" t="s">
        <v>988</v>
      </c>
    </row>
    <row r="188" spans="1:31" hidden="1" x14ac:dyDescent="0.3">
      <c r="A188" t="s">
        <v>1630</v>
      </c>
      <c r="B188" t="s">
        <v>1631</v>
      </c>
      <c r="C188" s="1" t="str">
        <f t="shared" si="28"/>
        <v>21:1142</v>
      </c>
      <c r="D188" s="1" t="str">
        <f t="shared" si="29"/>
        <v>21:0421</v>
      </c>
      <c r="E188" t="s">
        <v>1632</v>
      </c>
      <c r="F188" t="s">
        <v>1633</v>
      </c>
      <c r="H188">
        <v>55.039615499999996</v>
      </c>
      <c r="I188">
        <v>-64.675524800000005</v>
      </c>
      <c r="J188" s="1" t="str">
        <f t="shared" si="30"/>
        <v>Till</v>
      </c>
      <c r="K188" s="1" t="str">
        <f t="shared" si="31"/>
        <v>HMC separation (ODM; details not reported)</v>
      </c>
      <c r="L188" t="s">
        <v>227</v>
      </c>
      <c r="M188" t="s">
        <v>36</v>
      </c>
      <c r="N188" t="s">
        <v>227</v>
      </c>
      <c r="O188" t="s">
        <v>59</v>
      </c>
      <c r="P188" t="s">
        <v>124</v>
      </c>
      <c r="Q188" t="s">
        <v>988</v>
      </c>
      <c r="R188" t="s">
        <v>988</v>
      </c>
      <c r="S188" t="s">
        <v>988</v>
      </c>
      <c r="T188" t="s">
        <v>988</v>
      </c>
      <c r="U188" t="s">
        <v>988</v>
      </c>
      <c r="V188" t="s">
        <v>988</v>
      </c>
      <c r="W188" t="s">
        <v>988</v>
      </c>
      <c r="X188" t="s">
        <v>988</v>
      </c>
      <c r="Y188" t="s">
        <v>988</v>
      </c>
      <c r="Z188" t="s">
        <v>988</v>
      </c>
      <c r="AA188" t="s">
        <v>988</v>
      </c>
      <c r="AB188" t="s">
        <v>988</v>
      </c>
      <c r="AC188" t="s">
        <v>988</v>
      </c>
      <c r="AD188" t="s">
        <v>988</v>
      </c>
      <c r="AE188" t="s">
        <v>988</v>
      </c>
    </row>
    <row r="189" spans="1:31" hidden="1" x14ac:dyDescent="0.3">
      <c r="A189" t="s">
        <v>1634</v>
      </c>
      <c r="B189" t="s">
        <v>1635</v>
      </c>
      <c r="C189" s="1" t="str">
        <f t="shared" si="28"/>
        <v>21:1142</v>
      </c>
      <c r="D189" s="1" t="str">
        <f t="shared" si="29"/>
        <v>21:0421</v>
      </c>
      <c r="E189" t="s">
        <v>1636</v>
      </c>
      <c r="F189" t="s">
        <v>1637</v>
      </c>
      <c r="H189">
        <v>55.139639799999998</v>
      </c>
      <c r="I189">
        <v>-64.694288900000004</v>
      </c>
      <c r="J189" s="1" t="str">
        <f t="shared" si="30"/>
        <v>Till</v>
      </c>
      <c r="K189" s="1" t="str">
        <f t="shared" si="31"/>
        <v>HMC separation (ODM; details not reported)</v>
      </c>
      <c r="L189" t="s">
        <v>507</v>
      </c>
      <c r="M189" t="s">
        <v>36</v>
      </c>
      <c r="N189" t="s">
        <v>507</v>
      </c>
      <c r="O189" t="s">
        <v>103</v>
      </c>
      <c r="P189" t="s">
        <v>291</v>
      </c>
      <c r="Q189" t="s">
        <v>988</v>
      </c>
      <c r="R189" t="s">
        <v>988</v>
      </c>
      <c r="S189" t="s">
        <v>988</v>
      </c>
      <c r="T189" t="s">
        <v>988</v>
      </c>
      <c r="U189" t="s">
        <v>988</v>
      </c>
      <c r="V189" t="s">
        <v>988</v>
      </c>
      <c r="W189" t="s">
        <v>988</v>
      </c>
      <c r="X189" t="s">
        <v>988</v>
      </c>
      <c r="Y189" t="s">
        <v>988</v>
      </c>
      <c r="Z189" t="s">
        <v>988</v>
      </c>
      <c r="AA189" t="s">
        <v>988</v>
      </c>
      <c r="AB189" t="s">
        <v>988</v>
      </c>
      <c r="AC189" t="s">
        <v>988</v>
      </c>
      <c r="AD189" t="s">
        <v>988</v>
      </c>
      <c r="AE189" t="s">
        <v>988</v>
      </c>
    </row>
    <row r="190" spans="1:31" hidden="1" x14ac:dyDescent="0.3">
      <c r="A190" t="s">
        <v>1638</v>
      </c>
      <c r="B190" t="s">
        <v>1639</v>
      </c>
      <c r="C190" s="1" t="str">
        <f t="shared" ref="C190:C209" si="32">HYPERLINK("https://geochem.nrcan.gc.ca/cdogs/content/bdl/bdl211142_e.htm", "21:1142")</f>
        <v>21:1142</v>
      </c>
      <c r="D190" s="1" t="str">
        <f t="shared" si="29"/>
        <v>21:0421</v>
      </c>
      <c r="E190" t="s">
        <v>1640</v>
      </c>
      <c r="F190" t="s">
        <v>1641</v>
      </c>
      <c r="H190">
        <v>55.259321399999997</v>
      </c>
      <c r="I190">
        <v>-64.378373600000003</v>
      </c>
      <c r="J190" s="1" t="str">
        <f t="shared" si="30"/>
        <v>Till</v>
      </c>
      <c r="K190" s="1" t="str">
        <f t="shared" si="31"/>
        <v>HMC separation (ODM; details not reported)</v>
      </c>
      <c r="L190" t="s">
        <v>1156</v>
      </c>
      <c r="M190" t="s">
        <v>36</v>
      </c>
      <c r="N190" t="s">
        <v>1156</v>
      </c>
      <c r="O190" t="s">
        <v>37</v>
      </c>
      <c r="P190" t="s">
        <v>209</v>
      </c>
      <c r="Q190" t="s">
        <v>988</v>
      </c>
      <c r="R190" t="s">
        <v>988</v>
      </c>
      <c r="S190" t="s">
        <v>988</v>
      </c>
      <c r="T190" t="s">
        <v>988</v>
      </c>
      <c r="U190" t="s">
        <v>988</v>
      </c>
      <c r="V190" t="s">
        <v>988</v>
      </c>
      <c r="W190" t="s">
        <v>988</v>
      </c>
      <c r="X190" t="s">
        <v>988</v>
      </c>
      <c r="Y190" t="s">
        <v>988</v>
      </c>
      <c r="Z190" t="s">
        <v>988</v>
      </c>
      <c r="AA190" t="s">
        <v>988</v>
      </c>
      <c r="AB190" t="s">
        <v>988</v>
      </c>
      <c r="AC190" t="s">
        <v>988</v>
      </c>
      <c r="AD190" t="s">
        <v>988</v>
      </c>
      <c r="AE190" t="s">
        <v>988</v>
      </c>
    </row>
    <row r="191" spans="1:31" hidden="1" x14ac:dyDescent="0.3">
      <c r="A191" t="s">
        <v>1642</v>
      </c>
      <c r="B191" t="s">
        <v>1643</v>
      </c>
      <c r="C191" s="1" t="str">
        <f t="shared" si="32"/>
        <v>21:1142</v>
      </c>
      <c r="D191" s="1" t="str">
        <f t="shared" si="29"/>
        <v>21:0421</v>
      </c>
      <c r="E191" t="s">
        <v>1644</v>
      </c>
      <c r="F191" t="s">
        <v>1645</v>
      </c>
      <c r="H191">
        <v>55.292594200000003</v>
      </c>
      <c r="I191">
        <v>-64.533381500000004</v>
      </c>
      <c r="J191" s="1" t="str">
        <f t="shared" si="30"/>
        <v>Till</v>
      </c>
      <c r="K191" s="1" t="str">
        <f t="shared" si="31"/>
        <v>HMC separation (ODM; details not reported)</v>
      </c>
      <c r="L191" t="s">
        <v>1167</v>
      </c>
      <c r="M191" t="s">
        <v>36</v>
      </c>
      <c r="N191" t="s">
        <v>1167</v>
      </c>
      <c r="O191" t="s">
        <v>37</v>
      </c>
      <c r="P191" t="s">
        <v>1315</v>
      </c>
      <c r="Q191" t="s">
        <v>988</v>
      </c>
      <c r="R191" t="s">
        <v>988</v>
      </c>
      <c r="S191" t="s">
        <v>988</v>
      </c>
      <c r="T191" t="s">
        <v>988</v>
      </c>
      <c r="U191" t="s">
        <v>988</v>
      </c>
      <c r="V191" t="s">
        <v>988</v>
      </c>
      <c r="W191" t="s">
        <v>988</v>
      </c>
      <c r="X191" t="s">
        <v>988</v>
      </c>
      <c r="Y191" t="s">
        <v>988</v>
      </c>
      <c r="Z191" t="s">
        <v>988</v>
      </c>
      <c r="AA191" t="s">
        <v>988</v>
      </c>
      <c r="AB191" t="s">
        <v>988</v>
      </c>
      <c r="AC191" t="s">
        <v>988</v>
      </c>
      <c r="AD191" t="s">
        <v>988</v>
      </c>
      <c r="AE191" t="s">
        <v>988</v>
      </c>
    </row>
    <row r="192" spans="1:31" hidden="1" x14ac:dyDescent="0.3">
      <c r="A192" t="s">
        <v>1646</v>
      </c>
      <c r="B192" t="s">
        <v>1647</v>
      </c>
      <c r="C192" s="1" t="str">
        <f t="shared" si="32"/>
        <v>21:1142</v>
      </c>
      <c r="D192" s="1" t="str">
        <f t="shared" si="29"/>
        <v>21:0421</v>
      </c>
      <c r="E192" t="s">
        <v>1648</v>
      </c>
      <c r="F192" t="s">
        <v>1649</v>
      </c>
      <c r="H192">
        <v>55.326345099999998</v>
      </c>
      <c r="I192">
        <v>-64.832499900000002</v>
      </c>
      <c r="J192" s="1" t="str">
        <f t="shared" si="30"/>
        <v>Till</v>
      </c>
      <c r="K192" s="1" t="str">
        <f t="shared" si="31"/>
        <v>HMC separation (ODM; details not reported)</v>
      </c>
      <c r="L192" t="s">
        <v>1228</v>
      </c>
      <c r="M192" t="s">
        <v>36</v>
      </c>
      <c r="N192" t="s">
        <v>1228</v>
      </c>
      <c r="O192" t="s">
        <v>709</v>
      </c>
      <c r="P192" t="s">
        <v>1394</v>
      </c>
      <c r="Q192" t="s">
        <v>988</v>
      </c>
      <c r="R192" t="s">
        <v>988</v>
      </c>
      <c r="S192" t="s">
        <v>988</v>
      </c>
      <c r="T192" t="s">
        <v>988</v>
      </c>
      <c r="U192" t="s">
        <v>988</v>
      </c>
      <c r="V192" t="s">
        <v>988</v>
      </c>
      <c r="W192" t="s">
        <v>988</v>
      </c>
      <c r="X192" t="s">
        <v>988</v>
      </c>
      <c r="Y192" t="s">
        <v>988</v>
      </c>
      <c r="Z192" t="s">
        <v>988</v>
      </c>
      <c r="AA192" t="s">
        <v>988</v>
      </c>
      <c r="AB192" t="s">
        <v>988</v>
      </c>
      <c r="AC192" t="s">
        <v>988</v>
      </c>
      <c r="AD192" t="s">
        <v>988</v>
      </c>
      <c r="AE192" t="s">
        <v>988</v>
      </c>
    </row>
    <row r="193" spans="1:31" hidden="1" x14ac:dyDescent="0.3">
      <c r="A193" t="s">
        <v>1650</v>
      </c>
      <c r="B193" t="s">
        <v>1651</v>
      </c>
      <c r="C193" s="1" t="str">
        <f t="shared" si="32"/>
        <v>21:1142</v>
      </c>
      <c r="D193" s="1" t="str">
        <f t="shared" si="29"/>
        <v>21:0421</v>
      </c>
      <c r="E193" t="s">
        <v>1652</v>
      </c>
      <c r="F193" t="s">
        <v>1653</v>
      </c>
      <c r="H193">
        <v>55.371816199999998</v>
      </c>
      <c r="I193">
        <v>-64.682908999999995</v>
      </c>
      <c r="J193" s="1" t="str">
        <f t="shared" si="30"/>
        <v>Till</v>
      </c>
      <c r="K193" s="1" t="str">
        <f t="shared" si="31"/>
        <v>HMC separation (ODM; details not reported)</v>
      </c>
      <c r="L193" t="s">
        <v>471</v>
      </c>
      <c r="M193" t="s">
        <v>36</v>
      </c>
      <c r="N193" t="s">
        <v>471</v>
      </c>
      <c r="O193" t="s">
        <v>103</v>
      </c>
      <c r="P193" t="s">
        <v>633</v>
      </c>
      <c r="Q193" t="s">
        <v>988</v>
      </c>
      <c r="R193" t="s">
        <v>988</v>
      </c>
      <c r="S193" t="s">
        <v>988</v>
      </c>
      <c r="T193" t="s">
        <v>988</v>
      </c>
      <c r="U193" t="s">
        <v>988</v>
      </c>
      <c r="V193" t="s">
        <v>988</v>
      </c>
      <c r="W193" t="s">
        <v>988</v>
      </c>
      <c r="X193" t="s">
        <v>988</v>
      </c>
      <c r="Y193" t="s">
        <v>988</v>
      </c>
      <c r="Z193" t="s">
        <v>988</v>
      </c>
      <c r="AA193" t="s">
        <v>988</v>
      </c>
      <c r="AB193" t="s">
        <v>988</v>
      </c>
      <c r="AC193" t="s">
        <v>988</v>
      </c>
      <c r="AD193" t="s">
        <v>988</v>
      </c>
      <c r="AE193" t="s">
        <v>988</v>
      </c>
    </row>
    <row r="194" spans="1:31" hidden="1" x14ac:dyDescent="0.3">
      <c r="A194" t="s">
        <v>1654</v>
      </c>
      <c r="B194" t="s">
        <v>1655</v>
      </c>
      <c r="C194" s="1" t="str">
        <f t="shared" si="32"/>
        <v>21:1142</v>
      </c>
      <c r="D194" s="1" t="str">
        <f t="shared" si="29"/>
        <v>21:0421</v>
      </c>
      <c r="E194" t="s">
        <v>1656</v>
      </c>
      <c r="F194" t="s">
        <v>1657</v>
      </c>
      <c r="H194">
        <v>55.304477499999997</v>
      </c>
      <c r="I194">
        <v>-65.084712699999997</v>
      </c>
      <c r="J194" s="1" t="str">
        <f t="shared" si="30"/>
        <v>Till</v>
      </c>
      <c r="K194" s="1" t="str">
        <f t="shared" si="31"/>
        <v>HMC separation (ODM; details not reported)</v>
      </c>
      <c r="L194" t="s">
        <v>290</v>
      </c>
      <c r="M194" t="s">
        <v>36</v>
      </c>
      <c r="N194" t="s">
        <v>290</v>
      </c>
      <c r="O194" t="s">
        <v>103</v>
      </c>
      <c r="P194" t="s">
        <v>1135</v>
      </c>
      <c r="Q194" t="s">
        <v>988</v>
      </c>
      <c r="R194" t="s">
        <v>988</v>
      </c>
      <c r="S194" t="s">
        <v>988</v>
      </c>
      <c r="T194" t="s">
        <v>988</v>
      </c>
      <c r="U194" t="s">
        <v>988</v>
      </c>
      <c r="V194" t="s">
        <v>988</v>
      </c>
      <c r="W194" t="s">
        <v>988</v>
      </c>
      <c r="X194" t="s">
        <v>988</v>
      </c>
      <c r="Y194" t="s">
        <v>988</v>
      </c>
      <c r="Z194" t="s">
        <v>988</v>
      </c>
      <c r="AA194" t="s">
        <v>988</v>
      </c>
      <c r="AB194" t="s">
        <v>988</v>
      </c>
      <c r="AC194" t="s">
        <v>988</v>
      </c>
      <c r="AD194" t="s">
        <v>988</v>
      </c>
      <c r="AE194" t="s">
        <v>988</v>
      </c>
    </row>
    <row r="195" spans="1:31" hidden="1" x14ac:dyDescent="0.3">
      <c r="A195" t="s">
        <v>1658</v>
      </c>
      <c r="B195" t="s">
        <v>1659</v>
      </c>
      <c r="C195" s="1" t="str">
        <f t="shared" si="32"/>
        <v>21:1142</v>
      </c>
      <c r="D195" s="1" t="str">
        <f t="shared" si="29"/>
        <v>21:0421</v>
      </c>
      <c r="E195" t="s">
        <v>1660</v>
      </c>
      <c r="F195" t="s">
        <v>1661</v>
      </c>
      <c r="H195">
        <v>55.391956100000002</v>
      </c>
      <c r="I195">
        <v>-65.042748399999994</v>
      </c>
      <c r="J195" s="1" t="str">
        <f t="shared" si="30"/>
        <v>Till</v>
      </c>
      <c r="K195" s="1" t="str">
        <f t="shared" si="31"/>
        <v>HMC separation (ODM; details not reported)</v>
      </c>
      <c r="L195" t="s">
        <v>471</v>
      </c>
      <c r="M195" t="s">
        <v>36</v>
      </c>
      <c r="N195" t="s">
        <v>471</v>
      </c>
      <c r="O195" t="s">
        <v>228</v>
      </c>
      <c r="P195" t="s">
        <v>189</v>
      </c>
      <c r="Q195" t="s">
        <v>988</v>
      </c>
      <c r="R195" t="s">
        <v>988</v>
      </c>
      <c r="S195" t="s">
        <v>988</v>
      </c>
      <c r="T195" t="s">
        <v>988</v>
      </c>
      <c r="U195" t="s">
        <v>988</v>
      </c>
      <c r="V195" t="s">
        <v>988</v>
      </c>
      <c r="W195" t="s">
        <v>988</v>
      </c>
      <c r="X195" t="s">
        <v>988</v>
      </c>
      <c r="Y195" t="s">
        <v>988</v>
      </c>
      <c r="Z195" t="s">
        <v>988</v>
      </c>
      <c r="AA195" t="s">
        <v>988</v>
      </c>
      <c r="AB195" t="s">
        <v>988</v>
      </c>
      <c r="AC195" t="s">
        <v>988</v>
      </c>
      <c r="AD195" t="s">
        <v>988</v>
      </c>
      <c r="AE195" t="s">
        <v>988</v>
      </c>
    </row>
    <row r="196" spans="1:31" hidden="1" x14ac:dyDescent="0.3">
      <c r="A196" t="s">
        <v>1662</v>
      </c>
      <c r="B196" t="s">
        <v>1663</v>
      </c>
      <c r="C196" s="1" t="str">
        <f t="shared" si="32"/>
        <v>21:1142</v>
      </c>
      <c r="D196" s="1" t="str">
        <f t="shared" si="29"/>
        <v>21:0421</v>
      </c>
      <c r="E196" t="s">
        <v>1664</v>
      </c>
      <c r="F196" t="s">
        <v>1665</v>
      </c>
      <c r="H196">
        <v>55.484185099999998</v>
      </c>
      <c r="I196">
        <v>-65.048357800000005</v>
      </c>
      <c r="J196" s="1" t="str">
        <f t="shared" si="30"/>
        <v>Till</v>
      </c>
      <c r="K196" s="1" t="str">
        <f t="shared" si="31"/>
        <v>HMC separation (ODM; details not reported)</v>
      </c>
      <c r="L196" t="s">
        <v>312</v>
      </c>
      <c r="M196" t="s">
        <v>36</v>
      </c>
      <c r="N196" t="s">
        <v>312</v>
      </c>
      <c r="O196" t="s">
        <v>578</v>
      </c>
      <c r="P196" t="s">
        <v>189</v>
      </c>
      <c r="Q196" t="s">
        <v>988</v>
      </c>
      <c r="R196" t="s">
        <v>988</v>
      </c>
      <c r="S196" t="s">
        <v>988</v>
      </c>
      <c r="T196" t="s">
        <v>988</v>
      </c>
      <c r="U196" t="s">
        <v>988</v>
      </c>
      <c r="V196" t="s">
        <v>988</v>
      </c>
      <c r="W196" t="s">
        <v>988</v>
      </c>
      <c r="X196" t="s">
        <v>988</v>
      </c>
      <c r="Y196" t="s">
        <v>988</v>
      </c>
      <c r="Z196" t="s">
        <v>988</v>
      </c>
      <c r="AA196" t="s">
        <v>988</v>
      </c>
      <c r="AB196" t="s">
        <v>988</v>
      </c>
      <c r="AC196" t="s">
        <v>988</v>
      </c>
      <c r="AD196" t="s">
        <v>988</v>
      </c>
      <c r="AE196" t="s">
        <v>988</v>
      </c>
    </row>
    <row r="197" spans="1:31" hidden="1" x14ac:dyDescent="0.3">
      <c r="A197" t="s">
        <v>1666</v>
      </c>
      <c r="B197" t="s">
        <v>1667</v>
      </c>
      <c r="C197" s="1" t="str">
        <f t="shared" si="32"/>
        <v>21:1142</v>
      </c>
      <c r="D197" s="1" t="str">
        <f t="shared" si="29"/>
        <v>21:0421</v>
      </c>
      <c r="E197" t="s">
        <v>1668</v>
      </c>
      <c r="F197" t="s">
        <v>1669</v>
      </c>
      <c r="H197">
        <v>55.524300699999998</v>
      </c>
      <c r="I197">
        <v>-64.960847900000005</v>
      </c>
      <c r="J197" s="1" t="str">
        <f t="shared" si="30"/>
        <v>Till</v>
      </c>
      <c r="K197" s="1" t="str">
        <f t="shared" si="31"/>
        <v>HMC separation (ODM; details not reported)</v>
      </c>
      <c r="L197" t="s">
        <v>507</v>
      </c>
      <c r="M197" t="s">
        <v>36</v>
      </c>
      <c r="N197" t="s">
        <v>507</v>
      </c>
      <c r="O197" t="s">
        <v>59</v>
      </c>
      <c r="P197" t="s">
        <v>168</v>
      </c>
      <c r="Q197" t="s">
        <v>988</v>
      </c>
      <c r="R197" t="s">
        <v>988</v>
      </c>
      <c r="S197" t="s">
        <v>988</v>
      </c>
      <c r="T197" t="s">
        <v>988</v>
      </c>
      <c r="U197" t="s">
        <v>988</v>
      </c>
      <c r="V197" t="s">
        <v>988</v>
      </c>
      <c r="W197" t="s">
        <v>988</v>
      </c>
      <c r="X197" t="s">
        <v>988</v>
      </c>
      <c r="Y197" t="s">
        <v>988</v>
      </c>
      <c r="Z197" t="s">
        <v>988</v>
      </c>
      <c r="AA197" t="s">
        <v>988</v>
      </c>
      <c r="AB197" t="s">
        <v>988</v>
      </c>
      <c r="AC197" t="s">
        <v>988</v>
      </c>
      <c r="AD197" t="s">
        <v>988</v>
      </c>
      <c r="AE197" t="s">
        <v>988</v>
      </c>
    </row>
    <row r="198" spans="1:31" hidden="1" x14ac:dyDescent="0.3">
      <c r="A198" t="s">
        <v>1670</v>
      </c>
      <c r="B198" t="s">
        <v>1671</v>
      </c>
      <c r="C198" s="1" t="str">
        <f t="shared" si="32"/>
        <v>21:1142</v>
      </c>
      <c r="D198" s="1" t="str">
        <f t="shared" si="29"/>
        <v>21:0421</v>
      </c>
      <c r="E198" t="s">
        <v>1672</v>
      </c>
      <c r="F198" t="s">
        <v>1673</v>
      </c>
      <c r="H198">
        <v>55.511920699999997</v>
      </c>
      <c r="I198">
        <v>-64.852010699999994</v>
      </c>
      <c r="J198" s="1" t="str">
        <f t="shared" si="30"/>
        <v>Till</v>
      </c>
      <c r="K198" s="1" t="str">
        <f t="shared" si="31"/>
        <v>HMC separation (ODM; details not reported)</v>
      </c>
      <c r="L198" t="s">
        <v>1146</v>
      </c>
      <c r="M198" t="s">
        <v>36</v>
      </c>
      <c r="N198" t="s">
        <v>1146</v>
      </c>
      <c r="O198" t="s">
        <v>81</v>
      </c>
      <c r="P198" t="s">
        <v>1177</v>
      </c>
      <c r="Q198" t="s">
        <v>988</v>
      </c>
      <c r="R198" t="s">
        <v>988</v>
      </c>
      <c r="S198" t="s">
        <v>988</v>
      </c>
      <c r="T198" t="s">
        <v>988</v>
      </c>
      <c r="U198" t="s">
        <v>988</v>
      </c>
      <c r="V198" t="s">
        <v>988</v>
      </c>
      <c r="W198" t="s">
        <v>988</v>
      </c>
      <c r="X198" t="s">
        <v>988</v>
      </c>
      <c r="Y198" t="s">
        <v>988</v>
      </c>
      <c r="Z198" t="s">
        <v>988</v>
      </c>
      <c r="AA198" t="s">
        <v>988</v>
      </c>
      <c r="AB198" t="s">
        <v>988</v>
      </c>
      <c r="AC198" t="s">
        <v>988</v>
      </c>
      <c r="AD198" t="s">
        <v>988</v>
      </c>
      <c r="AE198" t="s">
        <v>988</v>
      </c>
    </row>
    <row r="199" spans="1:31" hidden="1" x14ac:dyDescent="0.3">
      <c r="A199" t="s">
        <v>1674</v>
      </c>
      <c r="B199" t="s">
        <v>1675</v>
      </c>
      <c r="C199" s="1" t="str">
        <f t="shared" si="32"/>
        <v>21:1142</v>
      </c>
      <c r="D199" s="1" t="str">
        <f>HYPERLINK("https://geochem.nrcan.gc.ca/cdogs/content/svy/svy_e.htm", "")</f>
        <v/>
      </c>
      <c r="G199" s="1" t="str">
        <f>HYPERLINK("https://geochem.nrcan.gc.ca/cdogs/content/cr_/cr_00272_e.htm", "272")</f>
        <v>272</v>
      </c>
      <c r="J199" t="s">
        <v>308</v>
      </c>
      <c r="K199" t="s">
        <v>309</v>
      </c>
      <c r="L199" t="s">
        <v>1676</v>
      </c>
      <c r="M199" t="s">
        <v>1377</v>
      </c>
      <c r="N199" t="s">
        <v>250</v>
      </c>
      <c r="O199" t="s">
        <v>374</v>
      </c>
      <c r="P199" t="s">
        <v>825</v>
      </c>
      <c r="Q199" t="s">
        <v>988</v>
      </c>
      <c r="R199" t="s">
        <v>988</v>
      </c>
      <c r="S199" t="s">
        <v>988</v>
      </c>
      <c r="T199" t="s">
        <v>988</v>
      </c>
      <c r="U199" t="s">
        <v>988</v>
      </c>
      <c r="V199" t="s">
        <v>988</v>
      </c>
      <c r="W199" t="s">
        <v>988</v>
      </c>
      <c r="X199" t="s">
        <v>988</v>
      </c>
      <c r="Y199" t="s">
        <v>988</v>
      </c>
      <c r="Z199" t="s">
        <v>988</v>
      </c>
      <c r="AA199" t="s">
        <v>988</v>
      </c>
      <c r="AB199" t="s">
        <v>988</v>
      </c>
      <c r="AC199" t="s">
        <v>988</v>
      </c>
      <c r="AD199" t="s">
        <v>988</v>
      </c>
      <c r="AE199" t="s">
        <v>988</v>
      </c>
    </row>
    <row r="200" spans="1:31" hidden="1" x14ac:dyDescent="0.3">
      <c r="A200" t="s">
        <v>1677</v>
      </c>
      <c r="B200" t="s">
        <v>1678</v>
      </c>
      <c r="C200" s="1" t="str">
        <f t="shared" si="32"/>
        <v>21:1142</v>
      </c>
      <c r="D200" s="1" t="str">
        <f>HYPERLINK("https://geochem.nrcan.gc.ca/cdogs/content/svy/svy210421_e.htm", "21:0421")</f>
        <v>21:0421</v>
      </c>
      <c r="E200" t="s">
        <v>1679</v>
      </c>
      <c r="F200" t="s">
        <v>1680</v>
      </c>
      <c r="H200">
        <v>55.4873592</v>
      </c>
      <c r="I200">
        <v>-64.4964169</v>
      </c>
      <c r="J200" s="1" t="str">
        <f>HYPERLINK("https://geochem.nrcan.gc.ca/cdogs/content/kwd/kwd020044_e.htm", "Till")</f>
        <v>Till</v>
      </c>
      <c r="K200" s="1" t="str">
        <f>HYPERLINK("https://geochem.nrcan.gc.ca/cdogs/content/kwd/kwd080049_e.htm", "HMC separation (ODM; details not reported)")</f>
        <v>HMC separation (ODM; details not reported)</v>
      </c>
      <c r="L200" t="s">
        <v>1141</v>
      </c>
      <c r="M200" t="s">
        <v>36</v>
      </c>
      <c r="N200" t="s">
        <v>1141</v>
      </c>
      <c r="O200" t="s">
        <v>37</v>
      </c>
      <c r="P200" t="s">
        <v>82</v>
      </c>
      <c r="Q200" t="s">
        <v>988</v>
      </c>
      <c r="R200" t="s">
        <v>988</v>
      </c>
      <c r="S200" t="s">
        <v>988</v>
      </c>
      <c r="T200" t="s">
        <v>988</v>
      </c>
      <c r="U200" t="s">
        <v>988</v>
      </c>
      <c r="V200" t="s">
        <v>988</v>
      </c>
      <c r="W200" t="s">
        <v>988</v>
      </c>
      <c r="X200" t="s">
        <v>988</v>
      </c>
      <c r="Y200" t="s">
        <v>988</v>
      </c>
      <c r="Z200" t="s">
        <v>988</v>
      </c>
      <c r="AA200" t="s">
        <v>988</v>
      </c>
      <c r="AB200" t="s">
        <v>988</v>
      </c>
      <c r="AC200" t="s">
        <v>988</v>
      </c>
      <c r="AD200" t="s">
        <v>988</v>
      </c>
      <c r="AE200" t="s">
        <v>988</v>
      </c>
    </row>
    <row r="201" spans="1:31" hidden="1" x14ac:dyDescent="0.3">
      <c r="A201" t="s">
        <v>1681</v>
      </c>
      <c r="B201" t="s">
        <v>1682</v>
      </c>
      <c r="C201" s="1" t="str">
        <f t="shared" si="32"/>
        <v>21:1142</v>
      </c>
      <c r="D201" s="1" t="str">
        <f>HYPERLINK("https://geochem.nrcan.gc.ca/cdogs/content/svy/svy210421_e.htm", "21:0421")</f>
        <v>21:0421</v>
      </c>
      <c r="E201" t="s">
        <v>1683</v>
      </c>
      <c r="F201" t="s">
        <v>1684</v>
      </c>
      <c r="H201">
        <v>55.396149399999999</v>
      </c>
      <c r="I201">
        <v>-64.552104900000003</v>
      </c>
      <c r="J201" s="1" t="str">
        <f>HYPERLINK("https://geochem.nrcan.gc.ca/cdogs/content/kwd/kwd020044_e.htm", "Till")</f>
        <v>Till</v>
      </c>
      <c r="K201" s="1" t="str">
        <f>HYPERLINK("https://geochem.nrcan.gc.ca/cdogs/content/kwd/kwd080049_e.htm", "HMC separation (ODM; details not reported)")</f>
        <v>HMC separation (ODM; details not reported)</v>
      </c>
      <c r="L201" t="s">
        <v>1084</v>
      </c>
      <c r="M201" t="s">
        <v>36</v>
      </c>
      <c r="N201" t="s">
        <v>1084</v>
      </c>
      <c r="O201" t="s">
        <v>59</v>
      </c>
      <c r="P201" t="s">
        <v>189</v>
      </c>
      <c r="Q201" t="s">
        <v>988</v>
      </c>
      <c r="R201" t="s">
        <v>988</v>
      </c>
      <c r="S201" t="s">
        <v>988</v>
      </c>
      <c r="T201" t="s">
        <v>988</v>
      </c>
      <c r="U201" t="s">
        <v>988</v>
      </c>
      <c r="V201" t="s">
        <v>988</v>
      </c>
      <c r="W201" t="s">
        <v>988</v>
      </c>
      <c r="X201" t="s">
        <v>988</v>
      </c>
      <c r="Y201" t="s">
        <v>988</v>
      </c>
      <c r="Z201" t="s">
        <v>988</v>
      </c>
      <c r="AA201" t="s">
        <v>988</v>
      </c>
      <c r="AB201" t="s">
        <v>988</v>
      </c>
      <c r="AC201" t="s">
        <v>988</v>
      </c>
      <c r="AD201" t="s">
        <v>988</v>
      </c>
      <c r="AE201" t="s">
        <v>988</v>
      </c>
    </row>
    <row r="202" spans="1:31" hidden="1" x14ac:dyDescent="0.3">
      <c r="A202" t="s">
        <v>1685</v>
      </c>
      <c r="B202" t="s">
        <v>1686</v>
      </c>
      <c r="C202" s="1" t="str">
        <f t="shared" si="32"/>
        <v>21:1142</v>
      </c>
      <c r="D202" s="1" t="str">
        <f>HYPERLINK("https://geochem.nrcan.gc.ca/cdogs/content/svy/svy210421_e.htm", "21:0421")</f>
        <v>21:0421</v>
      </c>
      <c r="E202" t="s">
        <v>1687</v>
      </c>
      <c r="F202" t="s">
        <v>1688</v>
      </c>
      <c r="H202">
        <v>55.445165199999998</v>
      </c>
      <c r="I202">
        <v>-64.639546899999999</v>
      </c>
      <c r="J202" s="1" t="str">
        <f>HYPERLINK("https://geochem.nrcan.gc.ca/cdogs/content/kwd/kwd020044_e.htm", "Till")</f>
        <v>Till</v>
      </c>
      <c r="K202" s="1" t="str">
        <f>HYPERLINK("https://geochem.nrcan.gc.ca/cdogs/content/kwd/kwd080049_e.htm", "HMC separation (ODM; details not reported)")</f>
        <v>HMC separation (ODM; details not reported)</v>
      </c>
      <c r="L202" t="s">
        <v>290</v>
      </c>
      <c r="M202" t="s">
        <v>36</v>
      </c>
      <c r="N202" t="s">
        <v>290</v>
      </c>
      <c r="O202" t="s">
        <v>271</v>
      </c>
      <c r="P202" t="s">
        <v>104</v>
      </c>
      <c r="Q202" t="s">
        <v>988</v>
      </c>
      <c r="R202" t="s">
        <v>988</v>
      </c>
      <c r="S202" t="s">
        <v>988</v>
      </c>
      <c r="T202" t="s">
        <v>988</v>
      </c>
      <c r="U202" t="s">
        <v>988</v>
      </c>
      <c r="V202" t="s">
        <v>988</v>
      </c>
      <c r="W202" t="s">
        <v>988</v>
      </c>
      <c r="X202" t="s">
        <v>988</v>
      </c>
      <c r="Y202" t="s">
        <v>988</v>
      </c>
      <c r="Z202" t="s">
        <v>988</v>
      </c>
      <c r="AA202" t="s">
        <v>988</v>
      </c>
      <c r="AB202" t="s">
        <v>988</v>
      </c>
      <c r="AC202" t="s">
        <v>988</v>
      </c>
      <c r="AD202" t="s">
        <v>988</v>
      </c>
      <c r="AE202" t="s">
        <v>988</v>
      </c>
    </row>
    <row r="203" spans="1:31" hidden="1" x14ac:dyDescent="0.3">
      <c r="A203" t="s">
        <v>1689</v>
      </c>
      <c r="B203" t="s">
        <v>1690</v>
      </c>
      <c r="C203" s="1" t="str">
        <f t="shared" si="32"/>
        <v>21:1142</v>
      </c>
      <c r="D203" s="1" t="str">
        <f>HYPERLINK("https://geochem.nrcan.gc.ca/cdogs/content/svy/svy210421_e.htm", "21:0421")</f>
        <v>21:0421</v>
      </c>
      <c r="E203" t="s">
        <v>1691</v>
      </c>
      <c r="F203" t="s">
        <v>1692</v>
      </c>
      <c r="H203">
        <v>55.375439700000001</v>
      </c>
      <c r="I203">
        <v>-64.848895099999993</v>
      </c>
      <c r="J203" s="1" t="str">
        <f>HYPERLINK("https://geochem.nrcan.gc.ca/cdogs/content/kwd/kwd020044_e.htm", "Till")</f>
        <v>Till</v>
      </c>
      <c r="K203" s="1" t="str">
        <f>HYPERLINK("https://geochem.nrcan.gc.ca/cdogs/content/kwd/kwd080049_e.htm", "HMC separation (ODM; details not reported)")</f>
        <v>HMC separation (ODM; details not reported)</v>
      </c>
      <c r="L203" t="s">
        <v>227</v>
      </c>
      <c r="M203" t="s">
        <v>36</v>
      </c>
      <c r="N203" t="s">
        <v>227</v>
      </c>
      <c r="O203" t="s">
        <v>313</v>
      </c>
      <c r="P203" t="s">
        <v>102</v>
      </c>
      <c r="Q203" t="s">
        <v>988</v>
      </c>
      <c r="R203" t="s">
        <v>988</v>
      </c>
      <c r="S203" t="s">
        <v>988</v>
      </c>
      <c r="T203" t="s">
        <v>988</v>
      </c>
      <c r="U203" t="s">
        <v>988</v>
      </c>
      <c r="V203" t="s">
        <v>988</v>
      </c>
      <c r="W203" t="s">
        <v>988</v>
      </c>
      <c r="X203" t="s">
        <v>988</v>
      </c>
      <c r="Y203" t="s">
        <v>988</v>
      </c>
      <c r="Z203" t="s">
        <v>988</v>
      </c>
      <c r="AA203" t="s">
        <v>988</v>
      </c>
      <c r="AB203" t="s">
        <v>988</v>
      </c>
      <c r="AC203" t="s">
        <v>988</v>
      </c>
      <c r="AD203" t="s">
        <v>988</v>
      </c>
      <c r="AE203" t="s">
        <v>988</v>
      </c>
    </row>
    <row r="204" spans="1:31" hidden="1" x14ac:dyDescent="0.3">
      <c r="A204" t="s">
        <v>1693</v>
      </c>
      <c r="B204" t="s">
        <v>1694</v>
      </c>
      <c r="C204" s="1" t="str">
        <f t="shared" si="32"/>
        <v>21:1142</v>
      </c>
      <c r="D204" s="1" t="str">
        <f t="shared" ref="D204:D210" si="33">HYPERLINK("https://geochem.nrcan.gc.ca/cdogs/content/svy/svy_e.htm", "")</f>
        <v/>
      </c>
      <c r="G204" s="1" t="str">
        <f>HYPERLINK("https://geochem.nrcan.gc.ca/cdogs/content/cr_/cr_00272_e.htm", "272")</f>
        <v>272</v>
      </c>
      <c r="J204" t="s">
        <v>308</v>
      </c>
      <c r="K204" t="s">
        <v>309</v>
      </c>
      <c r="L204" t="s">
        <v>878</v>
      </c>
      <c r="M204" t="s">
        <v>36</v>
      </c>
      <c r="N204" t="s">
        <v>878</v>
      </c>
      <c r="O204" t="s">
        <v>188</v>
      </c>
      <c r="P204" t="s">
        <v>1695</v>
      </c>
      <c r="Q204" t="s">
        <v>988</v>
      </c>
      <c r="R204" t="s">
        <v>988</v>
      </c>
      <c r="S204" t="s">
        <v>988</v>
      </c>
      <c r="T204" t="s">
        <v>988</v>
      </c>
      <c r="U204" t="s">
        <v>988</v>
      </c>
      <c r="V204" t="s">
        <v>988</v>
      </c>
      <c r="W204" t="s">
        <v>988</v>
      </c>
      <c r="X204" t="s">
        <v>988</v>
      </c>
      <c r="Y204" t="s">
        <v>988</v>
      </c>
      <c r="Z204" t="s">
        <v>988</v>
      </c>
      <c r="AA204" t="s">
        <v>988</v>
      </c>
      <c r="AB204" t="s">
        <v>988</v>
      </c>
      <c r="AC204" t="s">
        <v>988</v>
      </c>
      <c r="AD204" t="s">
        <v>988</v>
      </c>
      <c r="AE204" t="s">
        <v>988</v>
      </c>
    </row>
    <row r="205" spans="1:31" hidden="1" x14ac:dyDescent="0.3">
      <c r="A205" t="s">
        <v>1696</v>
      </c>
      <c r="B205" t="s">
        <v>1697</v>
      </c>
      <c r="C205" s="1" t="str">
        <f t="shared" si="32"/>
        <v>21:1142</v>
      </c>
      <c r="D205" s="1" t="str">
        <f t="shared" si="33"/>
        <v/>
      </c>
      <c r="G205" s="1" t="str">
        <f>HYPERLINK("https://geochem.nrcan.gc.ca/cdogs/content/cr_/cr_00156_e.htm", "156")</f>
        <v>156</v>
      </c>
      <c r="J205" t="s">
        <v>308</v>
      </c>
      <c r="K205" t="s">
        <v>309</v>
      </c>
      <c r="L205" t="s">
        <v>1698</v>
      </c>
      <c r="M205" t="s">
        <v>36</v>
      </c>
      <c r="N205" t="s">
        <v>1698</v>
      </c>
      <c r="O205" t="s">
        <v>578</v>
      </c>
      <c r="P205" t="s">
        <v>310</v>
      </c>
      <c r="Q205" t="s">
        <v>988</v>
      </c>
      <c r="R205" t="s">
        <v>988</v>
      </c>
      <c r="S205" t="s">
        <v>988</v>
      </c>
      <c r="T205" t="s">
        <v>988</v>
      </c>
      <c r="U205" t="s">
        <v>988</v>
      </c>
      <c r="V205" t="s">
        <v>988</v>
      </c>
      <c r="W205" t="s">
        <v>988</v>
      </c>
      <c r="X205" t="s">
        <v>988</v>
      </c>
      <c r="Y205" t="s">
        <v>988</v>
      </c>
      <c r="Z205" t="s">
        <v>988</v>
      </c>
      <c r="AA205" t="s">
        <v>988</v>
      </c>
      <c r="AB205" t="s">
        <v>988</v>
      </c>
      <c r="AC205" t="s">
        <v>988</v>
      </c>
      <c r="AD205" t="s">
        <v>988</v>
      </c>
      <c r="AE205" t="s">
        <v>988</v>
      </c>
    </row>
    <row r="206" spans="1:31" hidden="1" x14ac:dyDescent="0.3">
      <c r="A206" t="s">
        <v>1699</v>
      </c>
      <c r="B206" t="s">
        <v>1700</v>
      </c>
      <c r="C206" s="1" t="str">
        <f t="shared" si="32"/>
        <v>21:1142</v>
      </c>
      <c r="D206" s="1" t="str">
        <f t="shared" si="33"/>
        <v/>
      </c>
      <c r="G206" s="1" t="str">
        <f>HYPERLINK("https://geochem.nrcan.gc.ca/cdogs/content/cr_/cr_00272_e.htm", "272")</f>
        <v>272</v>
      </c>
      <c r="J206" t="s">
        <v>308</v>
      </c>
      <c r="K206" t="s">
        <v>309</v>
      </c>
      <c r="L206" t="s">
        <v>1701</v>
      </c>
      <c r="M206" t="s">
        <v>1279</v>
      </c>
      <c r="N206" t="s">
        <v>250</v>
      </c>
      <c r="O206" t="s">
        <v>251</v>
      </c>
      <c r="P206" t="s">
        <v>207</v>
      </c>
      <c r="Q206" t="s">
        <v>988</v>
      </c>
      <c r="R206" t="s">
        <v>988</v>
      </c>
      <c r="S206" t="s">
        <v>988</v>
      </c>
      <c r="T206" t="s">
        <v>988</v>
      </c>
      <c r="U206" t="s">
        <v>988</v>
      </c>
      <c r="V206" t="s">
        <v>988</v>
      </c>
      <c r="W206" t="s">
        <v>988</v>
      </c>
      <c r="X206" t="s">
        <v>988</v>
      </c>
      <c r="Y206" t="s">
        <v>988</v>
      </c>
      <c r="Z206" t="s">
        <v>988</v>
      </c>
      <c r="AA206" t="s">
        <v>988</v>
      </c>
      <c r="AB206" t="s">
        <v>988</v>
      </c>
      <c r="AC206" t="s">
        <v>988</v>
      </c>
      <c r="AD206" t="s">
        <v>988</v>
      </c>
      <c r="AE206" t="s">
        <v>988</v>
      </c>
    </row>
    <row r="207" spans="1:31" hidden="1" x14ac:dyDescent="0.3">
      <c r="A207" t="s">
        <v>1702</v>
      </c>
      <c r="B207" t="s">
        <v>1703</v>
      </c>
      <c r="C207" s="1" t="str">
        <f t="shared" si="32"/>
        <v>21:1142</v>
      </c>
      <c r="D207" s="1" t="str">
        <f t="shared" si="33"/>
        <v/>
      </c>
      <c r="G207" s="1" t="str">
        <f>HYPERLINK("https://geochem.nrcan.gc.ca/cdogs/content/cr_/cr_00272_e.htm", "272")</f>
        <v>272</v>
      </c>
      <c r="J207" t="s">
        <v>308</v>
      </c>
      <c r="K207" t="s">
        <v>309</v>
      </c>
      <c r="L207" t="s">
        <v>1704</v>
      </c>
      <c r="M207" t="s">
        <v>228</v>
      </c>
      <c r="N207" t="s">
        <v>250</v>
      </c>
      <c r="O207" t="s">
        <v>374</v>
      </c>
      <c r="P207" t="s">
        <v>825</v>
      </c>
      <c r="Q207" t="s">
        <v>988</v>
      </c>
      <c r="R207" t="s">
        <v>988</v>
      </c>
      <c r="S207" t="s">
        <v>988</v>
      </c>
      <c r="T207" t="s">
        <v>988</v>
      </c>
      <c r="U207" t="s">
        <v>988</v>
      </c>
      <c r="V207" t="s">
        <v>988</v>
      </c>
      <c r="W207" t="s">
        <v>988</v>
      </c>
      <c r="X207" t="s">
        <v>988</v>
      </c>
      <c r="Y207" t="s">
        <v>988</v>
      </c>
      <c r="Z207" t="s">
        <v>988</v>
      </c>
      <c r="AA207" t="s">
        <v>988</v>
      </c>
      <c r="AB207" t="s">
        <v>988</v>
      </c>
      <c r="AC207" t="s">
        <v>988</v>
      </c>
      <c r="AD207" t="s">
        <v>988</v>
      </c>
      <c r="AE207" t="s">
        <v>988</v>
      </c>
    </row>
    <row r="208" spans="1:31" hidden="1" x14ac:dyDescent="0.3">
      <c r="A208" t="s">
        <v>1705</v>
      </c>
      <c r="B208" t="s">
        <v>1706</v>
      </c>
      <c r="C208" s="1" t="str">
        <f t="shared" si="32"/>
        <v>21:1142</v>
      </c>
      <c r="D208" s="1" t="str">
        <f t="shared" si="33"/>
        <v/>
      </c>
      <c r="G208" s="1" t="str">
        <f>HYPERLINK("https://geochem.nrcan.gc.ca/cdogs/content/cr_/cr_00156_e.htm", "156")</f>
        <v>156</v>
      </c>
      <c r="J208" t="s">
        <v>308</v>
      </c>
      <c r="K208" t="s">
        <v>309</v>
      </c>
      <c r="L208" t="s">
        <v>1099</v>
      </c>
      <c r="M208" t="s">
        <v>36</v>
      </c>
      <c r="N208" t="s">
        <v>1099</v>
      </c>
      <c r="O208" t="s">
        <v>1707</v>
      </c>
      <c r="P208" t="s">
        <v>332</v>
      </c>
      <c r="Q208" t="s">
        <v>988</v>
      </c>
      <c r="R208" t="s">
        <v>988</v>
      </c>
      <c r="S208" t="s">
        <v>988</v>
      </c>
      <c r="T208" t="s">
        <v>988</v>
      </c>
      <c r="U208" t="s">
        <v>988</v>
      </c>
      <c r="V208" t="s">
        <v>988</v>
      </c>
      <c r="W208" t="s">
        <v>988</v>
      </c>
      <c r="X208" t="s">
        <v>988</v>
      </c>
      <c r="Y208" t="s">
        <v>988</v>
      </c>
      <c r="Z208" t="s">
        <v>988</v>
      </c>
      <c r="AA208" t="s">
        <v>988</v>
      </c>
      <c r="AB208" t="s">
        <v>988</v>
      </c>
      <c r="AC208" t="s">
        <v>988</v>
      </c>
      <c r="AD208" t="s">
        <v>988</v>
      </c>
      <c r="AE208" t="s">
        <v>988</v>
      </c>
    </row>
    <row r="209" spans="1:31" hidden="1" x14ac:dyDescent="0.3">
      <c r="A209" t="s">
        <v>1708</v>
      </c>
      <c r="B209" t="s">
        <v>1709</v>
      </c>
      <c r="C209" s="1" t="str">
        <f t="shared" si="32"/>
        <v>21:1142</v>
      </c>
      <c r="D209" s="1" t="str">
        <f t="shared" si="33"/>
        <v/>
      </c>
      <c r="G209" s="1" t="str">
        <f>HYPERLINK("https://geochem.nrcan.gc.ca/cdogs/content/cr_/cr_00272_e.htm", "272")</f>
        <v>272</v>
      </c>
      <c r="J209" t="s">
        <v>308</v>
      </c>
      <c r="K209" t="s">
        <v>309</v>
      </c>
      <c r="L209" t="s">
        <v>1710</v>
      </c>
      <c r="M209" t="s">
        <v>1711</v>
      </c>
      <c r="N209" t="s">
        <v>250</v>
      </c>
      <c r="O209" t="s">
        <v>1712</v>
      </c>
      <c r="P209" t="s">
        <v>1431</v>
      </c>
      <c r="Q209" t="s">
        <v>988</v>
      </c>
      <c r="R209" t="s">
        <v>988</v>
      </c>
      <c r="S209" t="s">
        <v>988</v>
      </c>
      <c r="T209" t="s">
        <v>988</v>
      </c>
      <c r="U209" t="s">
        <v>988</v>
      </c>
      <c r="V209" t="s">
        <v>988</v>
      </c>
      <c r="W209" t="s">
        <v>988</v>
      </c>
      <c r="X209" t="s">
        <v>988</v>
      </c>
      <c r="Y209" t="s">
        <v>988</v>
      </c>
      <c r="Z209" t="s">
        <v>988</v>
      </c>
      <c r="AA209" t="s">
        <v>988</v>
      </c>
      <c r="AB209" t="s">
        <v>988</v>
      </c>
      <c r="AC209" t="s">
        <v>988</v>
      </c>
      <c r="AD209" t="s">
        <v>988</v>
      </c>
      <c r="AE209" t="s">
        <v>988</v>
      </c>
    </row>
    <row r="210" spans="1:31" hidden="1" x14ac:dyDescent="0.3">
      <c r="A210" t="s">
        <v>1713</v>
      </c>
      <c r="B210" t="s">
        <v>1714</v>
      </c>
      <c r="C210" s="1" t="str">
        <f t="shared" ref="C210:C241" si="34">HYPERLINK("https://geochem.nrcan.gc.ca/cdogs/content/bdl/bdl211147_e.htm", "21:1147")</f>
        <v>21:1147</v>
      </c>
      <c r="D210" s="1" t="str">
        <f t="shared" si="33"/>
        <v/>
      </c>
      <c r="G210" s="1" t="str">
        <f>HYPERLINK("https://geochem.nrcan.gc.ca/cdogs/content/cr_/cr_00241_e.htm", "241")</f>
        <v>241</v>
      </c>
      <c r="J210" t="s">
        <v>308</v>
      </c>
      <c r="K210" t="s">
        <v>309</v>
      </c>
      <c r="L210" t="s">
        <v>433</v>
      </c>
      <c r="M210" t="s">
        <v>36</v>
      </c>
      <c r="N210" t="s">
        <v>433</v>
      </c>
      <c r="O210" t="s">
        <v>37</v>
      </c>
      <c r="P210" t="s">
        <v>351</v>
      </c>
      <c r="Q210" t="s">
        <v>988</v>
      </c>
      <c r="R210" t="s">
        <v>988</v>
      </c>
      <c r="S210" t="s">
        <v>988</v>
      </c>
      <c r="T210" t="s">
        <v>988</v>
      </c>
      <c r="U210" t="s">
        <v>988</v>
      </c>
      <c r="V210" t="s">
        <v>988</v>
      </c>
      <c r="W210" t="s">
        <v>988</v>
      </c>
      <c r="X210" t="s">
        <v>988</v>
      </c>
      <c r="Y210" t="s">
        <v>988</v>
      </c>
      <c r="Z210" t="s">
        <v>988</v>
      </c>
      <c r="AA210" t="s">
        <v>988</v>
      </c>
      <c r="AB210" t="s">
        <v>988</v>
      </c>
      <c r="AC210" t="s">
        <v>988</v>
      </c>
      <c r="AD210" t="s">
        <v>988</v>
      </c>
      <c r="AE210" t="s">
        <v>988</v>
      </c>
    </row>
    <row r="211" spans="1:31" hidden="1" x14ac:dyDescent="0.3">
      <c r="A211" t="s">
        <v>1715</v>
      </c>
      <c r="B211" t="s">
        <v>1716</v>
      </c>
      <c r="C211" s="1" t="str">
        <f t="shared" si="34"/>
        <v>21:1147</v>
      </c>
      <c r="D211" s="1" t="str">
        <f t="shared" ref="D211:D242" si="35">HYPERLINK("https://geochem.nrcan.gc.ca/cdogs/content/svy/svy210421_e.htm", "21:0421")</f>
        <v>21:0421</v>
      </c>
      <c r="E211" t="s">
        <v>1717</v>
      </c>
      <c r="F211" t="s">
        <v>1718</v>
      </c>
      <c r="H211">
        <v>55.047881699999998</v>
      </c>
      <c r="I211">
        <v>-65.050317899999996</v>
      </c>
      <c r="J211" s="1" t="str">
        <f t="shared" ref="J211:J242" si="36">HYPERLINK("https://geochem.nrcan.gc.ca/cdogs/content/kwd/kwd020044_e.htm", "Till")</f>
        <v>Till</v>
      </c>
      <c r="K211" s="1" t="str">
        <f t="shared" ref="K211:K242" si="37">HYPERLINK("https://geochem.nrcan.gc.ca/cdogs/content/kwd/kwd080049_e.htm", "HMC separation (ODM; details not reported)")</f>
        <v>HMC separation (ODM; details not reported)</v>
      </c>
      <c r="L211" t="s">
        <v>843</v>
      </c>
      <c r="M211" t="s">
        <v>36</v>
      </c>
      <c r="N211" t="s">
        <v>843</v>
      </c>
      <c r="O211" t="s">
        <v>895</v>
      </c>
      <c r="P211" t="s">
        <v>314</v>
      </c>
      <c r="Q211" t="s">
        <v>988</v>
      </c>
      <c r="R211" t="s">
        <v>988</v>
      </c>
      <c r="S211" t="s">
        <v>988</v>
      </c>
      <c r="T211" t="s">
        <v>988</v>
      </c>
      <c r="U211" t="s">
        <v>988</v>
      </c>
      <c r="V211" t="s">
        <v>988</v>
      </c>
      <c r="W211" t="s">
        <v>988</v>
      </c>
      <c r="X211" t="s">
        <v>988</v>
      </c>
      <c r="Y211" t="s">
        <v>988</v>
      </c>
      <c r="Z211" t="s">
        <v>988</v>
      </c>
      <c r="AA211" t="s">
        <v>988</v>
      </c>
      <c r="AB211" t="s">
        <v>988</v>
      </c>
      <c r="AC211" t="s">
        <v>988</v>
      </c>
      <c r="AD211" t="s">
        <v>988</v>
      </c>
      <c r="AE211" t="s">
        <v>988</v>
      </c>
    </row>
    <row r="212" spans="1:31" hidden="1" x14ac:dyDescent="0.3">
      <c r="A212" t="s">
        <v>1719</v>
      </c>
      <c r="B212" t="s">
        <v>1720</v>
      </c>
      <c r="C212" s="1" t="str">
        <f t="shared" si="34"/>
        <v>21:1147</v>
      </c>
      <c r="D212" s="1" t="str">
        <f t="shared" si="35"/>
        <v>21:0421</v>
      </c>
      <c r="E212" t="s">
        <v>1721</v>
      </c>
      <c r="F212" t="s">
        <v>1722</v>
      </c>
      <c r="H212">
        <v>55.136413599999997</v>
      </c>
      <c r="I212">
        <v>-65.022503400000005</v>
      </c>
      <c r="J212" s="1" t="str">
        <f t="shared" si="36"/>
        <v>Till</v>
      </c>
      <c r="K212" s="1" t="str">
        <f t="shared" si="37"/>
        <v>HMC separation (ODM; details not reported)</v>
      </c>
      <c r="L212" t="s">
        <v>82</v>
      </c>
      <c r="M212" t="s">
        <v>36</v>
      </c>
      <c r="N212" t="s">
        <v>82</v>
      </c>
      <c r="O212" t="s">
        <v>1253</v>
      </c>
      <c r="P212" t="s">
        <v>662</v>
      </c>
      <c r="Q212" t="s">
        <v>988</v>
      </c>
      <c r="R212" t="s">
        <v>988</v>
      </c>
      <c r="S212" t="s">
        <v>988</v>
      </c>
      <c r="T212" t="s">
        <v>988</v>
      </c>
      <c r="U212" t="s">
        <v>988</v>
      </c>
      <c r="V212" t="s">
        <v>988</v>
      </c>
      <c r="W212" t="s">
        <v>988</v>
      </c>
      <c r="X212" t="s">
        <v>988</v>
      </c>
      <c r="Y212" t="s">
        <v>988</v>
      </c>
      <c r="Z212" t="s">
        <v>988</v>
      </c>
      <c r="AA212" t="s">
        <v>988</v>
      </c>
      <c r="AB212" t="s">
        <v>988</v>
      </c>
      <c r="AC212" t="s">
        <v>988</v>
      </c>
      <c r="AD212" t="s">
        <v>988</v>
      </c>
      <c r="AE212" t="s">
        <v>988</v>
      </c>
    </row>
    <row r="213" spans="1:31" hidden="1" x14ac:dyDescent="0.3">
      <c r="A213" t="s">
        <v>1723</v>
      </c>
      <c r="B213" t="s">
        <v>1724</v>
      </c>
      <c r="C213" s="1" t="str">
        <f t="shared" si="34"/>
        <v>21:1147</v>
      </c>
      <c r="D213" s="1" t="str">
        <f t="shared" si="35"/>
        <v>21:0421</v>
      </c>
      <c r="E213" t="s">
        <v>1721</v>
      </c>
      <c r="F213" t="s">
        <v>1725</v>
      </c>
      <c r="H213">
        <v>55.136413599999997</v>
      </c>
      <c r="I213">
        <v>-65.022503400000005</v>
      </c>
      <c r="J213" s="1" t="str">
        <f t="shared" si="36"/>
        <v>Till</v>
      </c>
      <c r="K213" s="1" t="str">
        <f t="shared" si="37"/>
        <v>HMC separation (ODM; details not reported)</v>
      </c>
      <c r="L213" t="s">
        <v>469</v>
      </c>
      <c r="M213" t="s">
        <v>709</v>
      </c>
      <c r="N213" t="s">
        <v>227</v>
      </c>
      <c r="O213" t="s">
        <v>37</v>
      </c>
      <c r="P213" t="s">
        <v>1431</v>
      </c>
      <c r="Q213" t="s">
        <v>988</v>
      </c>
      <c r="R213" t="s">
        <v>988</v>
      </c>
      <c r="S213" t="s">
        <v>988</v>
      </c>
      <c r="T213" t="s">
        <v>988</v>
      </c>
      <c r="U213" t="s">
        <v>988</v>
      </c>
      <c r="V213" t="s">
        <v>988</v>
      </c>
      <c r="W213" t="s">
        <v>988</v>
      </c>
      <c r="X213" t="s">
        <v>988</v>
      </c>
      <c r="Y213" t="s">
        <v>988</v>
      </c>
      <c r="Z213" t="s">
        <v>988</v>
      </c>
      <c r="AA213" t="s">
        <v>988</v>
      </c>
      <c r="AB213" t="s">
        <v>988</v>
      </c>
      <c r="AC213" t="s">
        <v>988</v>
      </c>
      <c r="AD213" t="s">
        <v>988</v>
      </c>
      <c r="AE213" t="s">
        <v>988</v>
      </c>
    </row>
    <row r="214" spans="1:31" hidden="1" x14ac:dyDescent="0.3">
      <c r="A214" t="s">
        <v>1726</v>
      </c>
      <c r="B214" t="s">
        <v>1727</v>
      </c>
      <c r="C214" s="1" t="str">
        <f t="shared" si="34"/>
        <v>21:1147</v>
      </c>
      <c r="D214" s="1" t="str">
        <f t="shared" si="35"/>
        <v>21:0421</v>
      </c>
      <c r="E214" t="s">
        <v>1728</v>
      </c>
      <c r="F214" t="s">
        <v>1729</v>
      </c>
      <c r="H214">
        <v>55.225836700000002</v>
      </c>
      <c r="I214">
        <v>-65.2228767</v>
      </c>
      <c r="J214" s="1" t="str">
        <f t="shared" si="36"/>
        <v>Till</v>
      </c>
      <c r="K214" s="1" t="str">
        <f t="shared" si="37"/>
        <v>HMC separation (ODM; details not reported)</v>
      </c>
      <c r="L214" t="s">
        <v>148</v>
      </c>
      <c r="M214" t="s">
        <v>36</v>
      </c>
      <c r="N214" t="s">
        <v>148</v>
      </c>
      <c r="O214" t="s">
        <v>1136</v>
      </c>
      <c r="P214" t="s">
        <v>633</v>
      </c>
      <c r="Q214" t="s">
        <v>988</v>
      </c>
      <c r="R214" t="s">
        <v>988</v>
      </c>
      <c r="S214" t="s">
        <v>988</v>
      </c>
      <c r="T214" t="s">
        <v>988</v>
      </c>
      <c r="U214" t="s">
        <v>988</v>
      </c>
      <c r="V214" t="s">
        <v>988</v>
      </c>
      <c r="W214" t="s">
        <v>988</v>
      </c>
      <c r="X214" t="s">
        <v>988</v>
      </c>
      <c r="Y214" t="s">
        <v>988</v>
      </c>
      <c r="Z214" t="s">
        <v>988</v>
      </c>
      <c r="AA214" t="s">
        <v>988</v>
      </c>
      <c r="AB214" t="s">
        <v>988</v>
      </c>
      <c r="AC214" t="s">
        <v>988</v>
      </c>
      <c r="AD214" t="s">
        <v>988</v>
      </c>
      <c r="AE214" t="s">
        <v>988</v>
      </c>
    </row>
    <row r="215" spans="1:31" hidden="1" x14ac:dyDescent="0.3">
      <c r="A215" t="s">
        <v>1730</v>
      </c>
      <c r="B215" t="s">
        <v>1731</v>
      </c>
      <c r="C215" s="1" t="str">
        <f t="shared" si="34"/>
        <v>21:1147</v>
      </c>
      <c r="D215" s="1" t="str">
        <f t="shared" si="35"/>
        <v>21:0421</v>
      </c>
      <c r="E215" t="s">
        <v>1732</v>
      </c>
      <c r="F215" t="s">
        <v>1733</v>
      </c>
      <c r="H215">
        <v>55.365044400000002</v>
      </c>
      <c r="I215">
        <v>-65.231480500000004</v>
      </c>
      <c r="J215" s="1" t="str">
        <f t="shared" si="36"/>
        <v>Till</v>
      </c>
      <c r="K215" s="1" t="str">
        <f t="shared" si="37"/>
        <v>HMC separation (ODM; details not reported)</v>
      </c>
      <c r="L215" t="s">
        <v>1146</v>
      </c>
      <c r="M215" t="s">
        <v>36</v>
      </c>
      <c r="N215" t="s">
        <v>1146</v>
      </c>
      <c r="O215" t="s">
        <v>249</v>
      </c>
      <c r="P215" t="s">
        <v>189</v>
      </c>
      <c r="Q215" t="s">
        <v>988</v>
      </c>
      <c r="R215" t="s">
        <v>988</v>
      </c>
      <c r="S215" t="s">
        <v>988</v>
      </c>
      <c r="T215" t="s">
        <v>988</v>
      </c>
      <c r="U215" t="s">
        <v>988</v>
      </c>
      <c r="V215" t="s">
        <v>988</v>
      </c>
      <c r="W215" t="s">
        <v>988</v>
      </c>
      <c r="X215" t="s">
        <v>988</v>
      </c>
      <c r="Y215" t="s">
        <v>988</v>
      </c>
      <c r="Z215" t="s">
        <v>988</v>
      </c>
      <c r="AA215" t="s">
        <v>988</v>
      </c>
      <c r="AB215" t="s">
        <v>988</v>
      </c>
      <c r="AC215" t="s">
        <v>988</v>
      </c>
      <c r="AD215" t="s">
        <v>988</v>
      </c>
      <c r="AE215" t="s">
        <v>988</v>
      </c>
    </row>
    <row r="216" spans="1:31" hidden="1" x14ac:dyDescent="0.3">
      <c r="A216" t="s">
        <v>1734</v>
      </c>
      <c r="B216" t="s">
        <v>1735</v>
      </c>
      <c r="C216" s="1" t="str">
        <f t="shared" si="34"/>
        <v>21:1147</v>
      </c>
      <c r="D216" s="1" t="str">
        <f t="shared" si="35"/>
        <v>21:0421</v>
      </c>
      <c r="E216" t="s">
        <v>1736</v>
      </c>
      <c r="F216" t="s">
        <v>1737</v>
      </c>
      <c r="H216">
        <v>55.273715699999997</v>
      </c>
      <c r="I216">
        <v>-65.355269800000002</v>
      </c>
      <c r="J216" s="1" t="str">
        <f t="shared" si="36"/>
        <v>Till</v>
      </c>
      <c r="K216" s="1" t="str">
        <f t="shared" si="37"/>
        <v>HMC separation (ODM; details not reported)</v>
      </c>
      <c r="L216" t="s">
        <v>250</v>
      </c>
      <c r="M216" t="s">
        <v>36</v>
      </c>
      <c r="N216" t="s">
        <v>250</v>
      </c>
      <c r="O216" t="s">
        <v>598</v>
      </c>
      <c r="P216" t="s">
        <v>1019</v>
      </c>
      <c r="Q216" t="s">
        <v>988</v>
      </c>
      <c r="R216" t="s">
        <v>988</v>
      </c>
      <c r="S216" t="s">
        <v>988</v>
      </c>
      <c r="T216" t="s">
        <v>988</v>
      </c>
      <c r="U216" t="s">
        <v>988</v>
      </c>
      <c r="V216" t="s">
        <v>988</v>
      </c>
      <c r="W216" t="s">
        <v>988</v>
      </c>
      <c r="X216" t="s">
        <v>988</v>
      </c>
      <c r="Y216" t="s">
        <v>988</v>
      </c>
      <c r="Z216" t="s">
        <v>988</v>
      </c>
      <c r="AA216" t="s">
        <v>988</v>
      </c>
      <c r="AB216" t="s">
        <v>988</v>
      </c>
      <c r="AC216" t="s">
        <v>988</v>
      </c>
      <c r="AD216" t="s">
        <v>988</v>
      </c>
      <c r="AE216" t="s">
        <v>988</v>
      </c>
    </row>
    <row r="217" spans="1:31" hidden="1" x14ac:dyDescent="0.3">
      <c r="A217" t="s">
        <v>1738</v>
      </c>
      <c r="B217" t="s">
        <v>1739</v>
      </c>
      <c r="C217" s="1" t="str">
        <f t="shared" si="34"/>
        <v>21:1147</v>
      </c>
      <c r="D217" s="1" t="str">
        <f t="shared" si="35"/>
        <v>21:0421</v>
      </c>
      <c r="E217" t="s">
        <v>1740</v>
      </c>
      <c r="F217" t="s">
        <v>1741</v>
      </c>
      <c r="H217">
        <v>55.291549400000001</v>
      </c>
      <c r="I217">
        <v>-65.5857575</v>
      </c>
      <c r="J217" s="1" t="str">
        <f t="shared" si="36"/>
        <v>Till</v>
      </c>
      <c r="K217" s="1" t="str">
        <f t="shared" si="37"/>
        <v>HMC separation (ODM; details not reported)</v>
      </c>
      <c r="L217" t="s">
        <v>1292</v>
      </c>
      <c r="M217" t="s">
        <v>36</v>
      </c>
      <c r="N217" t="s">
        <v>1292</v>
      </c>
      <c r="O217" t="s">
        <v>331</v>
      </c>
      <c r="P217" t="s">
        <v>1394</v>
      </c>
      <c r="Q217" t="s">
        <v>988</v>
      </c>
      <c r="R217" t="s">
        <v>988</v>
      </c>
      <c r="S217" t="s">
        <v>988</v>
      </c>
      <c r="T217" t="s">
        <v>988</v>
      </c>
      <c r="U217" t="s">
        <v>988</v>
      </c>
      <c r="V217" t="s">
        <v>988</v>
      </c>
      <c r="W217" t="s">
        <v>988</v>
      </c>
      <c r="X217" t="s">
        <v>988</v>
      </c>
      <c r="Y217" t="s">
        <v>988</v>
      </c>
      <c r="Z217" t="s">
        <v>988</v>
      </c>
      <c r="AA217" t="s">
        <v>988</v>
      </c>
      <c r="AB217" t="s">
        <v>988</v>
      </c>
      <c r="AC217" t="s">
        <v>988</v>
      </c>
      <c r="AD217" t="s">
        <v>988</v>
      </c>
      <c r="AE217" t="s">
        <v>988</v>
      </c>
    </row>
    <row r="218" spans="1:31" hidden="1" x14ac:dyDescent="0.3">
      <c r="A218" t="s">
        <v>1742</v>
      </c>
      <c r="B218" t="s">
        <v>1743</v>
      </c>
      <c r="C218" s="1" t="str">
        <f t="shared" si="34"/>
        <v>21:1147</v>
      </c>
      <c r="D218" s="1" t="str">
        <f t="shared" si="35"/>
        <v>21:0421</v>
      </c>
      <c r="E218" t="s">
        <v>1744</v>
      </c>
      <c r="F218" t="s">
        <v>1745</v>
      </c>
      <c r="H218">
        <v>55.166436500000003</v>
      </c>
      <c r="I218">
        <v>-65.320517699999996</v>
      </c>
      <c r="J218" s="1" t="str">
        <f t="shared" si="36"/>
        <v>Till</v>
      </c>
      <c r="K218" s="1" t="str">
        <f t="shared" si="37"/>
        <v>HMC separation (ODM; details not reported)</v>
      </c>
      <c r="L218" t="s">
        <v>1035</v>
      </c>
      <c r="M218" t="s">
        <v>772</v>
      </c>
      <c r="N218" t="s">
        <v>250</v>
      </c>
      <c r="O218" t="s">
        <v>861</v>
      </c>
      <c r="P218" t="s">
        <v>58</v>
      </c>
      <c r="Q218" t="s">
        <v>988</v>
      </c>
      <c r="R218" t="s">
        <v>988</v>
      </c>
      <c r="S218" t="s">
        <v>988</v>
      </c>
      <c r="T218" t="s">
        <v>988</v>
      </c>
      <c r="U218" t="s">
        <v>988</v>
      </c>
      <c r="V218" t="s">
        <v>988</v>
      </c>
      <c r="W218" t="s">
        <v>988</v>
      </c>
      <c r="X218" t="s">
        <v>988</v>
      </c>
      <c r="Y218" t="s">
        <v>988</v>
      </c>
      <c r="Z218" t="s">
        <v>988</v>
      </c>
      <c r="AA218" t="s">
        <v>988</v>
      </c>
      <c r="AB218" t="s">
        <v>988</v>
      </c>
      <c r="AC218" t="s">
        <v>988</v>
      </c>
      <c r="AD218" t="s">
        <v>988</v>
      </c>
      <c r="AE218" t="s">
        <v>988</v>
      </c>
    </row>
    <row r="219" spans="1:31" hidden="1" x14ac:dyDescent="0.3">
      <c r="A219" t="s">
        <v>1746</v>
      </c>
      <c r="B219" t="s">
        <v>1747</v>
      </c>
      <c r="C219" s="1" t="str">
        <f t="shared" si="34"/>
        <v>21:1147</v>
      </c>
      <c r="D219" s="1" t="str">
        <f t="shared" si="35"/>
        <v>21:0421</v>
      </c>
      <c r="E219" t="s">
        <v>1748</v>
      </c>
      <c r="F219" t="s">
        <v>1749</v>
      </c>
      <c r="H219">
        <v>55.060556200000001</v>
      </c>
      <c r="I219">
        <v>-65.243396700000005</v>
      </c>
      <c r="J219" s="1" t="str">
        <f t="shared" si="36"/>
        <v>Till</v>
      </c>
      <c r="K219" s="1" t="str">
        <f t="shared" si="37"/>
        <v>HMC separation (ODM; details not reported)</v>
      </c>
      <c r="L219" t="s">
        <v>146</v>
      </c>
      <c r="M219" t="s">
        <v>36</v>
      </c>
      <c r="N219" t="s">
        <v>146</v>
      </c>
      <c r="O219" t="s">
        <v>757</v>
      </c>
      <c r="P219" t="s">
        <v>742</v>
      </c>
      <c r="Q219" t="s">
        <v>988</v>
      </c>
      <c r="R219" t="s">
        <v>988</v>
      </c>
      <c r="S219" t="s">
        <v>988</v>
      </c>
      <c r="T219" t="s">
        <v>988</v>
      </c>
      <c r="U219" t="s">
        <v>988</v>
      </c>
      <c r="V219" t="s">
        <v>988</v>
      </c>
      <c r="W219" t="s">
        <v>988</v>
      </c>
      <c r="X219" t="s">
        <v>988</v>
      </c>
      <c r="Y219" t="s">
        <v>988</v>
      </c>
      <c r="Z219" t="s">
        <v>988</v>
      </c>
      <c r="AA219" t="s">
        <v>988</v>
      </c>
      <c r="AB219" t="s">
        <v>988</v>
      </c>
      <c r="AC219" t="s">
        <v>988</v>
      </c>
      <c r="AD219" t="s">
        <v>988</v>
      </c>
      <c r="AE219" t="s">
        <v>988</v>
      </c>
    </row>
    <row r="220" spans="1:31" hidden="1" x14ac:dyDescent="0.3">
      <c r="A220" t="s">
        <v>1750</v>
      </c>
      <c r="B220" t="s">
        <v>1751</v>
      </c>
      <c r="C220" s="1" t="str">
        <f t="shared" si="34"/>
        <v>21:1147</v>
      </c>
      <c r="D220" s="1" t="str">
        <f t="shared" si="35"/>
        <v>21:0421</v>
      </c>
      <c r="E220" t="s">
        <v>1752</v>
      </c>
      <c r="F220" t="s">
        <v>1753</v>
      </c>
      <c r="H220">
        <v>55.141366400000003</v>
      </c>
      <c r="I220">
        <v>-65.740314799999993</v>
      </c>
      <c r="J220" s="1" t="str">
        <f t="shared" si="36"/>
        <v>Till</v>
      </c>
      <c r="K220" s="1" t="str">
        <f t="shared" si="37"/>
        <v>HMC separation (ODM; details not reported)</v>
      </c>
      <c r="L220" t="s">
        <v>1431</v>
      </c>
      <c r="M220" t="s">
        <v>36</v>
      </c>
      <c r="N220" t="s">
        <v>1431</v>
      </c>
      <c r="O220" t="s">
        <v>709</v>
      </c>
      <c r="P220" t="s">
        <v>471</v>
      </c>
      <c r="Q220" t="s">
        <v>988</v>
      </c>
      <c r="R220" t="s">
        <v>988</v>
      </c>
      <c r="S220" t="s">
        <v>988</v>
      </c>
      <c r="T220" t="s">
        <v>988</v>
      </c>
      <c r="U220" t="s">
        <v>988</v>
      </c>
      <c r="V220" t="s">
        <v>988</v>
      </c>
      <c r="W220" t="s">
        <v>988</v>
      </c>
      <c r="X220" t="s">
        <v>988</v>
      </c>
      <c r="Y220" t="s">
        <v>988</v>
      </c>
      <c r="Z220" t="s">
        <v>988</v>
      </c>
      <c r="AA220" t="s">
        <v>988</v>
      </c>
      <c r="AB220" t="s">
        <v>988</v>
      </c>
      <c r="AC220" t="s">
        <v>988</v>
      </c>
      <c r="AD220" t="s">
        <v>988</v>
      </c>
      <c r="AE220" t="s">
        <v>988</v>
      </c>
    </row>
    <row r="221" spans="1:31" hidden="1" x14ac:dyDescent="0.3">
      <c r="A221" t="s">
        <v>1754</v>
      </c>
      <c r="B221" t="s">
        <v>1755</v>
      </c>
      <c r="C221" s="1" t="str">
        <f t="shared" si="34"/>
        <v>21:1147</v>
      </c>
      <c r="D221" s="1" t="str">
        <f t="shared" si="35"/>
        <v>21:0421</v>
      </c>
      <c r="E221" t="s">
        <v>1756</v>
      </c>
      <c r="F221" t="s">
        <v>1757</v>
      </c>
      <c r="H221">
        <v>55.152479200000002</v>
      </c>
      <c r="I221">
        <v>-65.8518787</v>
      </c>
      <c r="J221" s="1" t="str">
        <f t="shared" si="36"/>
        <v>Till</v>
      </c>
      <c r="K221" s="1" t="str">
        <f t="shared" si="37"/>
        <v>HMC separation (ODM; details not reported)</v>
      </c>
      <c r="L221" t="s">
        <v>562</v>
      </c>
      <c r="M221" t="s">
        <v>36</v>
      </c>
      <c r="N221" t="s">
        <v>562</v>
      </c>
      <c r="O221" t="s">
        <v>374</v>
      </c>
      <c r="P221" t="s">
        <v>1262</v>
      </c>
      <c r="Q221" t="s">
        <v>988</v>
      </c>
      <c r="R221" t="s">
        <v>988</v>
      </c>
      <c r="S221" t="s">
        <v>988</v>
      </c>
      <c r="T221" t="s">
        <v>988</v>
      </c>
      <c r="U221" t="s">
        <v>988</v>
      </c>
      <c r="V221" t="s">
        <v>988</v>
      </c>
      <c r="W221" t="s">
        <v>988</v>
      </c>
      <c r="X221" t="s">
        <v>988</v>
      </c>
      <c r="Y221" t="s">
        <v>988</v>
      </c>
      <c r="Z221" t="s">
        <v>988</v>
      </c>
      <c r="AA221" t="s">
        <v>988</v>
      </c>
      <c r="AB221" t="s">
        <v>988</v>
      </c>
      <c r="AC221" t="s">
        <v>988</v>
      </c>
      <c r="AD221" t="s">
        <v>988</v>
      </c>
      <c r="AE221" t="s">
        <v>988</v>
      </c>
    </row>
    <row r="222" spans="1:31" hidden="1" x14ac:dyDescent="0.3">
      <c r="A222" t="s">
        <v>1758</v>
      </c>
      <c r="B222" t="s">
        <v>1759</v>
      </c>
      <c r="C222" s="1" t="str">
        <f t="shared" si="34"/>
        <v>21:1147</v>
      </c>
      <c r="D222" s="1" t="str">
        <f t="shared" si="35"/>
        <v>21:0421</v>
      </c>
      <c r="E222" t="s">
        <v>1760</v>
      </c>
      <c r="F222" t="s">
        <v>1761</v>
      </c>
      <c r="H222">
        <v>55.086060099999997</v>
      </c>
      <c r="I222">
        <v>-65.874057199999996</v>
      </c>
      <c r="J222" s="1" t="str">
        <f t="shared" si="36"/>
        <v>Till</v>
      </c>
      <c r="K222" s="1" t="str">
        <f t="shared" si="37"/>
        <v>HMC separation (ODM; details not reported)</v>
      </c>
      <c r="L222" t="s">
        <v>104</v>
      </c>
      <c r="M222" t="s">
        <v>36</v>
      </c>
      <c r="N222" t="s">
        <v>104</v>
      </c>
      <c r="O222" t="s">
        <v>59</v>
      </c>
      <c r="P222" t="s">
        <v>314</v>
      </c>
      <c r="Q222" t="s">
        <v>988</v>
      </c>
      <c r="R222" t="s">
        <v>988</v>
      </c>
      <c r="S222" t="s">
        <v>988</v>
      </c>
      <c r="T222" t="s">
        <v>988</v>
      </c>
      <c r="U222" t="s">
        <v>988</v>
      </c>
      <c r="V222" t="s">
        <v>988</v>
      </c>
      <c r="W222" t="s">
        <v>988</v>
      </c>
      <c r="X222" t="s">
        <v>988</v>
      </c>
      <c r="Y222" t="s">
        <v>988</v>
      </c>
      <c r="Z222" t="s">
        <v>988</v>
      </c>
      <c r="AA222" t="s">
        <v>988</v>
      </c>
      <c r="AB222" t="s">
        <v>988</v>
      </c>
      <c r="AC222" t="s">
        <v>988</v>
      </c>
      <c r="AD222" t="s">
        <v>988</v>
      </c>
      <c r="AE222" t="s">
        <v>988</v>
      </c>
    </row>
    <row r="223" spans="1:31" hidden="1" x14ac:dyDescent="0.3">
      <c r="A223" t="s">
        <v>1762</v>
      </c>
      <c r="B223" t="s">
        <v>1763</v>
      </c>
      <c r="C223" s="1" t="str">
        <f t="shared" si="34"/>
        <v>21:1147</v>
      </c>
      <c r="D223" s="1" t="str">
        <f t="shared" si="35"/>
        <v>21:0421</v>
      </c>
      <c r="E223" t="s">
        <v>1764</v>
      </c>
      <c r="F223" t="s">
        <v>1765</v>
      </c>
      <c r="H223">
        <v>54.999158000000001</v>
      </c>
      <c r="I223">
        <v>-65.974325199999996</v>
      </c>
      <c r="J223" s="1" t="str">
        <f t="shared" si="36"/>
        <v>Till</v>
      </c>
      <c r="K223" s="1" t="str">
        <f t="shared" si="37"/>
        <v>HMC separation (ODM; details not reported)</v>
      </c>
      <c r="L223" t="s">
        <v>435</v>
      </c>
      <c r="M223" t="s">
        <v>36</v>
      </c>
      <c r="N223" t="s">
        <v>435</v>
      </c>
      <c r="O223" t="s">
        <v>757</v>
      </c>
      <c r="P223" t="s">
        <v>1262</v>
      </c>
      <c r="Q223" t="s">
        <v>988</v>
      </c>
      <c r="R223" t="s">
        <v>988</v>
      </c>
      <c r="S223" t="s">
        <v>988</v>
      </c>
      <c r="T223" t="s">
        <v>988</v>
      </c>
      <c r="U223" t="s">
        <v>988</v>
      </c>
      <c r="V223" t="s">
        <v>988</v>
      </c>
      <c r="W223" t="s">
        <v>988</v>
      </c>
      <c r="X223" t="s">
        <v>988</v>
      </c>
      <c r="Y223" t="s">
        <v>988</v>
      </c>
      <c r="Z223" t="s">
        <v>988</v>
      </c>
      <c r="AA223" t="s">
        <v>988</v>
      </c>
      <c r="AB223" t="s">
        <v>988</v>
      </c>
      <c r="AC223" t="s">
        <v>988</v>
      </c>
      <c r="AD223" t="s">
        <v>988</v>
      </c>
      <c r="AE223" t="s">
        <v>988</v>
      </c>
    </row>
    <row r="224" spans="1:31" hidden="1" x14ac:dyDescent="0.3">
      <c r="A224" t="s">
        <v>1766</v>
      </c>
      <c r="B224" t="s">
        <v>1767</v>
      </c>
      <c r="C224" s="1" t="str">
        <f t="shared" si="34"/>
        <v>21:1147</v>
      </c>
      <c r="D224" s="1" t="str">
        <f t="shared" si="35"/>
        <v>21:0421</v>
      </c>
      <c r="E224" t="s">
        <v>1768</v>
      </c>
      <c r="F224" t="s">
        <v>1769</v>
      </c>
      <c r="H224">
        <v>54.910072</v>
      </c>
      <c r="I224">
        <v>-65.819348199999993</v>
      </c>
      <c r="J224" s="1" t="str">
        <f t="shared" si="36"/>
        <v>Till</v>
      </c>
      <c r="K224" s="1" t="str">
        <f t="shared" si="37"/>
        <v>HMC separation (ODM; details not reported)</v>
      </c>
      <c r="L224" t="s">
        <v>146</v>
      </c>
      <c r="M224" t="s">
        <v>36</v>
      </c>
      <c r="N224" t="s">
        <v>146</v>
      </c>
      <c r="O224" t="s">
        <v>37</v>
      </c>
      <c r="P224" t="s">
        <v>312</v>
      </c>
      <c r="Q224" t="s">
        <v>988</v>
      </c>
      <c r="R224" t="s">
        <v>988</v>
      </c>
      <c r="S224" t="s">
        <v>988</v>
      </c>
      <c r="T224" t="s">
        <v>988</v>
      </c>
      <c r="U224" t="s">
        <v>988</v>
      </c>
      <c r="V224" t="s">
        <v>988</v>
      </c>
      <c r="W224" t="s">
        <v>988</v>
      </c>
      <c r="X224" t="s">
        <v>988</v>
      </c>
      <c r="Y224" t="s">
        <v>988</v>
      </c>
      <c r="Z224" t="s">
        <v>988</v>
      </c>
      <c r="AA224" t="s">
        <v>988</v>
      </c>
      <c r="AB224" t="s">
        <v>988</v>
      </c>
      <c r="AC224" t="s">
        <v>988</v>
      </c>
      <c r="AD224" t="s">
        <v>988</v>
      </c>
      <c r="AE224" t="s">
        <v>988</v>
      </c>
    </row>
    <row r="225" spans="1:31" hidden="1" x14ac:dyDescent="0.3">
      <c r="A225" t="s">
        <v>1770</v>
      </c>
      <c r="B225" t="s">
        <v>1771</v>
      </c>
      <c r="C225" s="1" t="str">
        <f t="shared" si="34"/>
        <v>21:1147</v>
      </c>
      <c r="D225" s="1" t="str">
        <f t="shared" si="35"/>
        <v>21:0421</v>
      </c>
      <c r="E225" t="s">
        <v>1772</v>
      </c>
      <c r="F225" t="s">
        <v>1773</v>
      </c>
      <c r="H225">
        <v>54.965233099999999</v>
      </c>
      <c r="I225">
        <v>-65.545352899999997</v>
      </c>
      <c r="J225" s="1" t="str">
        <f t="shared" si="36"/>
        <v>Till</v>
      </c>
      <c r="K225" s="1" t="str">
        <f t="shared" si="37"/>
        <v>HMC separation (ODM; details not reported)</v>
      </c>
      <c r="L225" t="s">
        <v>124</v>
      </c>
      <c r="M225" t="s">
        <v>36</v>
      </c>
      <c r="N225" t="s">
        <v>124</v>
      </c>
      <c r="O225" t="s">
        <v>757</v>
      </c>
      <c r="P225" t="s">
        <v>314</v>
      </c>
      <c r="Q225" t="s">
        <v>988</v>
      </c>
      <c r="R225" t="s">
        <v>988</v>
      </c>
      <c r="S225" t="s">
        <v>988</v>
      </c>
      <c r="T225" t="s">
        <v>988</v>
      </c>
      <c r="U225" t="s">
        <v>988</v>
      </c>
      <c r="V225" t="s">
        <v>988</v>
      </c>
      <c r="W225" t="s">
        <v>988</v>
      </c>
      <c r="X225" t="s">
        <v>988</v>
      </c>
      <c r="Y225" t="s">
        <v>988</v>
      </c>
      <c r="Z225" t="s">
        <v>988</v>
      </c>
      <c r="AA225" t="s">
        <v>988</v>
      </c>
      <c r="AB225" t="s">
        <v>988</v>
      </c>
      <c r="AC225" t="s">
        <v>988</v>
      </c>
      <c r="AD225" t="s">
        <v>988</v>
      </c>
      <c r="AE225" t="s">
        <v>988</v>
      </c>
    </row>
    <row r="226" spans="1:31" hidden="1" x14ac:dyDescent="0.3">
      <c r="A226" t="s">
        <v>1774</v>
      </c>
      <c r="B226" t="s">
        <v>1775</v>
      </c>
      <c r="C226" s="1" t="str">
        <f t="shared" si="34"/>
        <v>21:1147</v>
      </c>
      <c r="D226" s="1" t="str">
        <f t="shared" si="35"/>
        <v>21:0421</v>
      </c>
      <c r="E226" t="s">
        <v>1776</v>
      </c>
      <c r="F226" t="s">
        <v>1777</v>
      </c>
      <c r="H226">
        <v>54.923748699999997</v>
      </c>
      <c r="I226">
        <v>-65.228158500000006</v>
      </c>
      <c r="J226" s="1" t="str">
        <f t="shared" si="36"/>
        <v>Till</v>
      </c>
      <c r="K226" s="1" t="str">
        <f t="shared" si="37"/>
        <v>HMC separation (ODM; details not reported)</v>
      </c>
      <c r="L226" t="s">
        <v>1135</v>
      </c>
      <c r="M226" t="s">
        <v>36</v>
      </c>
      <c r="N226" t="s">
        <v>1135</v>
      </c>
      <c r="O226" t="s">
        <v>249</v>
      </c>
      <c r="P226" t="s">
        <v>1292</v>
      </c>
      <c r="Q226" t="s">
        <v>988</v>
      </c>
      <c r="R226" t="s">
        <v>988</v>
      </c>
      <c r="S226" t="s">
        <v>988</v>
      </c>
      <c r="T226" t="s">
        <v>988</v>
      </c>
      <c r="U226" t="s">
        <v>988</v>
      </c>
      <c r="V226" t="s">
        <v>988</v>
      </c>
      <c r="W226" t="s">
        <v>988</v>
      </c>
      <c r="X226" t="s">
        <v>988</v>
      </c>
      <c r="Y226" t="s">
        <v>988</v>
      </c>
      <c r="Z226" t="s">
        <v>988</v>
      </c>
      <c r="AA226" t="s">
        <v>988</v>
      </c>
      <c r="AB226" t="s">
        <v>988</v>
      </c>
      <c r="AC226" t="s">
        <v>988</v>
      </c>
      <c r="AD226" t="s">
        <v>988</v>
      </c>
      <c r="AE226" t="s">
        <v>988</v>
      </c>
    </row>
    <row r="227" spans="1:31" hidden="1" x14ac:dyDescent="0.3">
      <c r="A227" t="s">
        <v>1778</v>
      </c>
      <c r="B227" t="s">
        <v>1779</v>
      </c>
      <c r="C227" s="1" t="str">
        <f t="shared" si="34"/>
        <v>21:1147</v>
      </c>
      <c r="D227" s="1" t="str">
        <f t="shared" si="35"/>
        <v>21:0421</v>
      </c>
      <c r="E227" t="s">
        <v>1780</v>
      </c>
      <c r="F227" t="s">
        <v>1781</v>
      </c>
      <c r="H227">
        <v>54.854649500000001</v>
      </c>
      <c r="I227">
        <v>-65.506189500000005</v>
      </c>
      <c r="J227" s="1" t="str">
        <f t="shared" si="36"/>
        <v>Till</v>
      </c>
      <c r="K227" s="1" t="str">
        <f t="shared" si="37"/>
        <v>HMC separation (ODM; details not reported)</v>
      </c>
      <c r="L227" t="s">
        <v>1141</v>
      </c>
      <c r="M227" t="s">
        <v>36</v>
      </c>
      <c r="N227" t="s">
        <v>1141</v>
      </c>
      <c r="O227" t="s">
        <v>352</v>
      </c>
      <c r="P227" t="s">
        <v>1315</v>
      </c>
      <c r="Q227" t="s">
        <v>988</v>
      </c>
      <c r="R227" t="s">
        <v>988</v>
      </c>
      <c r="S227" t="s">
        <v>988</v>
      </c>
      <c r="T227" t="s">
        <v>988</v>
      </c>
      <c r="U227" t="s">
        <v>988</v>
      </c>
      <c r="V227" t="s">
        <v>988</v>
      </c>
      <c r="W227" t="s">
        <v>988</v>
      </c>
      <c r="X227" t="s">
        <v>988</v>
      </c>
      <c r="Y227" t="s">
        <v>988</v>
      </c>
      <c r="Z227" t="s">
        <v>988</v>
      </c>
      <c r="AA227" t="s">
        <v>988</v>
      </c>
      <c r="AB227" t="s">
        <v>988</v>
      </c>
      <c r="AC227" t="s">
        <v>988</v>
      </c>
      <c r="AD227" t="s">
        <v>988</v>
      </c>
      <c r="AE227" t="s">
        <v>988</v>
      </c>
    </row>
    <row r="228" spans="1:31" hidden="1" x14ac:dyDescent="0.3">
      <c r="A228" t="s">
        <v>1782</v>
      </c>
      <c r="B228" t="s">
        <v>1783</v>
      </c>
      <c r="C228" s="1" t="str">
        <f t="shared" si="34"/>
        <v>21:1147</v>
      </c>
      <c r="D228" s="1" t="str">
        <f t="shared" si="35"/>
        <v>21:0421</v>
      </c>
      <c r="E228" t="s">
        <v>1784</v>
      </c>
      <c r="F228" t="s">
        <v>1785</v>
      </c>
      <c r="H228">
        <v>55.359686199999999</v>
      </c>
      <c r="I228">
        <v>-65.990304600000002</v>
      </c>
      <c r="J228" s="1" t="str">
        <f t="shared" si="36"/>
        <v>Till</v>
      </c>
      <c r="K228" s="1" t="str">
        <f t="shared" si="37"/>
        <v>HMC separation (ODM; details not reported)</v>
      </c>
      <c r="L228" t="s">
        <v>1431</v>
      </c>
      <c r="M228" t="s">
        <v>36</v>
      </c>
      <c r="N228" t="s">
        <v>1431</v>
      </c>
      <c r="O228" t="s">
        <v>772</v>
      </c>
      <c r="P228" t="s">
        <v>1497</v>
      </c>
      <c r="Q228" t="s">
        <v>988</v>
      </c>
      <c r="R228" t="s">
        <v>988</v>
      </c>
      <c r="S228" t="s">
        <v>988</v>
      </c>
      <c r="T228" t="s">
        <v>988</v>
      </c>
      <c r="U228" t="s">
        <v>988</v>
      </c>
      <c r="V228" t="s">
        <v>988</v>
      </c>
      <c r="W228" t="s">
        <v>988</v>
      </c>
      <c r="X228" t="s">
        <v>988</v>
      </c>
      <c r="Y228" t="s">
        <v>988</v>
      </c>
      <c r="Z228" t="s">
        <v>988</v>
      </c>
      <c r="AA228" t="s">
        <v>988</v>
      </c>
      <c r="AB228" t="s">
        <v>988</v>
      </c>
      <c r="AC228" t="s">
        <v>988</v>
      </c>
      <c r="AD228" t="s">
        <v>988</v>
      </c>
      <c r="AE228" t="s">
        <v>988</v>
      </c>
    </row>
    <row r="229" spans="1:31" hidden="1" x14ac:dyDescent="0.3">
      <c r="A229" t="s">
        <v>1786</v>
      </c>
      <c r="B229" t="s">
        <v>1787</v>
      </c>
      <c r="C229" s="1" t="str">
        <f t="shared" si="34"/>
        <v>21:1147</v>
      </c>
      <c r="D229" s="1" t="str">
        <f t="shared" si="35"/>
        <v>21:0421</v>
      </c>
      <c r="E229" t="s">
        <v>1788</v>
      </c>
      <c r="F229" t="s">
        <v>1789</v>
      </c>
      <c r="H229">
        <v>55.239960699999997</v>
      </c>
      <c r="I229">
        <v>-65.959797199999997</v>
      </c>
      <c r="J229" s="1" t="str">
        <f t="shared" si="36"/>
        <v>Till</v>
      </c>
      <c r="K229" s="1" t="str">
        <f t="shared" si="37"/>
        <v>HMC separation (ODM; details not reported)</v>
      </c>
      <c r="L229" t="s">
        <v>1002</v>
      </c>
      <c r="M229" t="s">
        <v>36</v>
      </c>
      <c r="N229" t="s">
        <v>1002</v>
      </c>
      <c r="O229" t="s">
        <v>1711</v>
      </c>
      <c r="P229" t="s">
        <v>507</v>
      </c>
      <c r="Q229" t="s">
        <v>988</v>
      </c>
      <c r="R229" t="s">
        <v>988</v>
      </c>
      <c r="S229" t="s">
        <v>988</v>
      </c>
      <c r="T229" t="s">
        <v>988</v>
      </c>
      <c r="U229" t="s">
        <v>988</v>
      </c>
      <c r="V229" t="s">
        <v>988</v>
      </c>
      <c r="W229" t="s">
        <v>988</v>
      </c>
      <c r="X229" t="s">
        <v>988</v>
      </c>
      <c r="Y229" t="s">
        <v>988</v>
      </c>
      <c r="Z229" t="s">
        <v>988</v>
      </c>
      <c r="AA229" t="s">
        <v>988</v>
      </c>
      <c r="AB229" t="s">
        <v>988</v>
      </c>
      <c r="AC229" t="s">
        <v>988</v>
      </c>
      <c r="AD229" t="s">
        <v>988</v>
      </c>
      <c r="AE229" t="s">
        <v>988</v>
      </c>
    </row>
    <row r="230" spans="1:31" hidden="1" x14ac:dyDescent="0.3">
      <c r="A230" t="s">
        <v>1790</v>
      </c>
      <c r="B230" t="s">
        <v>1791</v>
      </c>
      <c r="C230" s="1" t="str">
        <f t="shared" si="34"/>
        <v>21:1147</v>
      </c>
      <c r="D230" s="1" t="str">
        <f t="shared" si="35"/>
        <v>21:0421</v>
      </c>
      <c r="E230" t="s">
        <v>1792</v>
      </c>
      <c r="F230" t="s">
        <v>1793</v>
      </c>
      <c r="H230">
        <v>55.3708581</v>
      </c>
      <c r="I230">
        <v>-65.529198199999996</v>
      </c>
      <c r="J230" s="1" t="str">
        <f t="shared" si="36"/>
        <v>Till</v>
      </c>
      <c r="K230" s="1" t="str">
        <f t="shared" si="37"/>
        <v>HMC separation (ODM; details not reported)</v>
      </c>
      <c r="L230" t="s">
        <v>102</v>
      </c>
      <c r="M230" t="s">
        <v>36</v>
      </c>
      <c r="N230" t="s">
        <v>102</v>
      </c>
      <c r="O230" t="s">
        <v>741</v>
      </c>
      <c r="P230" t="s">
        <v>471</v>
      </c>
      <c r="Q230" t="s">
        <v>988</v>
      </c>
      <c r="R230" t="s">
        <v>988</v>
      </c>
      <c r="S230" t="s">
        <v>988</v>
      </c>
      <c r="T230" t="s">
        <v>988</v>
      </c>
      <c r="U230" t="s">
        <v>988</v>
      </c>
      <c r="V230" t="s">
        <v>988</v>
      </c>
      <c r="W230" t="s">
        <v>988</v>
      </c>
      <c r="X230" t="s">
        <v>988</v>
      </c>
      <c r="Y230" t="s">
        <v>988</v>
      </c>
      <c r="Z230" t="s">
        <v>988</v>
      </c>
      <c r="AA230" t="s">
        <v>988</v>
      </c>
      <c r="AB230" t="s">
        <v>988</v>
      </c>
      <c r="AC230" t="s">
        <v>988</v>
      </c>
      <c r="AD230" t="s">
        <v>988</v>
      </c>
      <c r="AE230" t="s">
        <v>988</v>
      </c>
    </row>
    <row r="231" spans="1:31" hidden="1" x14ac:dyDescent="0.3">
      <c r="A231" t="s">
        <v>1794</v>
      </c>
      <c r="B231" t="s">
        <v>1795</v>
      </c>
      <c r="C231" s="1" t="str">
        <f t="shared" si="34"/>
        <v>21:1147</v>
      </c>
      <c r="D231" s="1" t="str">
        <f t="shared" si="35"/>
        <v>21:0421</v>
      </c>
      <c r="E231" t="s">
        <v>1796</v>
      </c>
      <c r="F231" t="s">
        <v>1797</v>
      </c>
      <c r="H231">
        <v>55.137428800000002</v>
      </c>
      <c r="I231">
        <v>-65.632301400000003</v>
      </c>
      <c r="J231" s="1" t="str">
        <f t="shared" si="36"/>
        <v>Till</v>
      </c>
      <c r="K231" s="1" t="str">
        <f t="shared" si="37"/>
        <v>HMC separation (ODM; details not reported)</v>
      </c>
      <c r="L231" t="s">
        <v>124</v>
      </c>
      <c r="M231" t="s">
        <v>36</v>
      </c>
      <c r="N231" t="s">
        <v>124</v>
      </c>
      <c r="O231" t="s">
        <v>81</v>
      </c>
      <c r="P231" t="s">
        <v>633</v>
      </c>
      <c r="Q231" t="s">
        <v>988</v>
      </c>
      <c r="R231" t="s">
        <v>988</v>
      </c>
      <c r="S231" t="s">
        <v>988</v>
      </c>
      <c r="T231" t="s">
        <v>988</v>
      </c>
      <c r="U231" t="s">
        <v>988</v>
      </c>
      <c r="V231" t="s">
        <v>988</v>
      </c>
      <c r="W231" t="s">
        <v>988</v>
      </c>
      <c r="X231" t="s">
        <v>988</v>
      </c>
      <c r="Y231" t="s">
        <v>988</v>
      </c>
      <c r="Z231" t="s">
        <v>988</v>
      </c>
      <c r="AA231" t="s">
        <v>988</v>
      </c>
      <c r="AB231" t="s">
        <v>988</v>
      </c>
      <c r="AC231" t="s">
        <v>988</v>
      </c>
      <c r="AD231" t="s">
        <v>988</v>
      </c>
      <c r="AE231" t="s">
        <v>988</v>
      </c>
    </row>
    <row r="232" spans="1:31" hidden="1" x14ac:dyDescent="0.3">
      <c r="A232" t="s">
        <v>1798</v>
      </c>
      <c r="B232" t="s">
        <v>1799</v>
      </c>
      <c r="C232" s="1" t="str">
        <f t="shared" si="34"/>
        <v>21:1147</v>
      </c>
      <c r="D232" s="1" t="str">
        <f t="shared" si="35"/>
        <v>21:0421</v>
      </c>
      <c r="E232" t="s">
        <v>1800</v>
      </c>
      <c r="F232" t="s">
        <v>1801</v>
      </c>
      <c r="H232">
        <v>55.024211000000001</v>
      </c>
      <c r="I232">
        <v>-65.647358100000005</v>
      </c>
      <c r="J232" s="1" t="str">
        <f t="shared" si="36"/>
        <v>Till</v>
      </c>
      <c r="K232" s="1" t="str">
        <f t="shared" si="37"/>
        <v>HMC separation (ODM; details not reported)</v>
      </c>
      <c r="L232" t="s">
        <v>207</v>
      </c>
      <c r="M232" t="s">
        <v>36</v>
      </c>
      <c r="N232" t="s">
        <v>207</v>
      </c>
      <c r="O232" t="s">
        <v>741</v>
      </c>
      <c r="P232" t="s">
        <v>104</v>
      </c>
      <c r="Q232" t="s">
        <v>988</v>
      </c>
      <c r="R232" t="s">
        <v>988</v>
      </c>
      <c r="S232" t="s">
        <v>988</v>
      </c>
      <c r="T232" t="s">
        <v>988</v>
      </c>
      <c r="U232" t="s">
        <v>988</v>
      </c>
      <c r="V232" t="s">
        <v>988</v>
      </c>
      <c r="W232" t="s">
        <v>988</v>
      </c>
      <c r="X232" t="s">
        <v>988</v>
      </c>
      <c r="Y232" t="s">
        <v>988</v>
      </c>
      <c r="Z232" t="s">
        <v>988</v>
      </c>
      <c r="AA232" t="s">
        <v>988</v>
      </c>
      <c r="AB232" t="s">
        <v>988</v>
      </c>
      <c r="AC232" t="s">
        <v>988</v>
      </c>
      <c r="AD232" t="s">
        <v>988</v>
      </c>
      <c r="AE232" t="s">
        <v>988</v>
      </c>
    </row>
    <row r="233" spans="1:31" hidden="1" x14ac:dyDescent="0.3">
      <c r="A233" t="s">
        <v>1802</v>
      </c>
      <c r="B233" t="s">
        <v>1803</v>
      </c>
      <c r="C233" s="1" t="str">
        <f t="shared" si="34"/>
        <v>21:1147</v>
      </c>
      <c r="D233" s="1" t="str">
        <f t="shared" si="35"/>
        <v>21:0421</v>
      </c>
      <c r="E233" t="s">
        <v>1804</v>
      </c>
      <c r="F233" t="s">
        <v>1805</v>
      </c>
      <c r="H233">
        <v>55.013333600000003</v>
      </c>
      <c r="I233">
        <v>-65.865485899999996</v>
      </c>
      <c r="J233" s="1" t="str">
        <f t="shared" si="36"/>
        <v>Till</v>
      </c>
      <c r="K233" s="1" t="str">
        <f t="shared" si="37"/>
        <v>HMC separation (ODM; details not reported)</v>
      </c>
      <c r="L233" t="s">
        <v>227</v>
      </c>
      <c r="M233" t="s">
        <v>36</v>
      </c>
      <c r="N233" t="s">
        <v>227</v>
      </c>
      <c r="O233" t="s">
        <v>249</v>
      </c>
      <c r="P233" t="s">
        <v>312</v>
      </c>
      <c r="Q233" t="s">
        <v>988</v>
      </c>
      <c r="R233" t="s">
        <v>988</v>
      </c>
      <c r="S233" t="s">
        <v>988</v>
      </c>
      <c r="T233" t="s">
        <v>988</v>
      </c>
      <c r="U233" t="s">
        <v>988</v>
      </c>
      <c r="V233" t="s">
        <v>988</v>
      </c>
      <c r="W233" t="s">
        <v>988</v>
      </c>
      <c r="X233" t="s">
        <v>988</v>
      </c>
      <c r="Y233" t="s">
        <v>988</v>
      </c>
      <c r="Z233" t="s">
        <v>988</v>
      </c>
      <c r="AA233" t="s">
        <v>988</v>
      </c>
      <c r="AB233" t="s">
        <v>988</v>
      </c>
      <c r="AC233" t="s">
        <v>988</v>
      </c>
      <c r="AD233" t="s">
        <v>988</v>
      </c>
      <c r="AE233" t="s">
        <v>988</v>
      </c>
    </row>
    <row r="234" spans="1:31" hidden="1" x14ac:dyDescent="0.3">
      <c r="A234" t="s">
        <v>1806</v>
      </c>
      <c r="B234" t="s">
        <v>1807</v>
      </c>
      <c r="C234" s="1" t="str">
        <f t="shared" si="34"/>
        <v>21:1147</v>
      </c>
      <c r="D234" s="1" t="str">
        <f t="shared" si="35"/>
        <v>21:0421</v>
      </c>
      <c r="E234" t="s">
        <v>1808</v>
      </c>
      <c r="F234" t="s">
        <v>1809</v>
      </c>
      <c r="H234">
        <v>55.140601400000001</v>
      </c>
      <c r="I234">
        <v>-65.971173300000004</v>
      </c>
      <c r="J234" s="1" t="str">
        <f t="shared" si="36"/>
        <v>Till</v>
      </c>
      <c r="K234" s="1" t="str">
        <f t="shared" si="37"/>
        <v>HMC separation (ODM; details not reported)</v>
      </c>
      <c r="L234" t="s">
        <v>413</v>
      </c>
      <c r="M234" t="s">
        <v>36</v>
      </c>
      <c r="N234" t="s">
        <v>413</v>
      </c>
      <c r="O234" t="s">
        <v>598</v>
      </c>
      <c r="P234" t="s">
        <v>507</v>
      </c>
      <c r="Q234" t="s">
        <v>988</v>
      </c>
      <c r="R234" t="s">
        <v>988</v>
      </c>
      <c r="S234" t="s">
        <v>988</v>
      </c>
      <c r="T234" t="s">
        <v>988</v>
      </c>
      <c r="U234" t="s">
        <v>988</v>
      </c>
      <c r="V234" t="s">
        <v>988</v>
      </c>
      <c r="W234" t="s">
        <v>988</v>
      </c>
      <c r="X234" t="s">
        <v>988</v>
      </c>
      <c r="Y234" t="s">
        <v>988</v>
      </c>
      <c r="Z234" t="s">
        <v>988</v>
      </c>
      <c r="AA234" t="s">
        <v>988</v>
      </c>
      <c r="AB234" t="s">
        <v>988</v>
      </c>
      <c r="AC234" t="s">
        <v>988</v>
      </c>
      <c r="AD234" t="s">
        <v>988</v>
      </c>
      <c r="AE234" t="s">
        <v>988</v>
      </c>
    </row>
    <row r="235" spans="1:31" hidden="1" x14ac:dyDescent="0.3">
      <c r="A235" t="s">
        <v>1810</v>
      </c>
      <c r="B235" t="s">
        <v>1811</v>
      </c>
      <c r="C235" s="1" t="str">
        <f t="shared" si="34"/>
        <v>21:1147</v>
      </c>
      <c r="D235" s="1" t="str">
        <f t="shared" si="35"/>
        <v>21:0421</v>
      </c>
      <c r="E235" t="s">
        <v>1812</v>
      </c>
      <c r="F235" t="s">
        <v>1813</v>
      </c>
      <c r="H235">
        <v>55.044593599999999</v>
      </c>
      <c r="I235">
        <v>-65.990564199999994</v>
      </c>
      <c r="J235" s="1" t="str">
        <f t="shared" si="36"/>
        <v>Till</v>
      </c>
      <c r="K235" s="1" t="str">
        <f t="shared" si="37"/>
        <v>HMC separation (ODM; details not reported)</v>
      </c>
      <c r="L235" t="s">
        <v>146</v>
      </c>
      <c r="M235" t="s">
        <v>36</v>
      </c>
      <c r="N235" t="s">
        <v>146</v>
      </c>
      <c r="O235" t="s">
        <v>228</v>
      </c>
      <c r="P235" t="s">
        <v>1135</v>
      </c>
      <c r="Q235" t="s">
        <v>988</v>
      </c>
      <c r="R235" t="s">
        <v>988</v>
      </c>
      <c r="S235" t="s">
        <v>988</v>
      </c>
      <c r="T235" t="s">
        <v>988</v>
      </c>
      <c r="U235" t="s">
        <v>988</v>
      </c>
      <c r="V235" t="s">
        <v>988</v>
      </c>
      <c r="W235" t="s">
        <v>988</v>
      </c>
      <c r="X235" t="s">
        <v>988</v>
      </c>
      <c r="Y235" t="s">
        <v>988</v>
      </c>
      <c r="Z235" t="s">
        <v>988</v>
      </c>
      <c r="AA235" t="s">
        <v>988</v>
      </c>
      <c r="AB235" t="s">
        <v>988</v>
      </c>
      <c r="AC235" t="s">
        <v>988</v>
      </c>
      <c r="AD235" t="s">
        <v>988</v>
      </c>
      <c r="AE235" t="s">
        <v>988</v>
      </c>
    </row>
    <row r="236" spans="1:31" hidden="1" x14ac:dyDescent="0.3">
      <c r="A236" t="s">
        <v>1814</v>
      </c>
      <c r="B236" t="s">
        <v>1815</v>
      </c>
      <c r="C236" s="1" t="str">
        <f t="shared" si="34"/>
        <v>21:1147</v>
      </c>
      <c r="D236" s="1" t="str">
        <f t="shared" si="35"/>
        <v>21:0421</v>
      </c>
      <c r="E236" t="s">
        <v>1816</v>
      </c>
      <c r="F236" t="s">
        <v>1817</v>
      </c>
      <c r="H236">
        <v>54.960969599999999</v>
      </c>
      <c r="I236">
        <v>-65.899034599999993</v>
      </c>
      <c r="J236" s="1" t="str">
        <f t="shared" si="36"/>
        <v>Till</v>
      </c>
      <c r="K236" s="1" t="str">
        <f t="shared" si="37"/>
        <v>HMC separation (ODM; details not reported)</v>
      </c>
      <c r="L236" t="s">
        <v>860</v>
      </c>
      <c r="M236" t="s">
        <v>313</v>
      </c>
      <c r="N236" t="s">
        <v>250</v>
      </c>
      <c r="O236" t="s">
        <v>374</v>
      </c>
      <c r="P236" t="s">
        <v>825</v>
      </c>
      <c r="Q236" t="s">
        <v>988</v>
      </c>
      <c r="R236" t="s">
        <v>988</v>
      </c>
      <c r="S236" t="s">
        <v>988</v>
      </c>
      <c r="T236" t="s">
        <v>988</v>
      </c>
      <c r="U236" t="s">
        <v>988</v>
      </c>
      <c r="V236" t="s">
        <v>988</v>
      </c>
      <c r="W236" t="s">
        <v>988</v>
      </c>
      <c r="X236" t="s">
        <v>988</v>
      </c>
      <c r="Y236" t="s">
        <v>988</v>
      </c>
      <c r="Z236" t="s">
        <v>988</v>
      </c>
      <c r="AA236" t="s">
        <v>988</v>
      </c>
      <c r="AB236" t="s">
        <v>988</v>
      </c>
      <c r="AC236" t="s">
        <v>988</v>
      </c>
      <c r="AD236" t="s">
        <v>988</v>
      </c>
      <c r="AE236" t="s">
        <v>988</v>
      </c>
    </row>
    <row r="237" spans="1:31" hidden="1" x14ac:dyDescent="0.3">
      <c r="A237" t="s">
        <v>1818</v>
      </c>
      <c r="B237" t="s">
        <v>1819</v>
      </c>
      <c r="C237" s="1" t="str">
        <f t="shared" si="34"/>
        <v>21:1147</v>
      </c>
      <c r="D237" s="1" t="str">
        <f t="shared" si="35"/>
        <v>21:0421</v>
      </c>
      <c r="E237" t="s">
        <v>1820</v>
      </c>
      <c r="F237" t="s">
        <v>1821</v>
      </c>
      <c r="H237">
        <v>54.822282800000004</v>
      </c>
      <c r="I237">
        <v>-65.701976900000005</v>
      </c>
      <c r="J237" s="1" t="str">
        <f t="shared" si="36"/>
        <v>Till</v>
      </c>
      <c r="K237" s="1" t="str">
        <f t="shared" si="37"/>
        <v>HMC separation (ODM; details not reported)</v>
      </c>
      <c r="L237" t="s">
        <v>60</v>
      </c>
      <c r="M237" t="s">
        <v>36</v>
      </c>
      <c r="N237" t="s">
        <v>60</v>
      </c>
      <c r="O237" t="s">
        <v>394</v>
      </c>
      <c r="P237" t="s">
        <v>291</v>
      </c>
      <c r="Q237" t="s">
        <v>988</v>
      </c>
      <c r="R237" t="s">
        <v>988</v>
      </c>
      <c r="S237" t="s">
        <v>988</v>
      </c>
      <c r="T237" t="s">
        <v>988</v>
      </c>
      <c r="U237" t="s">
        <v>988</v>
      </c>
      <c r="V237" t="s">
        <v>988</v>
      </c>
      <c r="W237" t="s">
        <v>988</v>
      </c>
      <c r="X237" t="s">
        <v>988</v>
      </c>
      <c r="Y237" t="s">
        <v>988</v>
      </c>
      <c r="Z237" t="s">
        <v>988</v>
      </c>
      <c r="AA237" t="s">
        <v>988</v>
      </c>
      <c r="AB237" t="s">
        <v>988</v>
      </c>
      <c r="AC237" t="s">
        <v>988</v>
      </c>
      <c r="AD237" t="s">
        <v>988</v>
      </c>
      <c r="AE237" t="s">
        <v>988</v>
      </c>
    </row>
    <row r="238" spans="1:31" hidden="1" x14ac:dyDescent="0.3">
      <c r="A238" t="s">
        <v>1822</v>
      </c>
      <c r="B238" t="s">
        <v>1823</v>
      </c>
      <c r="C238" s="1" t="str">
        <f t="shared" si="34"/>
        <v>21:1147</v>
      </c>
      <c r="D238" s="1" t="str">
        <f t="shared" si="35"/>
        <v>21:0421</v>
      </c>
      <c r="E238" t="s">
        <v>1824</v>
      </c>
      <c r="F238" t="s">
        <v>1825</v>
      </c>
      <c r="H238">
        <v>54.8964535</v>
      </c>
      <c r="I238">
        <v>-65.445647500000007</v>
      </c>
      <c r="J238" s="1" t="str">
        <f t="shared" si="36"/>
        <v>Till</v>
      </c>
      <c r="K238" s="1" t="str">
        <f t="shared" si="37"/>
        <v>HMC separation (ODM; details not reported)</v>
      </c>
      <c r="L238" t="s">
        <v>60</v>
      </c>
      <c r="M238" t="s">
        <v>36</v>
      </c>
      <c r="N238" t="s">
        <v>60</v>
      </c>
      <c r="O238" t="s">
        <v>598</v>
      </c>
      <c r="P238" t="s">
        <v>1084</v>
      </c>
      <c r="Q238" t="s">
        <v>988</v>
      </c>
      <c r="R238" t="s">
        <v>988</v>
      </c>
      <c r="S238" t="s">
        <v>988</v>
      </c>
      <c r="T238" t="s">
        <v>988</v>
      </c>
      <c r="U238" t="s">
        <v>988</v>
      </c>
      <c r="V238" t="s">
        <v>988</v>
      </c>
      <c r="W238" t="s">
        <v>988</v>
      </c>
      <c r="X238" t="s">
        <v>988</v>
      </c>
      <c r="Y238" t="s">
        <v>988</v>
      </c>
      <c r="Z238" t="s">
        <v>988</v>
      </c>
      <c r="AA238" t="s">
        <v>988</v>
      </c>
      <c r="AB238" t="s">
        <v>988</v>
      </c>
      <c r="AC238" t="s">
        <v>988</v>
      </c>
      <c r="AD238" t="s">
        <v>988</v>
      </c>
      <c r="AE238" t="s">
        <v>988</v>
      </c>
    </row>
    <row r="239" spans="1:31" hidden="1" x14ac:dyDescent="0.3">
      <c r="A239" t="s">
        <v>1826</v>
      </c>
      <c r="B239" t="s">
        <v>1827</v>
      </c>
      <c r="C239" s="1" t="str">
        <f t="shared" si="34"/>
        <v>21:1147</v>
      </c>
      <c r="D239" s="1" t="str">
        <f t="shared" si="35"/>
        <v>21:0421</v>
      </c>
      <c r="E239" t="s">
        <v>1828</v>
      </c>
      <c r="F239" t="s">
        <v>1829</v>
      </c>
      <c r="H239">
        <v>54.832686600000002</v>
      </c>
      <c r="I239">
        <v>-65.2840092</v>
      </c>
      <c r="J239" s="1" t="str">
        <f t="shared" si="36"/>
        <v>Till</v>
      </c>
      <c r="K239" s="1" t="str">
        <f t="shared" si="37"/>
        <v>HMC separation (ODM; details not reported)</v>
      </c>
      <c r="L239" t="s">
        <v>1019</v>
      </c>
      <c r="M239" t="s">
        <v>36</v>
      </c>
      <c r="N239" t="s">
        <v>1019</v>
      </c>
      <c r="O239" t="s">
        <v>526</v>
      </c>
      <c r="P239" t="s">
        <v>1431</v>
      </c>
      <c r="Q239" t="s">
        <v>988</v>
      </c>
      <c r="R239" t="s">
        <v>988</v>
      </c>
      <c r="S239" t="s">
        <v>988</v>
      </c>
      <c r="T239" t="s">
        <v>988</v>
      </c>
      <c r="U239" t="s">
        <v>988</v>
      </c>
      <c r="V239" t="s">
        <v>988</v>
      </c>
      <c r="W239" t="s">
        <v>988</v>
      </c>
      <c r="X239" t="s">
        <v>988</v>
      </c>
      <c r="Y239" t="s">
        <v>988</v>
      </c>
      <c r="Z239" t="s">
        <v>988</v>
      </c>
      <c r="AA239" t="s">
        <v>988</v>
      </c>
      <c r="AB239" t="s">
        <v>988</v>
      </c>
      <c r="AC239" t="s">
        <v>988</v>
      </c>
      <c r="AD239" t="s">
        <v>988</v>
      </c>
      <c r="AE239" t="s">
        <v>988</v>
      </c>
    </row>
    <row r="240" spans="1:31" hidden="1" x14ac:dyDescent="0.3">
      <c r="A240" t="s">
        <v>1830</v>
      </c>
      <c r="B240" t="s">
        <v>1831</v>
      </c>
      <c r="C240" s="1" t="str">
        <f t="shared" si="34"/>
        <v>21:1147</v>
      </c>
      <c r="D240" s="1" t="str">
        <f t="shared" si="35"/>
        <v>21:0421</v>
      </c>
      <c r="E240" t="s">
        <v>1832</v>
      </c>
      <c r="F240" t="s">
        <v>1833</v>
      </c>
      <c r="H240">
        <v>54.760821399999998</v>
      </c>
      <c r="I240">
        <v>-65.247782099999995</v>
      </c>
      <c r="J240" s="1" t="str">
        <f t="shared" si="36"/>
        <v>Till</v>
      </c>
      <c r="K240" s="1" t="str">
        <f t="shared" si="37"/>
        <v>HMC separation (ODM; details not reported)</v>
      </c>
      <c r="L240" t="s">
        <v>1431</v>
      </c>
      <c r="M240" t="s">
        <v>36</v>
      </c>
      <c r="N240" t="s">
        <v>1431</v>
      </c>
      <c r="O240" t="s">
        <v>331</v>
      </c>
      <c r="P240" t="s">
        <v>1084</v>
      </c>
      <c r="Q240" t="s">
        <v>988</v>
      </c>
      <c r="R240" t="s">
        <v>988</v>
      </c>
      <c r="S240" t="s">
        <v>988</v>
      </c>
      <c r="T240" t="s">
        <v>988</v>
      </c>
      <c r="U240" t="s">
        <v>988</v>
      </c>
      <c r="V240" t="s">
        <v>988</v>
      </c>
      <c r="W240" t="s">
        <v>988</v>
      </c>
      <c r="X240" t="s">
        <v>988</v>
      </c>
      <c r="Y240" t="s">
        <v>988</v>
      </c>
      <c r="Z240" t="s">
        <v>988</v>
      </c>
      <c r="AA240" t="s">
        <v>988</v>
      </c>
      <c r="AB240" t="s">
        <v>988</v>
      </c>
      <c r="AC240" t="s">
        <v>988</v>
      </c>
      <c r="AD240" t="s">
        <v>988</v>
      </c>
      <c r="AE240" t="s">
        <v>988</v>
      </c>
    </row>
    <row r="241" spans="1:31" hidden="1" x14ac:dyDescent="0.3">
      <c r="A241" t="s">
        <v>1834</v>
      </c>
      <c r="B241" t="s">
        <v>1835</v>
      </c>
      <c r="C241" s="1" t="str">
        <f t="shared" si="34"/>
        <v>21:1147</v>
      </c>
      <c r="D241" s="1" t="str">
        <f t="shared" si="35"/>
        <v>21:0421</v>
      </c>
      <c r="E241" t="s">
        <v>1836</v>
      </c>
      <c r="F241" t="s">
        <v>1837</v>
      </c>
      <c r="H241">
        <v>54.713470100000002</v>
      </c>
      <c r="I241">
        <v>-65.429709700000004</v>
      </c>
      <c r="J241" s="1" t="str">
        <f t="shared" si="36"/>
        <v>Till</v>
      </c>
      <c r="K241" s="1" t="str">
        <f t="shared" si="37"/>
        <v>HMC separation (ODM; details not reported)</v>
      </c>
      <c r="L241" t="s">
        <v>843</v>
      </c>
      <c r="M241" t="s">
        <v>36</v>
      </c>
      <c r="N241" t="s">
        <v>843</v>
      </c>
      <c r="O241" t="s">
        <v>741</v>
      </c>
      <c r="P241" t="s">
        <v>312</v>
      </c>
      <c r="Q241" t="s">
        <v>988</v>
      </c>
      <c r="R241" t="s">
        <v>988</v>
      </c>
      <c r="S241" t="s">
        <v>988</v>
      </c>
      <c r="T241" t="s">
        <v>988</v>
      </c>
      <c r="U241" t="s">
        <v>988</v>
      </c>
      <c r="V241" t="s">
        <v>988</v>
      </c>
      <c r="W241" t="s">
        <v>988</v>
      </c>
      <c r="X241" t="s">
        <v>988</v>
      </c>
      <c r="Y241" t="s">
        <v>988</v>
      </c>
      <c r="Z241" t="s">
        <v>988</v>
      </c>
      <c r="AA241" t="s">
        <v>988</v>
      </c>
      <c r="AB241" t="s">
        <v>988</v>
      </c>
      <c r="AC241" t="s">
        <v>988</v>
      </c>
      <c r="AD241" t="s">
        <v>988</v>
      </c>
      <c r="AE241" t="s">
        <v>988</v>
      </c>
    </row>
    <row r="242" spans="1:31" hidden="1" x14ac:dyDescent="0.3">
      <c r="A242" t="s">
        <v>1838</v>
      </c>
      <c r="B242" t="s">
        <v>1839</v>
      </c>
      <c r="C242" s="1" t="str">
        <f t="shared" ref="C242:C273" si="38">HYPERLINK("https://geochem.nrcan.gc.ca/cdogs/content/bdl/bdl211147_e.htm", "21:1147")</f>
        <v>21:1147</v>
      </c>
      <c r="D242" s="1" t="str">
        <f t="shared" si="35"/>
        <v>21:0421</v>
      </c>
      <c r="E242" t="s">
        <v>1840</v>
      </c>
      <c r="F242" t="s">
        <v>1841</v>
      </c>
      <c r="H242">
        <v>54.743197199999997</v>
      </c>
      <c r="I242">
        <v>-65.569689699999998</v>
      </c>
      <c r="J242" s="1" t="str">
        <f t="shared" si="36"/>
        <v>Till</v>
      </c>
      <c r="K242" s="1" t="str">
        <f t="shared" si="37"/>
        <v>HMC separation (ODM; details not reported)</v>
      </c>
      <c r="L242" t="s">
        <v>38</v>
      </c>
      <c r="M242" t="s">
        <v>36</v>
      </c>
      <c r="N242" t="s">
        <v>38</v>
      </c>
      <c r="O242" t="s">
        <v>228</v>
      </c>
      <c r="P242" t="s">
        <v>1084</v>
      </c>
      <c r="Q242" t="s">
        <v>988</v>
      </c>
      <c r="R242" t="s">
        <v>988</v>
      </c>
      <c r="S242" t="s">
        <v>988</v>
      </c>
      <c r="T242" t="s">
        <v>988</v>
      </c>
      <c r="U242" t="s">
        <v>988</v>
      </c>
      <c r="V242" t="s">
        <v>988</v>
      </c>
      <c r="W242" t="s">
        <v>988</v>
      </c>
      <c r="X242" t="s">
        <v>988</v>
      </c>
      <c r="Y242" t="s">
        <v>988</v>
      </c>
      <c r="Z242" t="s">
        <v>988</v>
      </c>
      <c r="AA242" t="s">
        <v>988</v>
      </c>
      <c r="AB242" t="s">
        <v>988</v>
      </c>
      <c r="AC242" t="s">
        <v>988</v>
      </c>
      <c r="AD242" t="s">
        <v>988</v>
      </c>
      <c r="AE242" t="s">
        <v>988</v>
      </c>
    </row>
    <row r="243" spans="1:31" hidden="1" x14ac:dyDescent="0.3">
      <c r="A243" t="s">
        <v>1842</v>
      </c>
      <c r="B243" t="s">
        <v>1843</v>
      </c>
      <c r="C243" s="1" t="str">
        <f t="shared" si="38"/>
        <v>21:1147</v>
      </c>
      <c r="D243" s="1" t="str">
        <f t="shared" ref="D243:D271" si="39">HYPERLINK("https://geochem.nrcan.gc.ca/cdogs/content/svy/svy210421_e.htm", "21:0421")</f>
        <v>21:0421</v>
      </c>
      <c r="E243" t="s">
        <v>1844</v>
      </c>
      <c r="F243" t="s">
        <v>1845</v>
      </c>
      <c r="H243">
        <v>54.7869052</v>
      </c>
      <c r="I243">
        <v>-65.797978999999998</v>
      </c>
      <c r="J243" s="1" t="str">
        <f t="shared" ref="J243:J271" si="40">HYPERLINK("https://geochem.nrcan.gc.ca/cdogs/content/kwd/kwd020044_e.htm", "Till")</f>
        <v>Till</v>
      </c>
      <c r="K243" s="1" t="str">
        <f t="shared" ref="K243:K271" si="41">HYPERLINK("https://geochem.nrcan.gc.ca/cdogs/content/kwd/kwd080049_e.htm", "HMC separation (ODM; details not reported)")</f>
        <v>HMC separation (ODM; details not reported)</v>
      </c>
      <c r="L243" t="s">
        <v>616</v>
      </c>
      <c r="M243" t="s">
        <v>36</v>
      </c>
      <c r="N243" t="s">
        <v>616</v>
      </c>
      <c r="O243" t="s">
        <v>1846</v>
      </c>
      <c r="P243" t="s">
        <v>1847</v>
      </c>
      <c r="Q243" t="s">
        <v>988</v>
      </c>
      <c r="R243" t="s">
        <v>988</v>
      </c>
      <c r="S243" t="s">
        <v>988</v>
      </c>
      <c r="T243" t="s">
        <v>988</v>
      </c>
      <c r="U243" t="s">
        <v>988</v>
      </c>
      <c r="V243" t="s">
        <v>988</v>
      </c>
      <c r="W243" t="s">
        <v>988</v>
      </c>
      <c r="X243" t="s">
        <v>988</v>
      </c>
      <c r="Y243" t="s">
        <v>988</v>
      </c>
      <c r="Z243" t="s">
        <v>988</v>
      </c>
      <c r="AA243" t="s">
        <v>988</v>
      </c>
      <c r="AB243" t="s">
        <v>988</v>
      </c>
      <c r="AC243" t="s">
        <v>988</v>
      </c>
      <c r="AD243" t="s">
        <v>988</v>
      </c>
      <c r="AE243" t="s">
        <v>988</v>
      </c>
    </row>
    <row r="244" spans="1:31" hidden="1" x14ac:dyDescent="0.3">
      <c r="A244" t="s">
        <v>1848</v>
      </c>
      <c r="B244" t="s">
        <v>1849</v>
      </c>
      <c r="C244" s="1" t="str">
        <f t="shared" si="38"/>
        <v>21:1147</v>
      </c>
      <c r="D244" s="1" t="str">
        <f t="shared" si="39"/>
        <v>21:0421</v>
      </c>
      <c r="E244" t="s">
        <v>1850</v>
      </c>
      <c r="F244" t="s">
        <v>1851</v>
      </c>
      <c r="H244">
        <v>54.782870099999997</v>
      </c>
      <c r="I244">
        <v>-65.905700600000003</v>
      </c>
      <c r="J244" s="1" t="str">
        <f t="shared" si="40"/>
        <v>Till</v>
      </c>
      <c r="K244" s="1" t="str">
        <f t="shared" si="41"/>
        <v>HMC separation (ODM; details not reported)</v>
      </c>
      <c r="L244" t="s">
        <v>314</v>
      </c>
      <c r="M244" t="s">
        <v>36</v>
      </c>
      <c r="N244" t="s">
        <v>314</v>
      </c>
      <c r="O244" t="s">
        <v>578</v>
      </c>
      <c r="P244" t="s">
        <v>1320</v>
      </c>
      <c r="Q244" t="s">
        <v>988</v>
      </c>
      <c r="R244" t="s">
        <v>988</v>
      </c>
      <c r="S244" t="s">
        <v>988</v>
      </c>
      <c r="T244" t="s">
        <v>988</v>
      </c>
      <c r="U244" t="s">
        <v>988</v>
      </c>
      <c r="V244" t="s">
        <v>988</v>
      </c>
      <c r="W244" t="s">
        <v>988</v>
      </c>
      <c r="X244" t="s">
        <v>988</v>
      </c>
      <c r="Y244" t="s">
        <v>988</v>
      </c>
      <c r="Z244" t="s">
        <v>988</v>
      </c>
      <c r="AA244" t="s">
        <v>988</v>
      </c>
      <c r="AB244" t="s">
        <v>988</v>
      </c>
      <c r="AC244" t="s">
        <v>988</v>
      </c>
      <c r="AD244" t="s">
        <v>988</v>
      </c>
      <c r="AE244" t="s">
        <v>988</v>
      </c>
    </row>
    <row r="245" spans="1:31" hidden="1" x14ac:dyDescent="0.3">
      <c r="A245" t="s">
        <v>1852</v>
      </c>
      <c r="B245" t="s">
        <v>1853</v>
      </c>
      <c r="C245" s="1" t="str">
        <f t="shared" si="38"/>
        <v>21:1147</v>
      </c>
      <c r="D245" s="1" t="str">
        <f t="shared" si="39"/>
        <v>21:0421</v>
      </c>
      <c r="E245" t="s">
        <v>1854</v>
      </c>
      <c r="F245" t="s">
        <v>1855</v>
      </c>
      <c r="H245">
        <v>54.877668300000003</v>
      </c>
      <c r="I245">
        <v>-65.944797899999998</v>
      </c>
      <c r="J245" s="1" t="str">
        <f t="shared" si="40"/>
        <v>Till</v>
      </c>
      <c r="K245" s="1" t="str">
        <f t="shared" si="41"/>
        <v>HMC separation (ODM; details not reported)</v>
      </c>
      <c r="L245" t="s">
        <v>1135</v>
      </c>
      <c r="M245" t="s">
        <v>36</v>
      </c>
      <c r="N245" t="s">
        <v>1135</v>
      </c>
      <c r="O245" t="s">
        <v>895</v>
      </c>
      <c r="P245" t="s">
        <v>209</v>
      </c>
      <c r="Q245" t="s">
        <v>988</v>
      </c>
      <c r="R245" t="s">
        <v>988</v>
      </c>
      <c r="S245" t="s">
        <v>988</v>
      </c>
      <c r="T245" t="s">
        <v>988</v>
      </c>
      <c r="U245" t="s">
        <v>988</v>
      </c>
      <c r="V245" t="s">
        <v>988</v>
      </c>
      <c r="W245" t="s">
        <v>988</v>
      </c>
      <c r="X245" t="s">
        <v>988</v>
      </c>
      <c r="Y245" t="s">
        <v>988</v>
      </c>
      <c r="Z245" t="s">
        <v>988</v>
      </c>
      <c r="AA245" t="s">
        <v>988</v>
      </c>
      <c r="AB245" t="s">
        <v>988</v>
      </c>
      <c r="AC245" t="s">
        <v>988</v>
      </c>
      <c r="AD245" t="s">
        <v>988</v>
      </c>
      <c r="AE245" t="s">
        <v>988</v>
      </c>
    </row>
    <row r="246" spans="1:31" hidden="1" x14ac:dyDescent="0.3">
      <c r="A246" t="s">
        <v>1856</v>
      </c>
      <c r="B246" t="s">
        <v>1857</v>
      </c>
      <c r="C246" s="1" t="str">
        <f t="shared" si="38"/>
        <v>21:1147</v>
      </c>
      <c r="D246" s="1" t="str">
        <f t="shared" si="39"/>
        <v>21:0421</v>
      </c>
      <c r="E246" t="s">
        <v>1858</v>
      </c>
      <c r="F246" t="s">
        <v>1859</v>
      </c>
      <c r="H246">
        <v>54.922474999999999</v>
      </c>
      <c r="I246">
        <v>-65.952302299999999</v>
      </c>
      <c r="J246" s="1" t="str">
        <f t="shared" si="40"/>
        <v>Till</v>
      </c>
      <c r="K246" s="1" t="str">
        <f t="shared" si="41"/>
        <v>HMC separation (ODM; details not reported)</v>
      </c>
      <c r="L246" t="s">
        <v>825</v>
      </c>
      <c r="M246" t="s">
        <v>36</v>
      </c>
      <c r="N246" t="s">
        <v>825</v>
      </c>
      <c r="O246" t="s">
        <v>374</v>
      </c>
      <c r="P246" t="s">
        <v>312</v>
      </c>
      <c r="Q246" t="s">
        <v>988</v>
      </c>
      <c r="R246" t="s">
        <v>988</v>
      </c>
      <c r="S246" t="s">
        <v>988</v>
      </c>
      <c r="T246" t="s">
        <v>988</v>
      </c>
      <c r="U246" t="s">
        <v>988</v>
      </c>
      <c r="V246" t="s">
        <v>988</v>
      </c>
      <c r="W246" t="s">
        <v>988</v>
      </c>
      <c r="X246" t="s">
        <v>988</v>
      </c>
      <c r="Y246" t="s">
        <v>988</v>
      </c>
      <c r="Z246" t="s">
        <v>988</v>
      </c>
      <c r="AA246" t="s">
        <v>988</v>
      </c>
      <c r="AB246" t="s">
        <v>988</v>
      </c>
      <c r="AC246" t="s">
        <v>988</v>
      </c>
      <c r="AD246" t="s">
        <v>988</v>
      </c>
      <c r="AE246" t="s">
        <v>988</v>
      </c>
    </row>
    <row r="247" spans="1:31" hidden="1" x14ac:dyDescent="0.3">
      <c r="A247" t="s">
        <v>1860</v>
      </c>
      <c r="B247" t="s">
        <v>1861</v>
      </c>
      <c r="C247" s="1" t="str">
        <f t="shared" si="38"/>
        <v>21:1147</v>
      </c>
      <c r="D247" s="1" t="str">
        <f t="shared" si="39"/>
        <v>21:0421</v>
      </c>
      <c r="E247" t="s">
        <v>1862</v>
      </c>
      <c r="F247" t="s">
        <v>1863</v>
      </c>
      <c r="H247">
        <v>54.584554099999998</v>
      </c>
      <c r="I247">
        <v>-65.959035499999999</v>
      </c>
      <c r="J247" s="1" t="str">
        <f t="shared" si="40"/>
        <v>Till</v>
      </c>
      <c r="K247" s="1" t="str">
        <f t="shared" si="41"/>
        <v>HMC separation (ODM; details not reported)</v>
      </c>
      <c r="L247" t="s">
        <v>227</v>
      </c>
      <c r="M247" t="s">
        <v>36</v>
      </c>
      <c r="N247" t="s">
        <v>227</v>
      </c>
      <c r="O247" t="s">
        <v>81</v>
      </c>
      <c r="P247" t="s">
        <v>742</v>
      </c>
      <c r="Q247" t="s">
        <v>988</v>
      </c>
      <c r="R247" t="s">
        <v>988</v>
      </c>
      <c r="S247" t="s">
        <v>988</v>
      </c>
      <c r="T247" t="s">
        <v>988</v>
      </c>
      <c r="U247" t="s">
        <v>988</v>
      </c>
      <c r="V247" t="s">
        <v>988</v>
      </c>
      <c r="W247" t="s">
        <v>988</v>
      </c>
      <c r="X247" t="s">
        <v>988</v>
      </c>
      <c r="Y247" t="s">
        <v>988</v>
      </c>
      <c r="Z247" t="s">
        <v>988</v>
      </c>
      <c r="AA247" t="s">
        <v>988</v>
      </c>
      <c r="AB247" t="s">
        <v>988</v>
      </c>
      <c r="AC247" t="s">
        <v>988</v>
      </c>
      <c r="AD247" t="s">
        <v>988</v>
      </c>
      <c r="AE247" t="s">
        <v>988</v>
      </c>
    </row>
    <row r="248" spans="1:31" hidden="1" x14ac:dyDescent="0.3">
      <c r="A248" t="s">
        <v>1864</v>
      </c>
      <c r="B248" t="s">
        <v>1865</v>
      </c>
      <c r="C248" s="1" t="str">
        <f t="shared" si="38"/>
        <v>21:1147</v>
      </c>
      <c r="D248" s="1" t="str">
        <f t="shared" si="39"/>
        <v>21:0421</v>
      </c>
      <c r="E248" t="s">
        <v>1866</v>
      </c>
      <c r="F248" t="s">
        <v>1867</v>
      </c>
      <c r="H248">
        <v>54.427330300000001</v>
      </c>
      <c r="I248">
        <v>-65.930909400000004</v>
      </c>
      <c r="J248" s="1" t="str">
        <f t="shared" si="40"/>
        <v>Till</v>
      </c>
      <c r="K248" s="1" t="str">
        <f t="shared" si="41"/>
        <v>HMC separation (ODM; details not reported)</v>
      </c>
      <c r="L248" t="s">
        <v>58</v>
      </c>
      <c r="M248" t="s">
        <v>36</v>
      </c>
      <c r="N248" t="s">
        <v>58</v>
      </c>
      <c r="O248" t="s">
        <v>394</v>
      </c>
      <c r="P248" t="s">
        <v>314</v>
      </c>
      <c r="Q248" t="s">
        <v>988</v>
      </c>
      <c r="R248" t="s">
        <v>988</v>
      </c>
      <c r="S248" t="s">
        <v>988</v>
      </c>
      <c r="T248" t="s">
        <v>988</v>
      </c>
      <c r="U248" t="s">
        <v>988</v>
      </c>
      <c r="V248" t="s">
        <v>988</v>
      </c>
      <c r="W248" t="s">
        <v>988</v>
      </c>
      <c r="X248" t="s">
        <v>988</v>
      </c>
      <c r="Y248" t="s">
        <v>988</v>
      </c>
      <c r="Z248" t="s">
        <v>988</v>
      </c>
      <c r="AA248" t="s">
        <v>988</v>
      </c>
      <c r="AB248" t="s">
        <v>988</v>
      </c>
      <c r="AC248" t="s">
        <v>988</v>
      </c>
      <c r="AD248" t="s">
        <v>988</v>
      </c>
      <c r="AE248" t="s">
        <v>988</v>
      </c>
    </row>
    <row r="249" spans="1:31" hidden="1" x14ac:dyDescent="0.3">
      <c r="A249" t="s">
        <v>1868</v>
      </c>
      <c r="B249" t="s">
        <v>1869</v>
      </c>
      <c r="C249" s="1" t="str">
        <f t="shared" si="38"/>
        <v>21:1147</v>
      </c>
      <c r="D249" s="1" t="str">
        <f t="shared" si="39"/>
        <v>21:0421</v>
      </c>
      <c r="E249" t="s">
        <v>1870</v>
      </c>
      <c r="F249" t="s">
        <v>1871</v>
      </c>
      <c r="H249">
        <v>54.499665</v>
      </c>
      <c r="I249">
        <v>-65.297532799999999</v>
      </c>
      <c r="J249" s="1" t="str">
        <f t="shared" si="40"/>
        <v>Till</v>
      </c>
      <c r="K249" s="1" t="str">
        <f t="shared" si="41"/>
        <v>HMC separation (ODM; details not reported)</v>
      </c>
      <c r="L249" t="s">
        <v>977</v>
      </c>
      <c r="M249" t="s">
        <v>36</v>
      </c>
      <c r="N249" t="s">
        <v>977</v>
      </c>
      <c r="O249" t="s">
        <v>578</v>
      </c>
      <c r="P249" t="s">
        <v>1872</v>
      </c>
      <c r="Q249" t="s">
        <v>988</v>
      </c>
      <c r="R249" t="s">
        <v>988</v>
      </c>
      <c r="S249" t="s">
        <v>988</v>
      </c>
      <c r="T249" t="s">
        <v>988</v>
      </c>
      <c r="U249" t="s">
        <v>988</v>
      </c>
      <c r="V249" t="s">
        <v>988</v>
      </c>
      <c r="W249" t="s">
        <v>988</v>
      </c>
      <c r="X249" t="s">
        <v>988</v>
      </c>
      <c r="Y249" t="s">
        <v>988</v>
      </c>
      <c r="Z249" t="s">
        <v>988</v>
      </c>
      <c r="AA249" t="s">
        <v>988</v>
      </c>
      <c r="AB249" t="s">
        <v>988</v>
      </c>
      <c r="AC249" t="s">
        <v>988</v>
      </c>
      <c r="AD249" t="s">
        <v>988</v>
      </c>
      <c r="AE249" t="s">
        <v>988</v>
      </c>
    </row>
    <row r="250" spans="1:31" hidden="1" x14ac:dyDescent="0.3">
      <c r="A250" t="s">
        <v>1873</v>
      </c>
      <c r="B250" t="s">
        <v>1874</v>
      </c>
      <c r="C250" s="1" t="str">
        <f t="shared" si="38"/>
        <v>21:1147</v>
      </c>
      <c r="D250" s="1" t="str">
        <f t="shared" si="39"/>
        <v>21:0421</v>
      </c>
      <c r="E250" t="s">
        <v>1870</v>
      </c>
      <c r="F250" t="s">
        <v>1875</v>
      </c>
      <c r="H250">
        <v>54.499665</v>
      </c>
      <c r="I250">
        <v>-65.297532799999999</v>
      </c>
      <c r="J250" s="1" t="str">
        <f t="shared" si="40"/>
        <v>Till</v>
      </c>
      <c r="K250" s="1" t="str">
        <f t="shared" si="41"/>
        <v>HMC separation (ODM; details not reported)</v>
      </c>
      <c r="L250" t="s">
        <v>272</v>
      </c>
      <c r="M250" t="s">
        <v>709</v>
      </c>
      <c r="N250" t="s">
        <v>80</v>
      </c>
      <c r="O250" t="s">
        <v>578</v>
      </c>
      <c r="P250" t="s">
        <v>1135</v>
      </c>
      <c r="Q250" t="s">
        <v>988</v>
      </c>
      <c r="R250" t="s">
        <v>988</v>
      </c>
      <c r="S250" t="s">
        <v>988</v>
      </c>
      <c r="T250" t="s">
        <v>988</v>
      </c>
      <c r="U250" t="s">
        <v>988</v>
      </c>
      <c r="V250" t="s">
        <v>988</v>
      </c>
      <c r="W250" t="s">
        <v>988</v>
      </c>
      <c r="X250" t="s">
        <v>988</v>
      </c>
      <c r="Y250" t="s">
        <v>988</v>
      </c>
      <c r="Z250" t="s">
        <v>988</v>
      </c>
      <c r="AA250" t="s">
        <v>988</v>
      </c>
      <c r="AB250" t="s">
        <v>988</v>
      </c>
      <c r="AC250" t="s">
        <v>988</v>
      </c>
      <c r="AD250" t="s">
        <v>988</v>
      </c>
      <c r="AE250" t="s">
        <v>988</v>
      </c>
    </row>
    <row r="251" spans="1:31" hidden="1" x14ac:dyDescent="0.3">
      <c r="A251" t="s">
        <v>1876</v>
      </c>
      <c r="B251" t="s">
        <v>1877</v>
      </c>
      <c r="C251" s="1" t="str">
        <f t="shared" si="38"/>
        <v>21:1147</v>
      </c>
      <c r="D251" s="1" t="str">
        <f t="shared" si="39"/>
        <v>21:0421</v>
      </c>
      <c r="E251" t="s">
        <v>1878</v>
      </c>
      <c r="F251" t="s">
        <v>1879</v>
      </c>
      <c r="H251">
        <v>54.508467400000001</v>
      </c>
      <c r="I251">
        <v>-65.015806999999995</v>
      </c>
      <c r="J251" s="1" t="str">
        <f t="shared" si="40"/>
        <v>Till</v>
      </c>
      <c r="K251" s="1" t="str">
        <f t="shared" si="41"/>
        <v>HMC separation (ODM; details not reported)</v>
      </c>
      <c r="L251" t="s">
        <v>272</v>
      </c>
      <c r="M251" t="s">
        <v>36</v>
      </c>
      <c r="N251" t="s">
        <v>272</v>
      </c>
      <c r="O251" t="s">
        <v>147</v>
      </c>
      <c r="P251" t="s">
        <v>661</v>
      </c>
      <c r="Q251" t="s">
        <v>988</v>
      </c>
      <c r="R251" t="s">
        <v>988</v>
      </c>
      <c r="S251" t="s">
        <v>988</v>
      </c>
      <c r="T251" t="s">
        <v>988</v>
      </c>
      <c r="U251" t="s">
        <v>988</v>
      </c>
      <c r="V251" t="s">
        <v>988</v>
      </c>
      <c r="W251" t="s">
        <v>988</v>
      </c>
      <c r="X251" t="s">
        <v>988</v>
      </c>
      <c r="Y251" t="s">
        <v>988</v>
      </c>
      <c r="Z251" t="s">
        <v>988</v>
      </c>
      <c r="AA251" t="s">
        <v>988</v>
      </c>
      <c r="AB251" t="s">
        <v>988</v>
      </c>
      <c r="AC251" t="s">
        <v>988</v>
      </c>
      <c r="AD251" t="s">
        <v>988</v>
      </c>
      <c r="AE251" t="s">
        <v>988</v>
      </c>
    </row>
    <row r="252" spans="1:31" hidden="1" x14ac:dyDescent="0.3">
      <c r="A252" t="s">
        <v>1880</v>
      </c>
      <c r="B252" t="s">
        <v>1881</v>
      </c>
      <c r="C252" s="1" t="str">
        <f t="shared" si="38"/>
        <v>21:1147</v>
      </c>
      <c r="D252" s="1" t="str">
        <f t="shared" si="39"/>
        <v>21:0421</v>
      </c>
      <c r="E252" t="s">
        <v>1882</v>
      </c>
      <c r="F252" t="s">
        <v>1883</v>
      </c>
      <c r="H252">
        <v>54.346187</v>
      </c>
      <c r="I252">
        <v>-64.971788700000005</v>
      </c>
      <c r="J252" s="1" t="str">
        <f t="shared" si="40"/>
        <v>Till</v>
      </c>
      <c r="K252" s="1" t="str">
        <f t="shared" si="41"/>
        <v>HMC separation (ODM; details not reported)</v>
      </c>
      <c r="L252" t="s">
        <v>1884</v>
      </c>
      <c r="M252" t="s">
        <v>36</v>
      </c>
      <c r="N252" t="s">
        <v>1884</v>
      </c>
      <c r="O252" t="s">
        <v>1151</v>
      </c>
      <c r="P252" t="s">
        <v>1431</v>
      </c>
      <c r="Q252" t="s">
        <v>988</v>
      </c>
      <c r="R252" t="s">
        <v>988</v>
      </c>
      <c r="S252" t="s">
        <v>988</v>
      </c>
      <c r="T252" t="s">
        <v>988</v>
      </c>
      <c r="U252" t="s">
        <v>988</v>
      </c>
      <c r="V252" t="s">
        <v>988</v>
      </c>
      <c r="W252" t="s">
        <v>988</v>
      </c>
      <c r="X252" t="s">
        <v>988</v>
      </c>
      <c r="Y252" t="s">
        <v>988</v>
      </c>
      <c r="Z252" t="s">
        <v>988</v>
      </c>
      <c r="AA252" t="s">
        <v>988</v>
      </c>
      <c r="AB252" t="s">
        <v>988</v>
      </c>
      <c r="AC252" t="s">
        <v>988</v>
      </c>
      <c r="AD252" t="s">
        <v>988</v>
      </c>
      <c r="AE252" t="s">
        <v>988</v>
      </c>
    </row>
    <row r="253" spans="1:31" hidden="1" x14ac:dyDescent="0.3">
      <c r="A253" t="s">
        <v>1885</v>
      </c>
      <c r="B253" t="s">
        <v>1886</v>
      </c>
      <c r="C253" s="1" t="str">
        <f t="shared" si="38"/>
        <v>21:1147</v>
      </c>
      <c r="D253" s="1" t="str">
        <f t="shared" si="39"/>
        <v>21:0421</v>
      </c>
      <c r="E253" t="s">
        <v>1887</v>
      </c>
      <c r="F253" t="s">
        <v>1888</v>
      </c>
      <c r="H253">
        <v>55.277454900000002</v>
      </c>
      <c r="I253">
        <v>-65.911766600000007</v>
      </c>
      <c r="J253" s="1" t="str">
        <f t="shared" si="40"/>
        <v>Till</v>
      </c>
      <c r="K253" s="1" t="str">
        <f t="shared" si="41"/>
        <v>HMC separation (ODM; details not reported)</v>
      </c>
      <c r="L253" t="s">
        <v>227</v>
      </c>
      <c r="M253" t="s">
        <v>36</v>
      </c>
      <c r="N253" t="s">
        <v>227</v>
      </c>
      <c r="O253" t="s">
        <v>578</v>
      </c>
      <c r="P253" t="s">
        <v>1146</v>
      </c>
      <c r="Q253" t="s">
        <v>988</v>
      </c>
      <c r="R253" t="s">
        <v>988</v>
      </c>
      <c r="S253" t="s">
        <v>988</v>
      </c>
      <c r="T253" t="s">
        <v>988</v>
      </c>
      <c r="U253" t="s">
        <v>988</v>
      </c>
      <c r="V253" t="s">
        <v>988</v>
      </c>
      <c r="W253" t="s">
        <v>988</v>
      </c>
      <c r="X253" t="s">
        <v>988</v>
      </c>
      <c r="Y253" t="s">
        <v>988</v>
      </c>
      <c r="Z253" t="s">
        <v>988</v>
      </c>
      <c r="AA253" t="s">
        <v>988</v>
      </c>
      <c r="AB253" t="s">
        <v>988</v>
      </c>
      <c r="AC253" t="s">
        <v>988</v>
      </c>
      <c r="AD253" t="s">
        <v>988</v>
      </c>
      <c r="AE253" t="s">
        <v>988</v>
      </c>
    </row>
    <row r="254" spans="1:31" hidden="1" x14ac:dyDescent="0.3">
      <c r="A254" t="s">
        <v>1889</v>
      </c>
      <c r="B254" t="s">
        <v>1890</v>
      </c>
      <c r="C254" s="1" t="str">
        <f t="shared" si="38"/>
        <v>21:1147</v>
      </c>
      <c r="D254" s="1" t="str">
        <f t="shared" si="39"/>
        <v>21:0421</v>
      </c>
      <c r="E254" t="s">
        <v>1891</v>
      </c>
      <c r="F254" t="s">
        <v>1892</v>
      </c>
      <c r="H254">
        <v>54.643846799999999</v>
      </c>
      <c r="I254">
        <v>-65.452400100000006</v>
      </c>
      <c r="J254" s="1" t="str">
        <f t="shared" si="40"/>
        <v>Till</v>
      </c>
      <c r="K254" s="1" t="str">
        <f t="shared" si="41"/>
        <v>HMC separation (ODM; details not reported)</v>
      </c>
      <c r="L254" t="s">
        <v>227</v>
      </c>
      <c r="M254" t="s">
        <v>36</v>
      </c>
      <c r="N254" t="s">
        <v>227</v>
      </c>
      <c r="O254" t="s">
        <v>1151</v>
      </c>
      <c r="P254" t="s">
        <v>1141</v>
      </c>
      <c r="Q254" t="s">
        <v>988</v>
      </c>
      <c r="R254" t="s">
        <v>988</v>
      </c>
      <c r="S254" t="s">
        <v>988</v>
      </c>
      <c r="T254" t="s">
        <v>988</v>
      </c>
      <c r="U254" t="s">
        <v>988</v>
      </c>
      <c r="V254" t="s">
        <v>988</v>
      </c>
      <c r="W254" t="s">
        <v>988</v>
      </c>
      <c r="X254" t="s">
        <v>988</v>
      </c>
      <c r="Y254" t="s">
        <v>988</v>
      </c>
      <c r="Z254" t="s">
        <v>988</v>
      </c>
      <c r="AA254" t="s">
        <v>988</v>
      </c>
      <c r="AB254" t="s">
        <v>988</v>
      </c>
      <c r="AC254" t="s">
        <v>988</v>
      </c>
      <c r="AD254" t="s">
        <v>988</v>
      </c>
      <c r="AE254" t="s">
        <v>988</v>
      </c>
    </row>
    <row r="255" spans="1:31" hidden="1" x14ac:dyDescent="0.3">
      <c r="A255" t="s">
        <v>1893</v>
      </c>
      <c r="B255" t="s">
        <v>1894</v>
      </c>
      <c r="C255" s="1" t="str">
        <f t="shared" si="38"/>
        <v>21:1147</v>
      </c>
      <c r="D255" s="1" t="str">
        <f t="shared" si="39"/>
        <v>21:0421</v>
      </c>
      <c r="E255" t="s">
        <v>1895</v>
      </c>
      <c r="F255" t="s">
        <v>1896</v>
      </c>
      <c r="H255">
        <v>54.644561899999999</v>
      </c>
      <c r="I255">
        <v>-65.292510100000001</v>
      </c>
      <c r="J255" s="1" t="str">
        <f t="shared" si="40"/>
        <v>Till</v>
      </c>
      <c r="K255" s="1" t="str">
        <f t="shared" si="41"/>
        <v>HMC separation (ODM; details not reported)</v>
      </c>
      <c r="L255" t="s">
        <v>977</v>
      </c>
      <c r="M255" t="s">
        <v>36</v>
      </c>
      <c r="N255" t="s">
        <v>977</v>
      </c>
      <c r="O255" t="s">
        <v>861</v>
      </c>
      <c r="P255" t="s">
        <v>80</v>
      </c>
      <c r="Q255" t="s">
        <v>988</v>
      </c>
      <c r="R255" t="s">
        <v>988</v>
      </c>
      <c r="S255" t="s">
        <v>988</v>
      </c>
      <c r="T255" t="s">
        <v>988</v>
      </c>
      <c r="U255" t="s">
        <v>988</v>
      </c>
      <c r="V255" t="s">
        <v>988</v>
      </c>
      <c r="W255" t="s">
        <v>988</v>
      </c>
      <c r="X255" t="s">
        <v>988</v>
      </c>
      <c r="Y255" t="s">
        <v>988</v>
      </c>
      <c r="Z255" t="s">
        <v>988</v>
      </c>
      <c r="AA255" t="s">
        <v>988</v>
      </c>
      <c r="AB255" t="s">
        <v>988</v>
      </c>
      <c r="AC255" t="s">
        <v>988</v>
      </c>
      <c r="AD255" t="s">
        <v>988</v>
      </c>
      <c r="AE255" t="s">
        <v>988</v>
      </c>
    </row>
    <row r="256" spans="1:31" hidden="1" x14ac:dyDescent="0.3">
      <c r="A256" t="s">
        <v>1897</v>
      </c>
      <c r="B256" t="s">
        <v>1898</v>
      </c>
      <c r="C256" s="1" t="str">
        <f t="shared" si="38"/>
        <v>21:1147</v>
      </c>
      <c r="D256" s="1" t="str">
        <f t="shared" si="39"/>
        <v>21:0421</v>
      </c>
      <c r="E256" t="s">
        <v>1899</v>
      </c>
      <c r="F256" t="s">
        <v>1900</v>
      </c>
      <c r="H256">
        <v>54.562705000000001</v>
      </c>
      <c r="I256">
        <v>-65.146513600000006</v>
      </c>
      <c r="J256" s="1" t="str">
        <f t="shared" si="40"/>
        <v>Till</v>
      </c>
      <c r="K256" s="1" t="str">
        <f t="shared" si="41"/>
        <v>HMC separation (ODM; details not reported)</v>
      </c>
      <c r="L256" t="s">
        <v>58</v>
      </c>
      <c r="M256" t="s">
        <v>36</v>
      </c>
      <c r="N256" t="s">
        <v>58</v>
      </c>
      <c r="O256" t="s">
        <v>37</v>
      </c>
      <c r="P256" t="s">
        <v>290</v>
      </c>
      <c r="Q256" t="s">
        <v>988</v>
      </c>
      <c r="R256" t="s">
        <v>988</v>
      </c>
      <c r="S256" t="s">
        <v>988</v>
      </c>
      <c r="T256" t="s">
        <v>988</v>
      </c>
      <c r="U256" t="s">
        <v>988</v>
      </c>
      <c r="V256" t="s">
        <v>988</v>
      </c>
      <c r="W256" t="s">
        <v>988</v>
      </c>
      <c r="X256" t="s">
        <v>988</v>
      </c>
      <c r="Y256" t="s">
        <v>988</v>
      </c>
      <c r="Z256" t="s">
        <v>988</v>
      </c>
      <c r="AA256" t="s">
        <v>988</v>
      </c>
      <c r="AB256" t="s">
        <v>988</v>
      </c>
      <c r="AC256" t="s">
        <v>988</v>
      </c>
      <c r="AD256" t="s">
        <v>988</v>
      </c>
      <c r="AE256" t="s">
        <v>988</v>
      </c>
    </row>
    <row r="257" spans="1:31" hidden="1" x14ac:dyDescent="0.3">
      <c r="A257" t="s">
        <v>1901</v>
      </c>
      <c r="B257" t="s">
        <v>1902</v>
      </c>
      <c r="C257" s="1" t="str">
        <f t="shared" si="38"/>
        <v>21:1147</v>
      </c>
      <c r="D257" s="1" t="str">
        <f t="shared" si="39"/>
        <v>21:0421</v>
      </c>
      <c r="E257" t="s">
        <v>1903</v>
      </c>
      <c r="F257" t="s">
        <v>1904</v>
      </c>
      <c r="H257">
        <v>54.6602253</v>
      </c>
      <c r="I257">
        <v>-65.089585299999996</v>
      </c>
      <c r="J257" s="1" t="str">
        <f t="shared" si="40"/>
        <v>Till</v>
      </c>
      <c r="K257" s="1" t="str">
        <f t="shared" si="41"/>
        <v>HMC separation (ODM; details not reported)</v>
      </c>
      <c r="L257" t="s">
        <v>146</v>
      </c>
      <c r="M257" t="s">
        <v>36</v>
      </c>
      <c r="N257" t="s">
        <v>146</v>
      </c>
      <c r="O257" t="s">
        <v>37</v>
      </c>
      <c r="P257" t="s">
        <v>312</v>
      </c>
      <c r="Q257" t="s">
        <v>988</v>
      </c>
      <c r="R257" t="s">
        <v>988</v>
      </c>
      <c r="S257" t="s">
        <v>988</v>
      </c>
      <c r="T257" t="s">
        <v>988</v>
      </c>
      <c r="U257" t="s">
        <v>988</v>
      </c>
      <c r="V257" t="s">
        <v>988</v>
      </c>
      <c r="W257" t="s">
        <v>988</v>
      </c>
      <c r="X257" t="s">
        <v>988</v>
      </c>
      <c r="Y257" t="s">
        <v>988</v>
      </c>
      <c r="Z257" t="s">
        <v>988</v>
      </c>
      <c r="AA257" t="s">
        <v>988</v>
      </c>
      <c r="AB257" t="s">
        <v>988</v>
      </c>
      <c r="AC257" t="s">
        <v>988</v>
      </c>
      <c r="AD257" t="s">
        <v>988</v>
      </c>
      <c r="AE257" t="s">
        <v>988</v>
      </c>
    </row>
    <row r="258" spans="1:31" hidden="1" x14ac:dyDescent="0.3">
      <c r="A258" t="s">
        <v>1905</v>
      </c>
      <c r="B258" t="s">
        <v>1906</v>
      </c>
      <c r="C258" s="1" t="str">
        <f t="shared" si="38"/>
        <v>21:1147</v>
      </c>
      <c r="D258" s="1" t="str">
        <f t="shared" si="39"/>
        <v>21:0421</v>
      </c>
      <c r="E258" t="s">
        <v>1907</v>
      </c>
      <c r="F258" t="s">
        <v>1908</v>
      </c>
      <c r="H258">
        <v>54.7739701</v>
      </c>
      <c r="I258">
        <v>-65.0286945</v>
      </c>
      <c r="J258" s="1" t="str">
        <f t="shared" si="40"/>
        <v>Till</v>
      </c>
      <c r="K258" s="1" t="str">
        <f t="shared" si="41"/>
        <v>HMC separation (ODM; details not reported)</v>
      </c>
      <c r="L258" t="s">
        <v>38</v>
      </c>
      <c r="M258" t="s">
        <v>36</v>
      </c>
      <c r="N258" t="s">
        <v>38</v>
      </c>
      <c r="O258" t="s">
        <v>709</v>
      </c>
      <c r="P258" t="s">
        <v>507</v>
      </c>
      <c r="Q258" t="s">
        <v>988</v>
      </c>
      <c r="R258" t="s">
        <v>988</v>
      </c>
      <c r="S258" t="s">
        <v>988</v>
      </c>
      <c r="T258" t="s">
        <v>988</v>
      </c>
      <c r="U258" t="s">
        <v>988</v>
      </c>
      <c r="V258" t="s">
        <v>988</v>
      </c>
      <c r="W258" t="s">
        <v>988</v>
      </c>
      <c r="X258" t="s">
        <v>988</v>
      </c>
      <c r="Y258" t="s">
        <v>988</v>
      </c>
      <c r="Z258" t="s">
        <v>988</v>
      </c>
      <c r="AA258" t="s">
        <v>988</v>
      </c>
      <c r="AB258" t="s">
        <v>988</v>
      </c>
      <c r="AC258" t="s">
        <v>988</v>
      </c>
      <c r="AD258" t="s">
        <v>988</v>
      </c>
      <c r="AE258" t="s">
        <v>988</v>
      </c>
    </row>
    <row r="259" spans="1:31" hidden="1" x14ac:dyDescent="0.3">
      <c r="A259" t="s">
        <v>1909</v>
      </c>
      <c r="B259" t="s">
        <v>1910</v>
      </c>
      <c r="C259" s="1" t="str">
        <f t="shared" si="38"/>
        <v>21:1147</v>
      </c>
      <c r="D259" s="1" t="str">
        <f t="shared" si="39"/>
        <v>21:0421</v>
      </c>
      <c r="E259" t="s">
        <v>1911</v>
      </c>
      <c r="F259" t="s">
        <v>1912</v>
      </c>
      <c r="H259">
        <v>54.026953300000002</v>
      </c>
      <c r="I259">
        <v>-65.426538100000002</v>
      </c>
      <c r="J259" s="1" t="str">
        <f t="shared" si="40"/>
        <v>Till</v>
      </c>
      <c r="K259" s="1" t="str">
        <f t="shared" si="41"/>
        <v>HMC separation (ODM; details not reported)</v>
      </c>
      <c r="L259" t="s">
        <v>207</v>
      </c>
      <c r="M259" t="s">
        <v>36</v>
      </c>
      <c r="N259" t="s">
        <v>207</v>
      </c>
      <c r="O259" t="s">
        <v>1913</v>
      </c>
      <c r="P259" t="s">
        <v>1293</v>
      </c>
      <c r="Q259" t="s">
        <v>988</v>
      </c>
      <c r="R259" t="s">
        <v>988</v>
      </c>
      <c r="S259" t="s">
        <v>988</v>
      </c>
      <c r="T259" t="s">
        <v>988</v>
      </c>
      <c r="U259" t="s">
        <v>988</v>
      </c>
      <c r="V259" t="s">
        <v>988</v>
      </c>
      <c r="W259" t="s">
        <v>988</v>
      </c>
      <c r="X259" t="s">
        <v>988</v>
      </c>
      <c r="Y259" t="s">
        <v>988</v>
      </c>
      <c r="Z259" t="s">
        <v>988</v>
      </c>
      <c r="AA259" t="s">
        <v>988</v>
      </c>
      <c r="AB259" t="s">
        <v>988</v>
      </c>
      <c r="AC259" t="s">
        <v>988</v>
      </c>
      <c r="AD259" t="s">
        <v>988</v>
      </c>
      <c r="AE259" t="s">
        <v>988</v>
      </c>
    </row>
    <row r="260" spans="1:31" hidden="1" x14ac:dyDescent="0.3">
      <c r="A260" t="s">
        <v>1914</v>
      </c>
      <c r="B260" t="s">
        <v>1915</v>
      </c>
      <c r="C260" s="1" t="str">
        <f t="shared" si="38"/>
        <v>21:1147</v>
      </c>
      <c r="D260" s="1" t="str">
        <f t="shared" si="39"/>
        <v>21:0421</v>
      </c>
      <c r="E260" t="s">
        <v>1916</v>
      </c>
      <c r="F260" t="s">
        <v>1917</v>
      </c>
      <c r="H260">
        <v>54.028749400000002</v>
      </c>
      <c r="I260">
        <v>-65.168458299999998</v>
      </c>
      <c r="J260" s="1" t="str">
        <f t="shared" si="40"/>
        <v>Till</v>
      </c>
      <c r="K260" s="1" t="str">
        <f t="shared" si="41"/>
        <v>HMC separation (ODM; details not reported)</v>
      </c>
      <c r="L260" t="s">
        <v>332</v>
      </c>
      <c r="M260" t="s">
        <v>36</v>
      </c>
      <c r="N260" t="s">
        <v>332</v>
      </c>
      <c r="O260" t="s">
        <v>208</v>
      </c>
      <c r="P260" t="s">
        <v>616</v>
      </c>
      <c r="Q260" t="s">
        <v>988</v>
      </c>
      <c r="R260" t="s">
        <v>988</v>
      </c>
      <c r="S260" t="s">
        <v>988</v>
      </c>
      <c r="T260" t="s">
        <v>988</v>
      </c>
      <c r="U260" t="s">
        <v>988</v>
      </c>
      <c r="V260" t="s">
        <v>988</v>
      </c>
      <c r="W260" t="s">
        <v>988</v>
      </c>
      <c r="X260" t="s">
        <v>988</v>
      </c>
      <c r="Y260" t="s">
        <v>988</v>
      </c>
      <c r="Z260" t="s">
        <v>988</v>
      </c>
      <c r="AA260" t="s">
        <v>988</v>
      </c>
      <c r="AB260" t="s">
        <v>988</v>
      </c>
      <c r="AC260" t="s">
        <v>988</v>
      </c>
      <c r="AD260" t="s">
        <v>988</v>
      </c>
      <c r="AE260" t="s">
        <v>988</v>
      </c>
    </row>
    <row r="261" spans="1:31" hidden="1" x14ac:dyDescent="0.3">
      <c r="A261" t="s">
        <v>1918</v>
      </c>
      <c r="B261" t="s">
        <v>1919</v>
      </c>
      <c r="C261" s="1" t="str">
        <f t="shared" si="38"/>
        <v>21:1147</v>
      </c>
      <c r="D261" s="1" t="str">
        <f t="shared" si="39"/>
        <v>21:0421</v>
      </c>
      <c r="E261" t="s">
        <v>1920</v>
      </c>
      <c r="F261" t="s">
        <v>1921</v>
      </c>
      <c r="H261">
        <v>54.045940899999998</v>
      </c>
      <c r="I261">
        <v>-65.635321500000003</v>
      </c>
      <c r="J261" s="1" t="str">
        <f t="shared" si="40"/>
        <v>Till</v>
      </c>
      <c r="K261" s="1" t="str">
        <f t="shared" si="41"/>
        <v>HMC separation (ODM; details not reported)</v>
      </c>
      <c r="L261" t="s">
        <v>841</v>
      </c>
      <c r="M261" t="s">
        <v>374</v>
      </c>
      <c r="N261" t="s">
        <v>250</v>
      </c>
      <c r="O261" t="s">
        <v>1922</v>
      </c>
      <c r="P261" t="s">
        <v>312</v>
      </c>
      <c r="Q261" t="s">
        <v>988</v>
      </c>
      <c r="R261" t="s">
        <v>988</v>
      </c>
      <c r="S261" t="s">
        <v>988</v>
      </c>
      <c r="T261" t="s">
        <v>988</v>
      </c>
      <c r="U261" t="s">
        <v>988</v>
      </c>
      <c r="V261" t="s">
        <v>988</v>
      </c>
      <c r="W261" t="s">
        <v>988</v>
      </c>
      <c r="X261" t="s">
        <v>988</v>
      </c>
      <c r="Y261" t="s">
        <v>988</v>
      </c>
      <c r="Z261" t="s">
        <v>988</v>
      </c>
      <c r="AA261" t="s">
        <v>988</v>
      </c>
      <c r="AB261" t="s">
        <v>988</v>
      </c>
      <c r="AC261" t="s">
        <v>988</v>
      </c>
      <c r="AD261" t="s">
        <v>988</v>
      </c>
      <c r="AE261" t="s">
        <v>988</v>
      </c>
    </row>
    <row r="262" spans="1:31" hidden="1" x14ac:dyDescent="0.3">
      <c r="A262" t="s">
        <v>1923</v>
      </c>
      <c r="B262" t="s">
        <v>1924</v>
      </c>
      <c r="C262" s="1" t="str">
        <f t="shared" si="38"/>
        <v>21:1147</v>
      </c>
      <c r="D262" s="1" t="str">
        <f t="shared" si="39"/>
        <v>21:0421</v>
      </c>
      <c r="E262" t="s">
        <v>1925</v>
      </c>
      <c r="F262" t="s">
        <v>1926</v>
      </c>
      <c r="H262">
        <v>54.019394599999998</v>
      </c>
      <c r="I262">
        <v>-65.795483300000001</v>
      </c>
      <c r="J262" s="1" t="str">
        <f t="shared" si="40"/>
        <v>Till</v>
      </c>
      <c r="K262" s="1" t="str">
        <f t="shared" si="41"/>
        <v>HMC separation (ODM; details not reported)</v>
      </c>
      <c r="L262" t="s">
        <v>1002</v>
      </c>
      <c r="M262" t="s">
        <v>36</v>
      </c>
      <c r="N262" t="s">
        <v>1002</v>
      </c>
      <c r="O262" t="s">
        <v>1711</v>
      </c>
      <c r="P262" t="s">
        <v>507</v>
      </c>
      <c r="Q262" t="s">
        <v>988</v>
      </c>
      <c r="R262" t="s">
        <v>988</v>
      </c>
      <c r="S262" t="s">
        <v>988</v>
      </c>
      <c r="T262" t="s">
        <v>988</v>
      </c>
      <c r="U262" t="s">
        <v>988</v>
      </c>
      <c r="V262" t="s">
        <v>988</v>
      </c>
      <c r="W262" t="s">
        <v>988</v>
      </c>
      <c r="X262" t="s">
        <v>988</v>
      </c>
      <c r="Y262" t="s">
        <v>988</v>
      </c>
      <c r="Z262" t="s">
        <v>988</v>
      </c>
      <c r="AA262" t="s">
        <v>988</v>
      </c>
      <c r="AB262" t="s">
        <v>988</v>
      </c>
      <c r="AC262" t="s">
        <v>988</v>
      </c>
      <c r="AD262" t="s">
        <v>988</v>
      </c>
      <c r="AE262" t="s">
        <v>988</v>
      </c>
    </row>
    <row r="263" spans="1:31" hidden="1" x14ac:dyDescent="0.3">
      <c r="A263" t="s">
        <v>1927</v>
      </c>
      <c r="B263" t="s">
        <v>1928</v>
      </c>
      <c r="C263" s="1" t="str">
        <f t="shared" si="38"/>
        <v>21:1147</v>
      </c>
      <c r="D263" s="1" t="str">
        <f t="shared" si="39"/>
        <v>21:0421</v>
      </c>
      <c r="E263" t="s">
        <v>1929</v>
      </c>
      <c r="F263" t="s">
        <v>1930</v>
      </c>
      <c r="H263">
        <v>54.035497399999997</v>
      </c>
      <c r="I263">
        <v>-65.958841800000002</v>
      </c>
      <c r="J263" s="1" t="str">
        <f t="shared" si="40"/>
        <v>Till</v>
      </c>
      <c r="K263" s="1" t="str">
        <f t="shared" si="41"/>
        <v>HMC separation (ODM; details not reported)</v>
      </c>
      <c r="L263" t="s">
        <v>248</v>
      </c>
      <c r="M263" t="s">
        <v>249</v>
      </c>
      <c r="N263" t="s">
        <v>250</v>
      </c>
      <c r="O263" t="s">
        <v>960</v>
      </c>
      <c r="P263" t="s">
        <v>60</v>
      </c>
      <c r="Q263" t="s">
        <v>988</v>
      </c>
      <c r="R263" t="s">
        <v>988</v>
      </c>
      <c r="S263" t="s">
        <v>988</v>
      </c>
      <c r="T263" t="s">
        <v>988</v>
      </c>
      <c r="U263" t="s">
        <v>988</v>
      </c>
      <c r="V263" t="s">
        <v>988</v>
      </c>
      <c r="W263" t="s">
        <v>988</v>
      </c>
      <c r="X263" t="s">
        <v>988</v>
      </c>
      <c r="Y263" t="s">
        <v>988</v>
      </c>
      <c r="Z263" t="s">
        <v>988</v>
      </c>
      <c r="AA263" t="s">
        <v>988</v>
      </c>
      <c r="AB263" t="s">
        <v>988</v>
      </c>
      <c r="AC263" t="s">
        <v>988</v>
      </c>
      <c r="AD263" t="s">
        <v>988</v>
      </c>
      <c r="AE263" t="s">
        <v>988</v>
      </c>
    </row>
    <row r="264" spans="1:31" hidden="1" x14ac:dyDescent="0.3">
      <c r="A264" t="s">
        <v>1931</v>
      </c>
      <c r="B264" t="s">
        <v>1932</v>
      </c>
      <c r="C264" s="1" t="str">
        <f t="shared" si="38"/>
        <v>21:1147</v>
      </c>
      <c r="D264" s="1" t="str">
        <f t="shared" si="39"/>
        <v>21:0421</v>
      </c>
      <c r="E264" t="s">
        <v>1933</v>
      </c>
      <c r="F264" t="s">
        <v>1934</v>
      </c>
      <c r="H264">
        <v>54.112227400000002</v>
      </c>
      <c r="I264">
        <v>-65.898076000000003</v>
      </c>
      <c r="J264" s="1" t="str">
        <f t="shared" si="40"/>
        <v>Till</v>
      </c>
      <c r="K264" s="1" t="str">
        <f t="shared" si="41"/>
        <v>HMC separation (ODM; details not reported)</v>
      </c>
      <c r="L264" t="s">
        <v>104</v>
      </c>
      <c r="M264" t="s">
        <v>36</v>
      </c>
      <c r="N264" t="s">
        <v>104</v>
      </c>
      <c r="O264" t="s">
        <v>1552</v>
      </c>
      <c r="P264" t="s">
        <v>1935</v>
      </c>
      <c r="Q264" t="s">
        <v>988</v>
      </c>
      <c r="R264" t="s">
        <v>988</v>
      </c>
      <c r="S264" t="s">
        <v>988</v>
      </c>
      <c r="T264" t="s">
        <v>988</v>
      </c>
      <c r="U264" t="s">
        <v>988</v>
      </c>
      <c r="V264" t="s">
        <v>988</v>
      </c>
      <c r="W264" t="s">
        <v>988</v>
      </c>
      <c r="X264" t="s">
        <v>988</v>
      </c>
      <c r="Y264" t="s">
        <v>988</v>
      </c>
      <c r="Z264" t="s">
        <v>988</v>
      </c>
      <c r="AA264" t="s">
        <v>988</v>
      </c>
      <c r="AB264" t="s">
        <v>988</v>
      </c>
      <c r="AC264" t="s">
        <v>988</v>
      </c>
      <c r="AD264" t="s">
        <v>988</v>
      </c>
      <c r="AE264" t="s">
        <v>988</v>
      </c>
    </row>
    <row r="265" spans="1:31" hidden="1" x14ac:dyDescent="0.3">
      <c r="A265" t="s">
        <v>1936</v>
      </c>
      <c r="B265" t="s">
        <v>1937</v>
      </c>
      <c r="C265" s="1" t="str">
        <f t="shared" si="38"/>
        <v>21:1147</v>
      </c>
      <c r="D265" s="1" t="str">
        <f t="shared" si="39"/>
        <v>21:0421</v>
      </c>
      <c r="E265" t="s">
        <v>1938</v>
      </c>
      <c r="F265" t="s">
        <v>1939</v>
      </c>
      <c r="H265">
        <v>54.783023900000003</v>
      </c>
      <c r="I265">
        <v>-65.946265299999993</v>
      </c>
      <c r="J265" s="1" t="str">
        <f t="shared" si="40"/>
        <v>Till</v>
      </c>
      <c r="K265" s="1" t="str">
        <f t="shared" si="41"/>
        <v>HMC separation (ODM; details not reported)</v>
      </c>
      <c r="L265" t="s">
        <v>1884</v>
      </c>
      <c r="M265" t="s">
        <v>36</v>
      </c>
      <c r="N265" t="s">
        <v>1884</v>
      </c>
      <c r="O265" t="s">
        <v>188</v>
      </c>
      <c r="P265" t="s">
        <v>312</v>
      </c>
      <c r="Q265" t="s">
        <v>988</v>
      </c>
      <c r="R265" t="s">
        <v>988</v>
      </c>
      <c r="S265" t="s">
        <v>988</v>
      </c>
      <c r="T265" t="s">
        <v>988</v>
      </c>
      <c r="U265" t="s">
        <v>988</v>
      </c>
      <c r="V265" t="s">
        <v>988</v>
      </c>
      <c r="W265" t="s">
        <v>988</v>
      </c>
      <c r="X265" t="s">
        <v>988</v>
      </c>
      <c r="Y265" t="s">
        <v>988</v>
      </c>
      <c r="Z265" t="s">
        <v>988</v>
      </c>
      <c r="AA265" t="s">
        <v>988</v>
      </c>
      <c r="AB265" t="s">
        <v>988</v>
      </c>
      <c r="AC265" t="s">
        <v>988</v>
      </c>
      <c r="AD265" t="s">
        <v>988</v>
      </c>
      <c r="AE265" t="s">
        <v>988</v>
      </c>
    </row>
    <row r="266" spans="1:31" hidden="1" x14ac:dyDescent="0.3">
      <c r="A266" t="s">
        <v>1940</v>
      </c>
      <c r="B266" t="s">
        <v>1941</v>
      </c>
      <c r="C266" s="1" t="str">
        <f t="shared" si="38"/>
        <v>21:1147</v>
      </c>
      <c r="D266" s="1" t="str">
        <f t="shared" si="39"/>
        <v>21:0421</v>
      </c>
      <c r="E266" t="s">
        <v>1942</v>
      </c>
      <c r="F266" t="s">
        <v>1943</v>
      </c>
      <c r="H266">
        <v>54.665985399999997</v>
      </c>
      <c r="I266">
        <v>-65.961590700000002</v>
      </c>
      <c r="J266" s="1" t="str">
        <f t="shared" si="40"/>
        <v>Till</v>
      </c>
      <c r="K266" s="1" t="str">
        <f t="shared" si="41"/>
        <v>HMC separation (ODM; details not reported)</v>
      </c>
      <c r="L266" t="s">
        <v>38</v>
      </c>
      <c r="M266" t="s">
        <v>36</v>
      </c>
      <c r="N266" t="s">
        <v>38</v>
      </c>
      <c r="O266" t="s">
        <v>251</v>
      </c>
      <c r="P266" t="s">
        <v>1182</v>
      </c>
      <c r="Q266" t="s">
        <v>988</v>
      </c>
      <c r="R266" t="s">
        <v>988</v>
      </c>
      <c r="S266" t="s">
        <v>988</v>
      </c>
      <c r="T266" t="s">
        <v>988</v>
      </c>
      <c r="U266" t="s">
        <v>988</v>
      </c>
      <c r="V266" t="s">
        <v>988</v>
      </c>
      <c r="W266" t="s">
        <v>988</v>
      </c>
      <c r="X266" t="s">
        <v>988</v>
      </c>
      <c r="Y266" t="s">
        <v>988</v>
      </c>
      <c r="Z266" t="s">
        <v>988</v>
      </c>
      <c r="AA266" t="s">
        <v>988</v>
      </c>
      <c r="AB266" t="s">
        <v>988</v>
      </c>
      <c r="AC266" t="s">
        <v>988</v>
      </c>
      <c r="AD266" t="s">
        <v>988</v>
      </c>
      <c r="AE266" t="s">
        <v>988</v>
      </c>
    </row>
    <row r="267" spans="1:31" hidden="1" x14ac:dyDescent="0.3">
      <c r="A267" t="s">
        <v>1944</v>
      </c>
      <c r="B267" t="s">
        <v>1945</v>
      </c>
      <c r="C267" s="1" t="str">
        <f t="shared" si="38"/>
        <v>21:1147</v>
      </c>
      <c r="D267" s="1" t="str">
        <f t="shared" si="39"/>
        <v>21:0421</v>
      </c>
      <c r="E267" t="s">
        <v>1946</v>
      </c>
      <c r="F267" t="s">
        <v>1947</v>
      </c>
      <c r="H267">
        <v>54.509619100000002</v>
      </c>
      <c r="I267">
        <v>-65.927082600000006</v>
      </c>
      <c r="J267" s="1" t="str">
        <f t="shared" si="40"/>
        <v>Till</v>
      </c>
      <c r="K267" s="1" t="str">
        <f t="shared" si="41"/>
        <v>HMC separation (ODM; details not reported)</v>
      </c>
      <c r="L267" t="s">
        <v>824</v>
      </c>
      <c r="M267" t="s">
        <v>36</v>
      </c>
      <c r="N267" t="s">
        <v>824</v>
      </c>
      <c r="O267" t="s">
        <v>1151</v>
      </c>
      <c r="P267" t="s">
        <v>1884</v>
      </c>
      <c r="Q267" t="s">
        <v>988</v>
      </c>
      <c r="R267" t="s">
        <v>988</v>
      </c>
      <c r="S267" t="s">
        <v>988</v>
      </c>
      <c r="T267" t="s">
        <v>988</v>
      </c>
      <c r="U267" t="s">
        <v>988</v>
      </c>
      <c r="V267" t="s">
        <v>988</v>
      </c>
      <c r="W267" t="s">
        <v>988</v>
      </c>
      <c r="X267" t="s">
        <v>988</v>
      </c>
      <c r="Y267" t="s">
        <v>988</v>
      </c>
      <c r="Z267" t="s">
        <v>988</v>
      </c>
      <c r="AA267" t="s">
        <v>988</v>
      </c>
      <c r="AB267" t="s">
        <v>988</v>
      </c>
      <c r="AC267" t="s">
        <v>988</v>
      </c>
      <c r="AD267" t="s">
        <v>988</v>
      </c>
      <c r="AE267" t="s">
        <v>988</v>
      </c>
    </row>
    <row r="268" spans="1:31" hidden="1" x14ac:dyDescent="0.3">
      <c r="A268" t="s">
        <v>1948</v>
      </c>
      <c r="B268" t="s">
        <v>1949</v>
      </c>
      <c r="C268" s="1" t="str">
        <f t="shared" si="38"/>
        <v>21:1147</v>
      </c>
      <c r="D268" s="1" t="str">
        <f t="shared" si="39"/>
        <v>21:0421</v>
      </c>
      <c r="E268" t="s">
        <v>1950</v>
      </c>
      <c r="F268" t="s">
        <v>1951</v>
      </c>
      <c r="H268">
        <v>54.5318471</v>
      </c>
      <c r="I268">
        <v>-65.847572499999998</v>
      </c>
      <c r="J268" s="1" t="str">
        <f t="shared" si="40"/>
        <v>Till</v>
      </c>
      <c r="K268" s="1" t="str">
        <f t="shared" si="41"/>
        <v>HMC separation (ODM; details not reported)</v>
      </c>
      <c r="L268" t="s">
        <v>166</v>
      </c>
      <c r="M268" t="s">
        <v>36</v>
      </c>
      <c r="N268" t="s">
        <v>166</v>
      </c>
      <c r="O268" t="s">
        <v>103</v>
      </c>
      <c r="P268" t="s">
        <v>1102</v>
      </c>
      <c r="Q268" t="s">
        <v>988</v>
      </c>
      <c r="R268" t="s">
        <v>988</v>
      </c>
      <c r="S268" t="s">
        <v>988</v>
      </c>
      <c r="T268" t="s">
        <v>988</v>
      </c>
      <c r="U268" t="s">
        <v>988</v>
      </c>
      <c r="V268" t="s">
        <v>988</v>
      </c>
      <c r="W268" t="s">
        <v>988</v>
      </c>
      <c r="X268" t="s">
        <v>988</v>
      </c>
      <c r="Y268" t="s">
        <v>988</v>
      </c>
      <c r="Z268" t="s">
        <v>988</v>
      </c>
      <c r="AA268" t="s">
        <v>988</v>
      </c>
      <c r="AB268" t="s">
        <v>988</v>
      </c>
      <c r="AC268" t="s">
        <v>988</v>
      </c>
      <c r="AD268" t="s">
        <v>988</v>
      </c>
      <c r="AE268" t="s">
        <v>988</v>
      </c>
    </row>
    <row r="269" spans="1:31" hidden="1" x14ac:dyDescent="0.3">
      <c r="A269" t="s">
        <v>1952</v>
      </c>
      <c r="B269" t="s">
        <v>1953</v>
      </c>
      <c r="C269" s="1" t="str">
        <f t="shared" si="38"/>
        <v>21:1147</v>
      </c>
      <c r="D269" s="1" t="str">
        <f t="shared" si="39"/>
        <v>21:0421</v>
      </c>
      <c r="E269" t="s">
        <v>1954</v>
      </c>
      <c r="F269" t="s">
        <v>1955</v>
      </c>
      <c r="H269">
        <v>54.576225899999997</v>
      </c>
      <c r="I269">
        <v>-65.549371500000007</v>
      </c>
      <c r="J269" s="1" t="str">
        <f t="shared" si="40"/>
        <v>Till</v>
      </c>
      <c r="K269" s="1" t="str">
        <f t="shared" si="41"/>
        <v>HMC separation (ODM; details not reported)</v>
      </c>
      <c r="L269" t="s">
        <v>1102</v>
      </c>
      <c r="M269" t="s">
        <v>36</v>
      </c>
      <c r="N269" t="s">
        <v>1102</v>
      </c>
      <c r="O269" t="s">
        <v>147</v>
      </c>
      <c r="P269" t="s">
        <v>1141</v>
      </c>
      <c r="Q269" t="s">
        <v>988</v>
      </c>
      <c r="R269" t="s">
        <v>988</v>
      </c>
      <c r="S269" t="s">
        <v>988</v>
      </c>
      <c r="T269" t="s">
        <v>988</v>
      </c>
      <c r="U269" t="s">
        <v>988</v>
      </c>
      <c r="V269" t="s">
        <v>988</v>
      </c>
      <c r="W269" t="s">
        <v>988</v>
      </c>
      <c r="X269" t="s">
        <v>988</v>
      </c>
      <c r="Y269" t="s">
        <v>988</v>
      </c>
      <c r="Z269" t="s">
        <v>988</v>
      </c>
      <c r="AA269" t="s">
        <v>988</v>
      </c>
      <c r="AB269" t="s">
        <v>988</v>
      </c>
      <c r="AC269" t="s">
        <v>988</v>
      </c>
      <c r="AD269" t="s">
        <v>988</v>
      </c>
      <c r="AE269" t="s">
        <v>988</v>
      </c>
    </row>
    <row r="270" spans="1:31" hidden="1" x14ac:dyDescent="0.3">
      <c r="A270" t="s">
        <v>1956</v>
      </c>
      <c r="B270" t="s">
        <v>1957</v>
      </c>
      <c r="C270" s="1" t="str">
        <f t="shared" si="38"/>
        <v>21:1147</v>
      </c>
      <c r="D270" s="1" t="str">
        <f t="shared" si="39"/>
        <v>21:0421</v>
      </c>
      <c r="E270" t="s">
        <v>1958</v>
      </c>
      <c r="F270" t="s">
        <v>1959</v>
      </c>
      <c r="H270">
        <v>54.516651400000001</v>
      </c>
      <c r="I270">
        <v>-65.567105699999999</v>
      </c>
      <c r="J270" s="1" t="str">
        <f t="shared" si="40"/>
        <v>Till</v>
      </c>
      <c r="K270" s="1" t="str">
        <f t="shared" si="41"/>
        <v>HMC separation (ODM; details not reported)</v>
      </c>
      <c r="L270" t="s">
        <v>825</v>
      </c>
      <c r="M270" t="s">
        <v>36</v>
      </c>
      <c r="N270" t="s">
        <v>825</v>
      </c>
      <c r="O270" t="s">
        <v>578</v>
      </c>
      <c r="P270" t="s">
        <v>290</v>
      </c>
      <c r="Q270" t="s">
        <v>988</v>
      </c>
      <c r="R270" t="s">
        <v>988</v>
      </c>
      <c r="S270" t="s">
        <v>988</v>
      </c>
      <c r="T270" t="s">
        <v>988</v>
      </c>
      <c r="U270" t="s">
        <v>988</v>
      </c>
      <c r="V270" t="s">
        <v>988</v>
      </c>
      <c r="W270" t="s">
        <v>988</v>
      </c>
      <c r="X270" t="s">
        <v>988</v>
      </c>
      <c r="Y270" t="s">
        <v>988</v>
      </c>
      <c r="Z270" t="s">
        <v>988</v>
      </c>
      <c r="AA270" t="s">
        <v>988</v>
      </c>
      <c r="AB270" t="s">
        <v>988</v>
      </c>
      <c r="AC270" t="s">
        <v>988</v>
      </c>
      <c r="AD270" t="s">
        <v>988</v>
      </c>
      <c r="AE270" t="s">
        <v>988</v>
      </c>
    </row>
    <row r="271" spans="1:31" hidden="1" x14ac:dyDescent="0.3">
      <c r="A271" t="s">
        <v>1960</v>
      </c>
      <c r="B271" t="s">
        <v>1961</v>
      </c>
      <c r="C271" s="1" t="str">
        <f t="shared" si="38"/>
        <v>21:1147</v>
      </c>
      <c r="D271" s="1" t="str">
        <f t="shared" si="39"/>
        <v>21:0421</v>
      </c>
      <c r="E271" t="s">
        <v>1962</v>
      </c>
      <c r="F271" t="s">
        <v>1963</v>
      </c>
      <c r="H271">
        <v>54.638331899999997</v>
      </c>
      <c r="I271">
        <v>-65.720988599999998</v>
      </c>
      <c r="J271" s="1" t="str">
        <f t="shared" si="40"/>
        <v>Till</v>
      </c>
      <c r="K271" s="1" t="str">
        <f t="shared" si="41"/>
        <v>HMC separation (ODM; details not reported)</v>
      </c>
      <c r="L271" t="s">
        <v>227</v>
      </c>
      <c r="M271" t="s">
        <v>36</v>
      </c>
      <c r="N271" t="s">
        <v>227</v>
      </c>
      <c r="O271" t="s">
        <v>927</v>
      </c>
      <c r="P271" t="s">
        <v>291</v>
      </c>
      <c r="Q271" t="s">
        <v>988</v>
      </c>
      <c r="R271" t="s">
        <v>988</v>
      </c>
      <c r="S271" t="s">
        <v>988</v>
      </c>
      <c r="T271" t="s">
        <v>988</v>
      </c>
      <c r="U271" t="s">
        <v>988</v>
      </c>
      <c r="V271" t="s">
        <v>988</v>
      </c>
      <c r="W271" t="s">
        <v>988</v>
      </c>
      <c r="X271" t="s">
        <v>988</v>
      </c>
      <c r="Y271" t="s">
        <v>988</v>
      </c>
      <c r="Z271" t="s">
        <v>988</v>
      </c>
      <c r="AA271" t="s">
        <v>988</v>
      </c>
      <c r="AB271" t="s">
        <v>988</v>
      </c>
      <c r="AC271" t="s">
        <v>988</v>
      </c>
      <c r="AD271" t="s">
        <v>988</v>
      </c>
      <c r="AE271" t="s">
        <v>988</v>
      </c>
    </row>
    <row r="272" spans="1:31" hidden="1" x14ac:dyDescent="0.3">
      <c r="A272" t="s">
        <v>1964</v>
      </c>
      <c r="B272" t="s">
        <v>1965</v>
      </c>
      <c r="C272" s="1" t="str">
        <f t="shared" si="38"/>
        <v>21:1147</v>
      </c>
      <c r="D272" s="1" t="str">
        <f>HYPERLINK("https://geochem.nrcan.gc.ca/cdogs/content/svy/svy_e.htm", "")</f>
        <v/>
      </c>
      <c r="G272" s="1" t="str">
        <f>HYPERLINK("https://geochem.nrcan.gc.ca/cdogs/content/cr_/cr_00241_e.htm", "241")</f>
        <v>241</v>
      </c>
      <c r="J272" t="s">
        <v>308</v>
      </c>
      <c r="K272" t="s">
        <v>309</v>
      </c>
      <c r="L272" t="s">
        <v>976</v>
      </c>
      <c r="M272" t="s">
        <v>36</v>
      </c>
      <c r="N272" t="s">
        <v>976</v>
      </c>
      <c r="O272" t="s">
        <v>352</v>
      </c>
      <c r="P272" t="s">
        <v>413</v>
      </c>
      <c r="Q272" t="s">
        <v>988</v>
      </c>
      <c r="R272" t="s">
        <v>988</v>
      </c>
      <c r="S272" t="s">
        <v>988</v>
      </c>
      <c r="T272" t="s">
        <v>988</v>
      </c>
      <c r="U272" t="s">
        <v>988</v>
      </c>
      <c r="V272" t="s">
        <v>988</v>
      </c>
      <c r="W272" t="s">
        <v>988</v>
      </c>
      <c r="X272" t="s">
        <v>988</v>
      </c>
      <c r="Y272" t="s">
        <v>988</v>
      </c>
      <c r="Z272" t="s">
        <v>988</v>
      </c>
      <c r="AA272" t="s">
        <v>988</v>
      </c>
      <c r="AB272" t="s">
        <v>988</v>
      </c>
      <c r="AC272" t="s">
        <v>988</v>
      </c>
      <c r="AD272" t="s">
        <v>988</v>
      </c>
      <c r="AE272" t="s">
        <v>988</v>
      </c>
    </row>
    <row r="273" spans="1:31" hidden="1" x14ac:dyDescent="0.3">
      <c r="A273" t="s">
        <v>1966</v>
      </c>
      <c r="B273" t="s">
        <v>1967</v>
      </c>
      <c r="C273" s="1" t="str">
        <f t="shared" si="38"/>
        <v>21:1147</v>
      </c>
      <c r="D273" s="1" t="str">
        <f t="shared" ref="D273:D280" si="42">HYPERLINK("https://geochem.nrcan.gc.ca/cdogs/content/svy/svy210421_e.htm", "21:0421")</f>
        <v>21:0421</v>
      </c>
      <c r="E273" t="s">
        <v>1968</v>
      </c>
      <c r="F273" t="s">
        <v>1969</v>
      </c>
      <c r="H273">
        <v>54.571914599999999</v>
      </c>
      <c r="I273">
        <v>-65.392529499999995</v>
      </c>
      <c r="J273" s="1" t="str">
        <f t="shared" ref="J273:J280" si="43">HYPERLINK("https://geochem.nrcan.gc.ca/cdogs/content/kwd/kwd020044_e.htm", "Till")</f>
        <v>Till</v>
      </c>
      <c r="K273" s="1" t="str">
        <f t="shared" ref="K273:K280" si="44">HYPERLINK("https://geochem.nrcan.gc.ca/cdogs/content/kwd/kwd080049_e.htm", "HMC separation (ODM; details not reported)")</f>
        <v>HMC separation (ODM; details not reported)</v>
      </c>
      <c r="L273" t="s">
        <v>792</v>
      </c>
      <c r="M273" t="s">
        <v>36</v>
      </c>
      <c r="N273" t="s">
        <v>792</v>
      </c>
      <c r="O273" t="s">
        <v>147</v>
      </c>
      <c r="P273" t="s">
        <v>38</v>
      </c>
      <c r="Q273" t="s">
        <v>988</v>
      </c>
      <c r="R273" t="s">
        <v>988</v>
      </c>
      <c r="S273" t="s">
        <v>988</v>
      </c>
      <c r="T273" t="s">
        <v>988</v>
      </c>
      <c r="U273" t="s">
        <v>988</v>
      </c>
      <c r="V273" t="s">
        <v>988</v>
      </c>
      <c r="W273" t="s">
        <v>988</v>
      </c>
      <c r="X273" t="s">
        <v>988</v>
      </c>
      <c r="Y273" t="s">
        <v>988</v>
      </c>
      <c r="Z273" t="s">
        <v>988</v>
      </c>
      <c r="AA273" t="s">
        <v>988</v>
      </c>
      <c r="AB273" t="s">
        <v>988</v>
      </c>
      <c r="AC273" t="s">
        <v>988</v>
      </c>
      <c r="AD273" t="s">
        <v>988</v>
      </c>
      <c r="AE273" t="s">
        <v>988</v>
      </c>
    </row>
    <row r="274" spans="1:31" hidden="1" x14ac:dyDescent="0.3">
      <c r="A274" t="s">
        <v>1970</v>
      </c>
      <c r="B274" t="s">
        <v>1971</v>
      </c>
      <c r="C274" s="1" t="str">
        <f t="shared" ref="C274:C301" si="45">HYPERLINK("https://geochem.nrcan.gc.ca/cdogs/content/bdl/bdl211147_e.htm", "21:1147")</f>
        <v>21:1147</v>
      </c>
      <c r="D274" s="1" t="str">
        <f t="shared" si="42"/>
        <v>21:0421</v>
      </c>
      <c r="E274" t="s">
        <v>1968</v>
      </c>
      <c r="F274" t="s">
        <v>1972</v>
      </c>
      <c r="H274">
        <v>54.571914599999999</v>
      </c>
      <c r="I274">
        <v>-65.392529499999995</v>
      </c>
      <c r="J274" s="1" t="str">
        <f t="shared" si="43"/>
        <v>Till</v>
      </c>
      <c r="K274" s="1" t="str">
        <f t="shared" si="44"/>
        <v>HMC separation (ODM; details not reported)</v>
      </c>
      <c r="L274" t="s">
        <v>35</v>
      </c>
      <c r="M274" t="s">
        <v>36</v>
      </c>
      <c r="N274" t="s">
        <v>35</v>
      </c>
      <c r="O274" t="s">
        <v>741</v>
      </c>
      <c r="P274" t="s">
        <v>1141</v>
      </c>
      <c r="Q274" t="s">
        <v>988</v>
      </c>
      <c r="R274" t="s">
        <v>988</v>
      </c>
      <c r="S274" t="s">
        <v>988</v>
      </c>
      <c r="T274" t="s">
        <v>988</v>
      </c>
      <c r="U274" t="s">
        <v>988</v>
      </c>
      <c r="V274" t="s">
        <v>988</v>
      </c>
      <c r="W274" t="s">
        <v>988</v>
      </c>
      <c r="X274" t="s">
        <v>988</v>
      </c>
      <c r="Y274" t="s">
        <v>988</v>
      </c>
      <c r="Z274" t="s">
        <v>988</v>
      </c>
      <c r="AA274" t="s">
        <v>988</v>
      </c>
      <c r="AB274" t="s">
        <v>988</v>
      </c>
      <c r="AC274" t="s">
        <v>988</v>
      </c>
      <c r="AD274" t="s">
        <v>988</v>
      </c>
      <c r="AE274" t="s">
        <v>988</v>
      </c>
    </row>
    <row r="275" spans="1:31" hidden="1" x14ac:dyDescent="0.3">
      <c r="A275" t="s">
        <v>1973</v>
      </c>
      <c r="B275" t="s">
        <v>1974</v>
      </c>
      <c r="C275" s="1" t="str">
        <f t="shared" si="45"/>
        <v>21:1147</v>
      </c>
      <c r="D275" s="1" t="str">
        <f t="shared" si="42"/>
        <v>21:0421</v>
      </c>
      <c r="E275" t="s">
        <v>1975</v>
      </c>
      <c r="F275" t="s">
        <v>1976</v>
      </c>
      <c r="H275">
        <v>54.299481999999998</v>
      </c>
      <c r="I275">
        <v>-65.968146899999994</v>
      </c>
      <c r="J275" s="1" t="str">
        <f t="shared" si="43"/>
        <v>Till</v>
      </c>
      <c r="K275" s="1" t="str">
        <f t="shared" si="44"/>
        <v>HMC separation (ODM; details not reported)</v>
      </c>
      <c r="L275" t="s">
        <v>250</v>
      </c>
      <c r="M275" t="s">
        <v>36</v>
      </c>
      <c r="N275" t="s">
        <v>250</v>
      </c>
      <c r="O275" t="s">
        <v>1977</v>
      </c>
      <c r="P275" t="s">
        <v>1146</v>
      </c>
      <c r="Q275" t="s">
        <v>988</v>
      </c>
      <c r="R275" t="s">
        <v>988</v>
      </c>
      <c r="S275" t="s">
        <v>988</v>
      </c>
      <c r="T275" t="s">
        <v>988</v>
      </c>
      <c r="U275" t="s">
        <v>988</v>
      </c>
      <c r="V275" t="s">
        <v>988</v>
      </c>
      <c r="W275" t="s">
        <v>988</v>
      </c>
      <c r="X275" t="s">
        <v>988</v>
      </c>
      <c r="Y275" t="s">
        <v>988</v>
      </c>
      <c r="Z275" t="s">
        <v>988</v>
      </c>
      <c r="AA275" t="s">
        <v>988</v>
      </c>
      <c r="AB275" t="s">
        <v>988</v>
      </c>
      <c r="AC275" t="s">
        <v>988</v>
      </c>
      <c r="AD275" t="s">
        <v>988</v>
      </c>
      <c r="AE275" t="s">
        <v>988</v>
      </c>
    </row>
    <row r="276" spans="1:31" hidden="1" x14ac:dyDescent="0.3">
      <c r="A276" t="s">
        <v>1978</v>
      </c>
      <c r="B276" t="s">
        <v>1979</v>
      </c>
      <c r="C276" s="1" t="str">
        <f t="shared" si="45"/>
        <v>21:1147</v>
      </c>
      <c r="D276" s="1" t="str">
        <f t="shared" si="42"/>
        <v>21:0421</v>
      </c>
      <c r="E276" t="s">
        <v>1980</v>
      </c>
      <c r="F276" t="s">
        <v>1981</v>
      </c>
      <c r="H276">
        <v>54.445637900000001</v>
      </c>
      <c r="I276">
        <v>-65.769339599999995</v>
      </c>
      <c r="J276" s="1" t="str">
        <f t="shared" si="43"/>
        <v>Till</v>
      </c>
      <c r="K276" s="1" t="str">
        <f t="shared" si="44"/>
        <v>HMC separation (ODM; details not reported)</v>
      </c>
      <c r="L276" t="s">
        <v>35</v>
      </c>
      <c r="M276" t="s">
        <v>36</v>
      </c>
      <c r="N276" t="s">
        <v>35</v>
      </c>
      <c r="O276" t="s">
        <v>352</v>
      </c>
      <c r="P276" t="s">
        <v>168</v>
      </c>
      <c r="Q276" t="s">
        <v>988</v>
      </c>
      <c r="R276" t="s">
        <v>988</v>
      </c>
      <c r="S276" t="s">
        <v>988</v>
      </c>
      <c r="T276" t="s">
        <v>988</v>
      </c>
      <c r="U276" t="s">
        <v>988</v>
      </c>
      <c r="V276" t="s">
        <v>988</v>
      </c>
      <c r="W276" t="s">
        <v>988</v>
      </c>
      <c r="X276" t="s">
        <v>988</v>
      </c>
      <c r="Y276" t="s">
        <v>988</v>
      </c>
      <c r="Z276" t="s">
        <v>988</v>
      </c>
      <c r="AA276" t="s">
        <v>988</v>
      </c>
      <c r="AB276" t="s">
        <v>988</v>
      </c>
      <c r="AC276" t="s">
        <v>988</v>
      </c>
      <c r="AD276" t="s">
        <v>988</v>
      </c>
      <c r="AE276" t="s">
        <v>988</v>
      </c>
    </row>
    <row r="277" spans="1:31" hidden="1" x14ac:dyDescent="0.3">
      <c r="A277" t="s">
        <v>1982</v>
      </c>
      <c r="B277" t="s">
        <v>1983</v>
      </c>
      <c r="C277" s="1" t="str">
        <f t="shared" si="45"/>
        <v>21:1147</v>
      </c>
      <c r="D277" s="1" t="str">
        <f t="shared" si="42"/>
        <v>21:0421</v>
      </c>
      <c r="E277" t="s">
        <v>1984</v>
      </c>
      <c r="F277" t="s">
        <v>1985</v>
      </c>
      <c r="H277">
        <v>54.229846199999997</v>
      </c>
      <c r="I277">
        <v>-65.686161400000003</v>
      </c>
      <c r="J277" s="1" t="str">
        <f t="shared" si="43"/>
        <v>Till</v>
      </c>
      <c r="K277" s="1" t="str">
        <f t="shared" si="44"/>
        <v>HMC separation (ODM; details not reported)</v>
      </c>
      <c r="L277" t="s">
        <v>562</v>
      </c>
      <c r="M277" t="s">
        <v>36</v>
      </c>
      <c r="N277" t="s">
        <v>562</v>
      </c>
      <c r="O277" t="s">
        <v>470</v>
      </c>
      <c r="P277" t="s">
        <v>291</v>
      </c>
      <c r="Q277" t="s">
        <v>988</v>
      </c>
      <c r="R277" t="s">
        <v>988</v>
      </c>
      <c r="S277" t="s">
        <v>988</v>
      </c>
      <c r="T277" t="s">
        <v>988</v>
      </c>
      <c r="U277" t="s">
        <v>988</v>
      </c>
      <c r="V277" t="s">
        <v>988</v>
      </c>
      <c r="W277" t="s">
        <v>988</v>
      </c>
      <c r="X277" t="s">
        <v>988</v>
      </c>
      <c r="Y277" t="s">
        <v>988</v>
      </c>
      <c r="Z277" t="s">
        <v>988</v>
      </c>
      <c r="AA277" t="s">
        <v>988</v>
      </c>
      <c r="AB277" t="s">
        <v>988</v>
      </c>
      <c r="AC277" t="s">
        <v>988</v>
      </c>
      <c r="AD277" t="s">
        <v>988</v>
      </c>
      <c r="AE277" t="s">
        <v>988</v>
      </c>
    </row>
    <row r="278" spans="1:31" hidden="1" x14ac:dyDescent="0.3">
      <c r="A278" t="s">
        <v>1986</v>
      </c>
      <c r="B278" t="s">
        <v>1987</v>
      </c>
      <c r="C278" s="1" t="str">
        <f t="shared" si="45"/>
        <v>21:1147</v>
      </c>
      <c r="D278" s="1" t="str">
        <f t="shared" si="42"/>
        <v>21:0421</v>
      </c>
      <c r="E278" t="s">
        <v>1988</v>
      </c>
      <c r="F278" t="s">
        <v>1989</v>
      </c>
      <c r="H278">
        <v>54.1947969</v>
      </c>
      <c r="I278">
        <v>-65.801888000000005</v>
      </c>
      <c r="J278" s="1" t="str">
        <f t="shared" si="43"/>
        <v>Till</v>
      </c>
      <c r="K278" s="1" t="str">
        <f t="shared" si="44"/>
        <v>HMC separation (ODM; details not reported)</v>
      </c>
      <c r="L278" t="s">
        <v>977</v>
      </c>
      <c r="M278" t="s">
        <v>36</v>
      </c>
      <c r="N278" t="s">
        <v>977</v>
      </c>
      <c r="O278" t="s">
        <v>1846</v>
      </c>
      <c r="P278" t="s">
        <v>146</v>
      </c>
      <c r="Q278" t="s">
        <v>988</v>
      </c>
      <c r="R278" t="s">
        <v>988</v>
      </c>
      <c r="S278" t="s">
        <v>988</v>
      </c>
      <c r="T278" t="s">
        <v>988</v>
      </c>
      <c r="U278" t="s">
        <v>988</v>
      </c>
      <c r="V278" t="s">
        <v>988</v>
      </c>
      <c r="W278" t="s">
        <v>988</v>
      </c>
      <c r="X278" t="s">
        <v>988</v>
      </c>
      <c r="Y278" t="s">
        <v>988</v>
      </c>
      <c r="Z278" t="s">
        <v>988</v>
      </c>
      <c r="AA278" t="s">
        <v>988</v>
      </c>
      <c r="AB278" t="s">
        <v>988</v>
      </c>
      <c r="AC278" t="s">
        <v>988</v>
      </c>
      <c r="AD278" t="s">
        <v>988</v>
      </c>
      <c r="AE278" t="s">
        <v>988</v>
      </c>
    </row>
    <row r="279" spans="1:31" hidden="1" x14ac:dyDescent="0.3">
      <c r="A279" t="s">
        <v>1990</v>
      </c>
      <c r="B279" t="s">
        <v>1991</v>
      </c>
      <c r="C279" s="1" t="str">
        <f t="shared" si="45"/>
        <v>21:1147</v>
      </c>
      <c r="D279" s="1" t="str">
        <f t="shared" si="42"/>
        <v>21:0421</v>
      </c>
      <c r="E279" t="s">
        <v>1992</v>
      </c>
      <c r="F279" t="s">
        <v>1993</v>
      </c>
      <c r="H279">
        <v>54.194186199999997</v>
      </c>
      <c r="I279">
        <v>-65.940948800000001</v>
      </c>
      <c r="J279" s="1" t="str">
        <f t="shared" si="43"/>
        <v>Till</v>
      </c>
      <c r="K279" s="1" t="str">
        <f t="shared" si="44"/>
        <v>HMC separation (ODM; details not reported)</v>
      </c>
      <c r="L279" t="s">
        <v>1019</v>
      </c>
      <c r="M279" t="s">
        <v>36</v>
      </c>
      <c r="N279" t="s">
        <v>1019</v>
      </c>
      <c r="O279" t="s">
        <v>103</v>
      </c>
      <c r="P279" t="s">
        <v>227</v>
      </c>
      <c r="Q279" t="s">
        <v>988</v>
      </c>
      <c r="R279" t="s">
        <v>988</v>
      </c>
      <c r="S279" t="s">
        <v>988</v>
      </c>
      <c r="T279" t="s">
        <v>988</v>
      </c>
      <c r="U279" t="s">
        <v>988</v>
      </c>
      <c r="V279" t="s">
        <v>988</v>
      </c>
      <c r="W279" t="s">
        <v>988</v>
      </c>
      <c r="X279" t="s">
        <v>988</v>
      </c>
      <c r="Y279" t="s">
        <v>988</v>
      </c>
      <c r="Z279" t="s">
        <v>988</v>
      </c>
      <c r="AA279" t="s">
        <v>988</v>
      </c>
      <c r="AB279" t="s">
        <v>988</v>
      </c>
      <c r="AC279" t="s">
        <v>988</v>
      </c>
      <c r="AD279" t="s">
        <v>988</v>
      </c>
      <c r="AE279" t="s">
        <v>988</v>
      </c>
    </row>
    <row r="280" spans="1:31" hidden="1" x14ac:dyDescent="0.3">
      <c r="A280" t="s">
        <v>1994</v>
      </c>
      <c r="B280" t="s">
        <v>1995</v>
      </c>
      <c r="C280" s="1" t="str">
        <f t="shared" si="45"/>
        <v>21:1147</v>
      </c>
      <c r="D280" s="1" t="str">
        <f t="shared" si="42"/>
        <v>21:0421</v>
      </c>
      <c r="E280" t="s">
        <v>1996</v>
      </c>
      <c r="F280" t="s">
        <v>1997</v>
      </c>
      <c r="H280">
        <v>54.461818600000001</v>
      </c>
      <c r="I280">
        <v>-65.845251399999995</v>
      </c>
      <c r="J280" s="1" t="str">
        <f t="shared" si="43"/>
        <v>Till</v>
      </c>
      <c r="K280" s="1" t="str">
        <f t="shared" si="44"/>
        <v>HMC separation (ODM; details not reported)</v>
      </c>
      <c r="L280" t="s">
        <v>1146</v>
      </c>
      <c r="M280" t="s">
        <v>36</v>
      </c>
      <c r="N280" t="s">
        <v>1146</v>
      </c>
      <c r="O280" t="s">
        <v>147</v>
      </c>
      <c r="P280" t="s">
        <v>1161</v>
      </c>
      <c r="Q280" t="s">
        <v>988</v>
      </c>
      <c r="R280" t="s">
        <v>988</v>
      </c>
      <c r="S280" t="s">
        <v>988</v>
      </c>
      <c r="T280" t="s">
        <v>988</v>
      </c>
      <c r="U280" t="s">
        <v>988</v>
      </c>
      <c r="V280" t="s">
        <v>988</v>
      </c>
      <c r="W280" t="s">
        <v>988</v>
      </c>
      <c r="X280" t="s">
        <v>988</v>
      </c>
      <c r="Y280" t="s">
        <v>988</v>
      </c>
      <c r="Z280" t="s">
        <v>988</v>
      </c>
      <c r="AA280" t="s">
        <v>988</v>
      </c>
      <c r="AB280" t="s">
        <v>988</v>
      </c>
      <c r="AC280" t="s">
        <v>988</v>
      </c>
      <c r="AD280" t="s">
        <v>988</v>
      </c>
      <c r="AE280" t="s">
        <v>988</v>
      </c>
    </row>
    <row r="281" spans="1:31" hidden="1" x14ac:dyDescent="0.3">
      <c r="A281" t="s">
        <v>1998</v>
      </c>
      <c r="B281" t="s">
        <v>1999</v>
      </c>
      <c r="C281" s="1" t="str">
        <f t="shared" si="45"/>
        <v>21:1147</v>
      </c>
      <c r="D281" s="1" t="str">
        <f>HYPERLINK("https://geochem.nrcan.gc.ca/cdogs/content/svy/svy_e.htm", "")</f>
        <v/>
      </c>
      <c r="G281" s="1" t="str">
        <f>HYPERLINK("https://geochem.nrcan.gc.ca/cdogs/content/cr_/cr_00241_e.htm", "241")</f>
        <v>241</v>
      </c>
      <c r="J281" t="s">
        <v>308</v>
      </c>
      <c r="K281" t="s">
        <v>309</v>
      </c>
      <c r="L281" t="s">
        <v>1704</v>
      </c>
      <c r="M281" t="s">
        <v>228</v>
      </c>
      <c r="N281" t="s">
        <v>250</v>
      </c>
      <c r="O281" t="s">
        <v>1552</v>
      </c>
      <c r="P281" t="s">
        <v>507</v>
      </c>
      <c r="Q281" t="s">
        <v>988</v>
      </c>
      <c r="R281" t="s">
        <v>988</v>
      </c>
      <c r="S281" t="s">
        <v>988</v>
      </c>
      <c r="T281" t="s">
        <v>988</v>
      </c>
      <c r="U281" t="s">
        <v>988</v>
      </c>
      <c r="V281" t="s">
        <v>988</v>
      </c>
      <c r="W281" t="s">
        <v>988</v>
      </c>
      <c r="X281" t="s">
        <v>988</v>
      </c>
      <c r="Y281" t="s">
        <v>988</v>
      </c>
      <c r="Z281" t="s">
        <v>988</v>
      </c>
      <c r="AA281" t="s">
        <v>988</v>
      </c>
      <c r="AB281" t="s">
        <v>988</v>
      </c>
      <c r="AC281" t="s">
        <v>988</v>
      </c>
      <c r="AD281" t="s">
        <v>988</v>
      </c>
      <c r="AE281" t="s">
        <v>988</v>
      </c>
    </row>
    <row r="282" spans="1:31" hidden="1" x14ac:dyDescent="0.3">
      <c r="A282" t="s">
        <v>2000</v>
      </c>
      <c r="B282" t="s">
        <v>2001</v>
      </c>
      <c r="C282" s="1" t="str">
        <f t="shared" si="45"/>
        <v>21:1147</v>
      </c>
      <c r="D282" s="1" t="str">
        <f t="shared" ref="D282:D298" si="46">HYPERLINK("https://geochem.nrcan.gc.ca/cdogs/content/svy/svy210421_e.htm", "21:0421")</f>
        <v>21:0421</v>
      </c>
      <c r="E282" t="s">
        <v>2002</v>
      </c>
      <c r="F282" t="s">
        <v>2003</v>
      </c>
      <c r="H282">
        <v>54.396163299999998</v>
      </c>
      <c r="I282">
        <v>-65.384905200000006</v>
      </c>
      <c r="J282" s="1" t="str">
        <f t="shared" ref="J282:J298" si="47">HYPERLINK("https://geochem.nrcan.gc.ca/cdogs/content/kwd/kwd020044_e.htm", "Till")</f>
        <v>Till</v>
      </c>
      <c r="K282" s="1" t="str">
        <f t="shared" ref="K282:K298" si="48">HYPERLINK("https://geochem.nrcan.gc.ca/cdogs/content/kwd/kwd080049_e.htm", "HMC separation (ODM; details not reported)")</f>
        <v>HMC separation (ODM; details not reported)</v>
      </c>
      <c r="L282" t="s">
        <v>469</v>
      </c>
      <c r="M282" t="s">
        <v>36</v>
      </c>
      <c r="N282" t="s">
        <v>469</v>
      </c>
      <c r="O282" t="s">
        <v>526</v>
      </c>
      <c r="P282" t="s">
        <v>38</v>
      </c>
      <c r="Q282" t="s">
        <v>988</v>
      </c>
      <c r="R282" t="s">
        <v>988</v>
      </c>
      <c r="S282" t="s">
        <v>988</v>
      </c>
      <c r="T282" t="s">
        <v>988</v>
      </c>
      <c r="U282" t="s">
        <v>988</v>
      </c>
      <c r="V282" t="s">
        <v>988</v>
      </c>
      <c r="W282" t="s">
        <v>988</v>
      </c>
      <c r="X282" t="s">
        <v>988</v>
      </c>
      <c r="Y282" t="s">
        <v>988</v>
      </c>
      <c r="Z282" t="s">
        <v>988</v>
      </c>
      <c r="AA282" t="s">
        <v>988</v>
      </c>
      <c r="AB282" t="s">
        <v>988</v>
      </c>
      <c r="AC282" t="s">
        <v>988</v>
      </c>
      <c r="AD282" t="s">
        <v>988</v>
      </c>
      <c r="AE282" t="s">
        <v>988</v>
      </c>
    </row>
    <row r="283" spans="1:31" hidden="1" x14ac:dyDescent="0.3">
      <c r="A283" t="s">
        <v>2004</v>
      </c>
      <c r="B283" t="s">
        <v>2005</v>
      </c>
      <c r="C283" s="1" t="str">
        <f t="shared" si="45"/>
        <v>21:1147</v>
      </c>
      <c r="D283" s="1" t="str">
        <f t="shared" si="46"/>
        <v>21:0421</v>
      </c>
      <c r="E283" t="s">
        <v>2006</v>
      </c>
      <c r="F283" t="s">
        <v>2007</v>
      </c>
      <c r="H283">
        <v>54.258825899999998</v>
      </c>
      <c r="I283">
        <v>-65.336645899999994</v>
      </c>
      <c r="J283" s="1" t="str">
        <f t="shared" si="47"/>
        <v>Till</v>
      </c>
      <c r="K283" s="1" t="str">
        <f t="shared" si="48"/>
        <v>HMC separation (ODM; details not reported)</v>
      </c>
      <c r="L283" t="s">
        <v>1068</v>
      </c>
      <c r="M283" t="s">
        <v>36</v>
      </c>
      <c r="N283" t="s">
        <v>1068</v>
      </c>
      <c r="O283" t="s">
        <v>147</v>
      </c>
      <c r="P283" t="s">
        <v>80</v>
      </c>
      <c r="Q283" t="s">
        <v>988</v>
      </c>
      <c r="R283" t="s">
        <v>988</v>
      </c>
      <c r="S283" t="s">
        <v>988</v>
      </c>
      <c r="T283" t="s">
        <v>988</v>
      </c>
      <c r="U283" t="s">
        <v>988</v>
      </c>
      <c r="V283" t="s">
        <v>988</v>
      </c>
      <c r="W283" t="s">
        <v>988</v>
      </c>
      <c r="X283" t="s">
        <v>988</v>
      </c>
      <c r="Y283" t="s">
        <v>988</v>
      </c>
      <c r="Z283" t="s">
        <v>988</v>
      </c>
      <c r="AA283" t="s">
        <v>988</v>
      </c>
      <c r="AB283" t="s">
        <v>988</v>
      </c>
      <c r="AC283" t="s">
        <v>988</v>
      </c>
      <c r="AD283" t="s">
        <v>988</v>
      </c>
      <c r="AE283" t="s">
        <v>988</v>
      </c>
    </row>
    <row r="284" spans="1:31" hidden="1" x14ac:dyDescent="0.3">
      <c r="A284" t="s">
        <v>2008</v>
      </c>
      <c r="B284" t="s">
        <v>2009</v>
      </c>
      <c r="C284" s="1" t="str">
        <f t="shared" si="45"/>
        <v>21:1147</v>
      </c>
      <c r="D284" s="1" t="str">
        <f t="shared" si="46"/>
        <v>21:0421</v>
      </c>
      <c r="E284" t="s">
        <v>2010</v>
      </c>
      <c r="F284" t="s">
        <v>2011</v>
      </c>
      <c r="H284">
        <v>54.181352400000002</v>
      </c>
      <c r="I284">
        <v>-65.289758599999999</v>
      </c>
      <c r="J284" s="1" t="str">
        <f t="shared" si="47"/>
        <v>Till</v>
      </c>
      <c r="K284" s="1" t="str">
        <f t="shared" si="48"/>
        <v>HMC separation (ODM; details not reported)</v>
      </c>
      <c r="L284" t="s">
        <v>2012</v>
      </c>
      <c r="M284" t="s">
        <v>1136</v>
      </c>
      <c r="N284" t="s">
        <v>250</v>
      </c>
      <c r="O284" t="s">
        <v>578</v>
      </c>
      <c r="P284" t="s">
        <v>1068</v>
      </c>
      <c r="Q284" t="s">
        <v>988</v>
      </c>
      <c r="R284" t="s">
        <v>988</v>
      </c>
      <c r="S284" t="s">
        <v>988</v>
      </c>
      <c r="T284" t="s">
        <v>988</v>
      </c>
      <c r="U284" t="s">
        <v>988</v>
      </c>
      <c r="V284" t="s">
        <v>988</v>
      </c>
      <c r="W284" t="s">
        <v>988</v>
      </c>
      <c r="X284" t="s">
        <v>988</v>
      </c>
      <c r="Y284" t="s">
        <v>988</v>
      </c>
      <c r="Z284" t="s">
        <v>988</v>
      </c>
      <c r="AA284" t="s">
        <v>988</v>
      </c>
      <c r="AB284" t="s">
        <v>988</v>
      </c>
      <c r="AC284" t="s">
        <v>988</v>
      </c>
      <c r="AD284" t="s">
        <v>988</v>
      </c>
      <c r="AE284" t="s">
        <v>988</v>
      </c>
    </row>
    <row r="285" spans="1:31" hidden="1" x14ac:dyDescent="0.3">
      <c r="A285" t="s">
        <v>2013</v>
      </c>
      <c r="B285" t="s">
        <v>2014</v>
      </c>
      <c r="C285" s="1" t="str">
        <f t="shared" si="45"/>
        <v>21:1147</v>
      </c>
      <c r="D285" s="1" t="str">
        <f t="shared" si="46"/>
        <v>21:0421</v>
      </c>
      <c r="E285" t="s">
        <v>2015</v>
      </c>
      <c r="F285" t="s">
        <v>2016</v>
      </c>
      <c r="H285">
        <v>54.0741601</v>
      </c>
      <c r="I285">
        <v>-65.388444899999996</v>
      </c>
      <c r="J285" s="1" t="str">
        <f t="shared" si="47"/>
        <v>Till</v>
      </c>
      <c r="K285" s="1" t="str">
        <f t="shared" si="48"/>
        <v>HMC separation (ODM; details not reported)</v>
      </c>
      <c r="L285" t="s">
        <v>227</v>
      </c>
      <c r="M285" t="s">
        <v>36</v>
      </c>
      <c r="N285" t="s">
        <v>227</v>
      </c>
      <c r="O285" t="s">
        <v>331</v>
      </c>
      <c r="P285" t="s">
        <v>353</v>
      </c>
      <c r="Q285" t="s">
        <v>988</v>
      </c>
      <c r="R285" t="s">
        <v>988</v>
      </c>
      <c r="S285" t="s">
        <v>988</v>
      </c>
      <c r="T285" t="s">
        <v>988</v>
      </c>
      <c r="U285" t="s">
        <v>988</v>
      </c>
      <c r="V285" t="s">
        <v>988</v>
      </c>
      <c r="W285" t="s">
        <v>988</v>
      </c>
      <c r="X285" t="s">
        <v>988</v>
      </c>
      <c r="Y285" t="s">
        <v>988</v>
      </c>
      <c r="Z285" t="s">
        <v>988</v>
      </c>
      <c r="AA285" t="s">
        <v>988</v>
      </c>
      <c r="AB285" t="s">
        <v>988</v>
      </c>
      <c r="AC285" t="s">
        <v>988</v>
      </c>
      <c r="AD285" t="s">
        <v>988</v>
      </c>
      <c r="AE285" t="s">
        <v>988</v>
      </c>
    </row>
    <row r="286" spans="1:31" hidden="1" x14ac:dyDescent="0.3">
      <c r="A286" t="s">
        <v>2017</v>
      </c>
      <c r="B286" t="s">
        <v>2018</v>
      </c>
      <c r="C286" s="1" t="str">
        <f t="shared" si="45"/>
        <v>21:1147</v>
      </c>
      <c r="D286" s="1" t="str">
        <f t="shared" si="46"/>
        <v>21:0421</v>
      </c>
      <c r="E286" t="s">
        <v>2019</v>
      </c>
      <c r="F286" t="s">
        <v>2020</v>
      </c>
      <c r="H286">
        <v>54.1167491</v>
      </c>
      <c r="I286">
        <v>-65.555033300000005</v>
      </c>
      <c r="J286" s="1" t="str">
        <f t="shared" si="47"/>
        <v>Till</v>
      </c>
      <c r="K286" s="1" t="str">
        <f t="shared" si="48"/>
        <v>HMC separation (ODM; details not reported)</v>
      </c>
      <c r="L286" t="s">
        <v>373</v>
      </c>
      <c r="M286" t="s">
        <v>36</v>
      </c>
      <c r="N286" t="s">
        <v>373</v>
      </c>
      <c r="O286" t="s">
        <v>960</v>
      </c>
      <c r="P286" t="s">
        <v>1431</v>
      </c>
      <c r="Q286" t="s">
        <v>988</v>
      </c>
      <c r="R286" t="s">
        <v>988</v>
      </c>
      <c r="S286" t="s">
        <v>988</v>
      </c>
      <c r="T286" t="s">
        <v>988</v>
      </c>
      <c r="U286" t="s">
        <v>988</v>
      </c>
      <c r="V286" t="s">
        <v>988</v>
      </c>
      <c r="W286" t="s">
        <v>988</v>
      </c>
      <c r="X286" t="s">
        <v>988</v>
      </c>
      <c r="Y286" t="s">
        <v>988</v>
      </c>
      <c r="Z286" t="s">
        <v>988</v>
      </c>
      <c r="AA286" t="s">
        <v>988</v>
      </c>
      <c r="AB286" t="s">
        <v>988</v>
      </c>
      <c r="AC286" t="s">
        <v>988</v>
      </c>
      <c r="AD286" t="s">
        <v>988</v>
      </c>
      <c r="AE286" t="s">
        <v>988</v>
      </c>
    </row>
    <row r="287" spans="1:31" hidden="1" x14ac:dyDescent="0.3">
      <c r="A287" t="s">
        <v>2021</v>
      </c>
      <c r="B287" t="s">
        <v>2022</v>
      </c>
      <c r="C287" s="1" t="str">
        <f t="shared" si="45"/>
        <v>21:1147</v>
      </c>
      <c r="D287" s="1" t="str">
        <f t="shared" si="46"/>
        <v>21:0421</v>
      </c>
      <c r="E287" t="s">
        <v>2023</v>
      </c>
      <c r="F287" t="s">
        <v>2024</v>
      </c>
      <c r="H287">
        <v>54.400038299999999</v>
      </c>
      <c r="I287">
        <v>-65.567610999999999</v>
      </c>
      <c r="J287" s="1" t="str">
        <f t="shared" si="47"/>
        <v>Till</v>
      </c>
      <c r="K287" s="1" t="str">
        <f t="shared" si="48"/>
        <v>HMC separation (ODM; details not reported)</v>
      </c>
      <c r="L287" t="s">
        <v>227</v>
      </c>
      <c r="M287" t="s">
        <v>36</v>
      </c>
      <c r="N287" t="s">
        <v>227</v>
      </c>
      <c r="O287" t="s">
        <v>103</v>
      </c>
      <c r="P287" t="s">
        <v>435</v>
      </c>
      <c r="Q287" t="s">
        <v>988</v>
      </c>
      <c r="R287" t="s">
        <v>988</v>
      </c>
      <c r="S287" t="s">
        <v>988</v>
      </c>
      <c r="T287" t="s">
        <v>988</v>
      </c>
      <c r="U287" t="s">
        <v>988</v>
      </c>
      <c r="V287" t="s">
        <v>988</v>
      </c>
      <c r="W287" t="s">
        <v>988</v>
      </c>
      <c r="X287" t="s">
        <v>988</v>
      </c>
      <c r="Y287" t="s">
        <v>988</v>
      </c>
      <c r="Z287" t="s">
        <v>988</v>
      </c>
      <c r="AA287" t="s">
        <v>988</v>
      </c>
      <c r="AB287" t="s">
        <v>988</v>
      </c>
      <c r="AC287" t="s">
        <v>988</v>
      </c>
      <c r="AD287" t="s">
        <v>988</v>
      </c>
      <c r="AE287" t="s">
        <v>988</v>
      </c>
    </row>
    <row r="288" spans="1:31" hidden="1" x14ac:dyDescent="0.3">
      <c r="A288" t="s">
        <v>2025</v>
      </c>
      <c r="B288" t="s">
        <v>2026</v>
      </c>
      <c r="C288" s="1" t="str">
        <f t="shared" si="45"/>
        <v>21:1147</v>
      </c>
      <c r="D288" s="1" t="str">
        <f t="shared" si="46"/>
        <v>21:0421</v>
      </c>
      <c r="E288" t="s">
        <v>2027</v>
      </c>
      <c r="F288" t="s">
        <v>2028</v>
      </c>
      <c r="H288">
        <v>54.190284499999997</v>
      </c>
      <c r="I288">
        <v>-65.640759700000004</v>
      </c>
      <c r="J288" s="1" t="str">
        <f t="shared" si="47"/>
        <v>Till</v>
      </c>
      <c r="K288" s="1" t="str">
        <f t="shared" si="48"/>
        <v>HMC separation (ODM; details not reported)</v>
      </c>
      <c r="L288" t="s">
        <v>2029</v>
      </c>
      <c r="M288" t="s">
        <v>36</v>
      </c>
      <c r="N288" t="s">
        <v>2029</v>
      </c>
      <c r="O288" t="s">
        <v>741</v>
      </c>
      <c r="P288" t="s">
        <v>146</v>
      </c>
      <c r="Q288" t="s">
        <v>988</v>
      </c>
      <c r="R288" t="s">
        <v>988</v>
      </c>
      <c r="S288" t="s">
        <v>988</v>
      </c>
      <c r="T288" t="s">
        <v>988</v>
      </c>
      <c r="U288" t="s">
        <v>988</v>
      </c>
      <c r="V288" t="s">
        <v>988</v>
      </c>
      <c r="W288" t="s">
        <v>988</v>
      </c>
      <c r="X288" t="s">
        <v>988</v>
      </c>
      <c r="Y288" t="s">
        <v>988</v>
      </c>
      <c r="Z288" t="s">
        <v>988</v>
      </c>
      <c r="AA288" t="s">
        <v>988</v>
      </c>
      <c r="AB288" t="s">
        <v>988</v>
      </c>
      <c r="AC288" t="s">
        <v>988</v>
      </c>
      <c r="AD288" t="s">
        <v>988</v>
      </c>
      <c r="AE288" t="s">
        <v>988</v>
      </c>
    </row>
    <row r="289" spans="1:31" hidden="1" x14ac:dyDescent="0.3">
      <c r="A289" t="s">
        <v>2030</v>
      </c>
      <c r="B289" t="s">
        <v>2031</v>
      </c>
      <c r="C289" s="1" t="str">
        <f t="shared" si="45"/>
        <v>21:1147</v>
      </c>
      <c r="D289" s="1" t="str">
        <f t="shared" si="46"/>
        <v>21:0421</v>
      </c>
      <c r="E289" t="s">
        <v>2032</v>
      </c>
      <c r="F289" t="s">
        <v>2033</v>
      </c>
      <c r="H289">
        <v>54.0797466</v>
      </c>
      <c r="I289">
        <v>-65.008620300000004</v>
      </c>
      <c r="J289" s="1" t="str">
        <f t="shared" si="47"/>
        <v>Till</v>
      </c>
      <c r="K289" s="1" t="str">
        <f t="shared" si="48"/>
        <v>HMC separation (ODM; details not reported)</v>
      </c>
      <c r="L289" t="s">
        <v>2034</v>
      </c>
      <c r="M289" t="s">
        <v>861</v>
      </c>
      <c r="N289" t="s">
        <v>250</v>
      </c>
      <c r="O289" t="s">
        <v>861</v>
      </c>
      <c r="P289" t="s">
        <v>58</v>
      </c>
      <c r="Q289" t="s">
        <v>988</v>
      </c>
      <c r="R289" t="s">
        <v>988</v>
      </c>
      <c r="S289" t="s">
        <v>988</v>
      </c>
      <c r="T289" t="s">
        <v>988</v>
      </c>
      <c r="U289" t="s">
        <v>988</v>
      </c>
      <c r="V289" t="s">
        <v>988</v>
      </c>
      <c r="W289" t="s">
        <v>988</v>
      </c>
      <c r="X289" t="s">
        <v>988</v>
      </c>
      <c r="Y289" t="s">
        <v>988</v>
      </c>
      <c r="Z289" t="s">
        <v>988</v>
      </c>
      <c r="AA289" t="s">
        <v>988</v>
      </c>
      <c r="AB289" t="s">
        <v>988</v>
      </c>
      <c r="AC289" t="s">
        <v>988</v>
      </c>
      <c r="AD289" t="s">
        <v>988</v>
      </c>
      <c r="AE289" t="s">
        <v>988</v>
      </c>
    </row>
    <row r="290" spans="1:31" hidden="1" x14ac:dyDescent="0.3">
      <c r="A290" t="s">
        <v>2035</v>
      </c>
      <c r="B290" t="s">
        <v>2036</v>
      </c>
      <c r="C290" s="1" t="str">
        <f t="shared" si="45"/>
        <v>21:1147</v>
      </c>
      <c r="D290" s="1" t="str">
        <f t="shared" si="46"/>
        <v>21:0421</v>
      </c>
      <c r="E290" t="s">
        <v>2037</v>
      </c>
      <c r="F290" t="s">
        <v>2038</v>
      </c>
      <c r="H290">
        <v>54.1963352</v>
      </c>
      <c r="I290">
        <v>-65.380784500000004</v>
      </c>
      <c r="J290" s="1" t="str">
        <f t="shared" si="47"/>
        <v>Till</v>
      </c>
      <c r="K290" s="1" t="str">
        <f t="shared" si="48"/>
        <v>HMC separation (ODM; details not reported)</v>
      </c>
      <c r="L290" t="s">
        <v>1068</v>
      </c>
      <c r="M290" t="s">
        <v>36</v>
      </c>
      <c r="N290" t="s">
        <v>1068</v>
      </c>
      <c r="O290" t="s">
        <v>709</v>
      </c>
      <c r="P290" t="s">
        <v>825</v>
      </c>
      <c r="Q290" t="s">
        <v>988</v>
      </c>
      <c r="R290" t="s">
        <v>988</v>
      </c>
      <c r="S290" t="s">
        <v>988</v>
      </c>
      <c r="T290" t="s">
        <v>988</v>
      </c>
      <c r="U290" t="s">
        <v>988</v>
      </c>
      <c r="V290" t="s">
        <v>988</v>
      </c>
      <c r="W290" t="s">
        <v>988</v>
      </c>
      <c r="X290" t="s">
        <v>988</v>
      </c>
      <c r="Y290" t="s">
        <v>988</v>
      </c>
      <c r="Z290" t="s">
        <v>988</v>
      </c>
      <c r="AA290" t="s">
        <v>988</v>
      </c>
      <c r="AB290" t="s">
        <v>988</v>
      </c>
      <c r="AC290" t="s">
        <v>988</v>
      </c>
      <c r="AD290" t="s">
        <v>988</v>
      </c>
      <c r="AE290" t="s">
        <v>988</v>
      </c>
    </row>
    <row r="291" spans="1:31" hidden="1" x14ac:dyDescent="0.3">
      <c r="A291" t="s">
        <v>2039</v>
      </c>
      <c r="B291" t="s">
        <v>2040</v>
      </c>
      <c r="C291" s="1" t="str">
        <f t="shared" si="45"/>
        <v>21:1147</v>
      </c>
      <c r="D291" s="1" t="str">
        <f t="shared" si="46"/>
        <v>21:0421</v>
      </c>
      <c r="E291" t="s">
        <v>2041</v>
      </c>
      <c r="F291" t="s">
        <v>2042</v>
      </c>
      <c r="H291">
        <v>54.411977100000001</v>
      </c>
      <c r="I291">
        <v>-65.049566499999997</v>
      </c>
      <c r="J291" s="1" t="str">
        <f t="shared" si="47"/>
        <v>Till</v>
      </c>
      <c r="K291" s="1" t="str">
        <f t="shared" si="48"/>
        <v>HMC separation (ODM; details not reported)</v>
      </c>
      <c r="L291" t="s">
        <v>1002</v>
      </c>
      <c r="M291" t="s">
        <v>36</v>
      </c>
      <c r="N291" t="s">
        <v>1002</v>
      </c>
      <c r="O291" t="s">
        <v>1151</v>
      </c>
      <c r="P291" t="s">
        <v>80</v>
      </c>
      <c r="Q291" t="s">
        <v>988</v>
      </c>
      <c r="R291" t="s">
        <v>988</v>
      </c>
      <c r="S291" t="s">
        <v>988</v>
      </c>
      <c r="T291" t="s">
        <v>988</v>
      </c>
      <c r="U291" t="s">
        <v>988</v>
      </c>
      <c r="V291" t="s">
        <v>988</v>
      </c>
      <c r="W291" t="s">
        <v>988</v>
      </c>
      <c r="X291" t="s">
        <v>988</v>
      </c>
      <c r="Y291" t="s">
        <v>988</v>
      </c>
      <c r="Z291" t="s">
        <v>988</v>
      </c>
      <c r="AA291" t="s">
        <v>988</v>
      </c>
      <c r="AB291" t="s">
        <v>988</v>
      </c>
      <c r="AC291" t="s">
        <v>988</v>
      </c>
      <c r="AD291" t="s">
        <v>988</v>
      </c>
      <c r="AE291" t="s">
        <v>988</v>
      </c>
    </row>
    <row r="292" spans="1:31" hidden="1" x14ac:dyDescent="0.3">
      <c r="A292" t="s">
        <v>2043</v>
      </c>
      <c r="B292" t="s">
        <v>2044</v>
      </c>
      <c r="C292" s="1" t="str">
        <f t="shared" si="45"/>
        <v>21:1147</v>
      </c>
      <c r="D292" s="1" t="str">
        <f t="shared" si="46"/>
        <v>21:0421</v>
      </c>
      <c r="E292" t="s">
        <v>2045</v>
      </c>
      <c r="F292" t="s">
        <v>2046</v>
      </c>
      <c r="H292">
        <v>54.511292099999999</v>
      </c>
      <c r="I292">
        <v>-65.089265900000001</v>
      </c>
      <c r="J292" s="1" t="str">
        <f t="shared" si="47"/>
        <v>Till</v>
      </c>
      <c r="K292" s="1" t="str">
        <f t="shared" si="48"/>
        <v>HMC separation (ODM; details not reported)</v>
      </c>
      <c r="L292" t="s">
        <v>2047</v>
      </c>
      <c r="M292" t="s">
        <v>36</v>
      </c>
      <c r="N292" t="s">
        <v>2047</v>
      </c>
      <c r="O292" t="s">
        <v>331</v>
      </c>
      <c r="P292" t="s">
        <v>1002</v>
      </c>
      <c r="Q292" t="s">
        <v>988</v>
      </c>
      <c r="R292" t="s">
        <v>988</v>
      </c>
      <c r="S292" t="s">
        <v>988</v>
      </c>
      <c r="T292" t="s">
        <v>988</v>
      </c>
      <c r="U292" t="s">
        <v>988</v>
      </c>
      <c r="V292" t="s">
        <v>988</v>
      </c>
      <c r="W292" t="s">
        <v>988</v>
      </c>
      <c r="X292" t="s">
        <v>988</v>
      </c>
      <c r="Y292" t="s">
        <v>988</v>
      </c>
      <c r="Z292" t="s">
        <v>988</v>
      </c>
      <c r="AA292" t="s">
        <v>988</v>
      </c>
      <c r="AB292" t="s">
        <v>988</v>
      </c>
      <c r="AC292" t="s">
        <v>988</v>
      </c>
      <c r="AD292" t="s">
        <v>988</v>
      </c>
      <c r="AE292" t="s">
        <v>988</v>
      </c>
    </row>
    <row r="293" spans="1:31" hidden="1" x14ac:dyDescent="0.3">
      <c r="A293" t="s">
        <v>2048</v>
      </c>
      <c r="B293" t="s">
        <v>2049</v>
      </c>
      <c r="C293" s="1" t="str">
        <f t="shared" si="45"/>
        <v>21:1147</v>
      </c>
      <c r="D293" s="1" t="str">
        <f t="shared" si="46"/>
        <v>21:0421</v>
      </c>
      <c r="E293" t="s">
        <v>2050</v>
      </c>
      <c r="F293" t="s">
        <v>2051</v>
      </c>
      <c r="H293">
        <v>54.426676700000002</v>
      </c>
      <c r="I293">
        <v>-65.406551500000006</v>
      </c>
      <c r="J293" s="1" t="str">
        <f t="shared" si="47"/>
        <v>Till</v>
      </c>
      <c r="K293" s="1" t="str">
        <f t="shared" si="48"/>
        <v>HMC separation (ODM; details not reported)</v>
      </c>
      <c r="L293" t="s">
        <v>58</v>
      </c>
      <c r="M293" t="s">
        <v>36</v>
      </c>
      <c r="N293" t="s">
        <v>58</v>
      </c>
      <c r="O293" t="s">
        <v>895</v>
      </c>
      <c r="P293" t="s">
        <v>312</v>
      </c>
      <c r="Q293" t="s">
        <v>988</v>
      </c>
      <c r="R293" t="s">
        <v>988</v>
      </c>
      <c r="S293" t="s">
        <v>988</v>
      </c>
      <c r="T293" t="s">
        <v>988</v>
      </c>
      <c r="U293" t="s">
        <v>988</v>
      </c>
      <c r="V293" t="s">
        <v>988</v>
      </c>
      <c r="W293" t="s">
        <v>988</v>
      </c>
      <c r="X293" t="s">
        <v>988</v>
      </c>
      <c r="Y293" t="s">
        <v>988</v>
      </c>
      <c r="Z293" t="s">
        <v>988</v>
      </c>
      <c r="AA293" t="s">
        <v>988</v>
      </c>
      <c r="AB293" t="s">
        <v>988</v>
      </c>
      <c r="AC293" t="s">
        <v>988</v>
      </c>
      <c r="AD293" t="s">
        <v>988</v>
      </c>
      <c r="AE293" t="s">
        <v>988</v>
      </c>
    </row>
    <row r="294" spans="1:31" hidden="1" x14ac:dyDescent="0.3">
      <c r="A294" t="s">
        <v>2052</v>
      </c>
      <c r="B294" t="s">
        <v>2053</v>
      </c>
      <c r="C294" s="1" t="str">
        <f t="shared" si="45"/>
        <v>21:1147</v>
      </c>
      <c r="D294" s="1" t="str">
        <f t="shared" si="46"/>
        <v>21:0421</v>
      </c>
      <c r="E294" t="s">
        <v>2054</v>
      </c>
      <c r="F294" t="s">
        <v>2055</v>
      </c>
      <c r="H294">
        <v>54.364382599999999</v>
      </c>
      <c r="I294">
        <v>-65.955999599999998</v>
      </c>
      <c r="J294" s="1" t="str">
        <f t="shared" si="47"/>
        <v>Till</v>
      </c>
      <c r="K294" s="1" t="str">
        <f t="shared" si="48"/>
        <v>HMC separation (ODM; details not reported)</v>
      </c>
      <c r="L294" t="s">
        <v>272</v>
      </c>
      <c r="M294" t="s">
        <v>36</v>
      </c>
      <c r="N294" t="s">
        <v>272</v>
      </c>
      <c r="O294" t="s">
        <v>526</v>
      </c>
      <c r="P294" t="s">
        <v>2056</v>
      </c>
      <c r="Q294" t="s">
        <v>988</v>
      </c>
      <c r="R294" t="s">
        <v>988</v>
      </c>
      <c r="S294" t="s">
        <v>988</v>
      </c>
      <c r="T294" t="s">
        <v>988</v>
      </c>
      <c r="U294" t="s">
        <v>988</v>
      </c>
      <c r="V294" t="s">
        <v>988</v>
      </c>
      <c r="W294" t="s">
        <v>988</v>
      </c>
      <c r="X294" t="s">
        <v>988</v>
      </c>
      <c r="Y294" t="s">
        <v>988</v>
      </c>
      <c r="Z294" t="s">
        <v>988</v>
      </c>
      <c r="AA294" t="s">
        <v>988</v>
      </c>
      <c r="AB294" t="s">
        <v>988</v>
      </c>
      <c r="AC294" t="s">
        <v>988</v>
      </c>
      <c r="AD294" t="s">
        <v>988</v>
      </c>
      <c r="AE294" t="s">
        <v>988</v>
      </c>
    </row>
    <row r="295" spans="1:31" hidden="1" x14ac:dyDescent="0.3">
      <c r="A295" t="s">
        <v>2057</v>
      </c>
      <c r="B295" t="s">
        <v>2058</v>
      </c>
      <c r="C295" s="1" t="str">
        <f t="shared" si="45"/>
        <v>21:1147</v>
      </c>
      <c r="D295" s="1" t="str">
        <f t="shared" si="46"/>
        <v>21:0421</v>
      </c>
      <c r="E295" t="s">
        <v>2059</v>
      </c>
      <c r="F295" t="s">
        <v>2060</v>
      </c>
      <c r="H295">
        <v>54.883377799999998</v>
      </c>
      <c r="I295">
        <v>-64.921547000000004</v>
      </c>
      <c r="J295" s="1" t="str">
        <f t="shared" si="47"/>
        <v>Till</v>
      </c>
      <c r="K295" s="1" t="str">
        <f t="shared" si="48"/>
        <v>HMC separation (ODM; details not reported)</v>
      </c>
      <c r="L295" t="s">
        <v>124</v>
      </c>
      <c r="M295" t="s">
        <v>36</v>
      </c>
      <c r="N295" t="s">
        <v>124</v>
      </c>
      <c r="O295" t="s">
        <v>895</v>
      </c>
      <c r="P295" t="s">
        <v>1156</v>
      </c>
      <c r="Q295" t="s">
        <v>988</v>
      </c>
      <c r="R295" t="s">
        <v>988</v>
      </c>
      <c r="S295" t="s">
        <v>988</v>
      </c>
      <c r="T295" t="s">
        <v>988</v>
      </c>
      <c r="U295" t="s">
        <v>988</v>
      </c>
      <c r="V295" t="s">
        <v>988</v>
      </c>
      <c r="W295" t="s">
        <v>988</v>
      </c>
      <c r="X295" t="s">
        <v>988</v>
      </c>
      <c r="Y295" t="s">
        <v>988</v>
      </c>
      <c r="Z295" t="s">
        <v>988</v>
      </c>
      <c r="AA295" t="s">
        <v>988</v>
      </c>
      <c r="AB295" t="s">
        <v>988</v>
      </c>
      <c r="AC295" t="s">
        <v>988</v>
      </c>
      <c r="AD295" t="s">
        <v>988</v>
      </c>
      <c r="AE295" t="s">
        <v>988</v>
      </c>
    </row>
    <row r="296" spans="1:31" hidden="1" x14ac:dyDescent="0.3">
      <c r="A296" t="s">
        <v>2061</v>
      </c>
      <c r="B296" t="s">
        <v>2062</v>
      </c>
      <c r="C296" s="1" t="str">
        <f t="shared" si="45"/>
        <v>21:1147</v>
      </c>
      <c r="D296" s="1" t="str">
        <f t="shared" si="46"/>
        <v>21:0421</v>
      </c>
      <c r="E296" t="s">
        <v>2063</v>
      </c>
      <c r="F296" t="s">
        <v>2064</v>
      </c>
      <c r="H296">
        <v>55.0965037</v>
      </c>
      <c r="I296">
        <v>-65.369992699999997</v>
      </c>
      <c r="J296" s="1" t="str">
        <f t="shared" si="47"/>
        <v>Till</v>
      </c>
      <c r="K296" s="1" t="str">
        <f t="shared" si="48"/>
        <v>HMC separation (ODM; details not reported)</v>
      </c>
      <c r="L296" t="s">
        <v>2065</v>
      </c>
      <c r="M296" t="s">
        <v>1707</v>
      </c>
      <c r="N296" t="s">
        <v>250</v>
      </c>
      <c r="O296" t="s">
        <v>394</v>
      </c>
      <c r="P296" t="s">
        <v>1102</v>
      </c>
      <c r="Q296" t="s">
        <v>988</v>
      </c>
      <c r="R296" t="s">
        <v>988</v>
      </c>
      <c r="S296" t="s">
        <v>988</v>
      </c>
      <c r="T296" t="s">
        <v>988</v>
      </c>
      <c r="U296" t="s">
        <v>988</v>
      </c>
      <c r="V296" t="s">
        <v>988</v>
      </c>
      <c r="W296" t="s">
        <v>988</v>
      </c>
      <c r="X296" t="s">
        <v>988</v>
      </c>
      <c r="Y296" t="s">
        <v>988</v>
      </c>
      <c r="Z296" t="s">
        <v>988</v>
      </c>
      <c r="AA296" t="s">
        <v>988</v>
      </c>
      <c r="AB296" t="s">
        <v>988</v>
      </c>
      <c r="AC296" t="s">
        <v>988</v>
      </c>
      <c r="AD296" t="s">
        <v>988</v>
      </c>
      <c r="AE296" t="s">
        <v>988</v>
      </c>
    </row>
    <row r="297" spans="1:31" hidden="1" x14ac:dyDescent="0.3">
      <c r="A297" t="s">
        <v>2066</v>
      </c>
      <c r="B297" t="s">
        <v>2067</v>
      </c>
      <c r="C297" s="1" t="str">
        <f t="shared" si="45"/>
        <v>21:1147</v>
      </c>
      <c r="D297" s="1" t="str">
        <f t="shared" si="46"/>
        <v>21:0421</v>
      </c>
      <c r="E297" t="s">
        <v>2068</v>
      </c>
      <c r="F297" t="s">
        <v>2069</v>
      </c>
      <c r="H297">
        <v>54.108804800000001</v>
      </c>
      <c r="I297">
        <v>-64.922533799999997</v>
      </c>
      <c r="J297" s="1" t="str">
        <f t="shared" si="47"/>
        <v>Till</v>
      </c>
      <c r="K297" s="1" t="str">
        <f t="shared" si="48"/>
        <v>HMC separation (ODM; details not reported)</v>
      </c>
      <c r="L297" t="s">
        <v>507</v>
      </c>
      <c r="M297" t="s">
        <v>36</v>
      </c>
      <c r="N297" t="s">
        <v>507</v>
      </c>
      <c r="O297" t="s">
        <v>1253</v>
      </c>
      <c r="P297" t="s">
        <v>1156</v>
      </c>
      <c r="Q297" t="s">
        <v>988</v>
      </c>
      <c r="R297" t="s">
        <v>988</v>
      </c>
      <c r="S297" t="s">
        <v>988</v>
      </c>
      <c r="T297" t="s">
        <v>988</v>
      </c>
      <c r="U297" t="s">
        <v>988</v>
      </c>
      <c r="V297" t="s">
        <v>988</v>
      </c>
      <c r="W297" t="s">
        <v>988</v>
      </c>
      <c r="X297" t="s">
        <v>988</v>
      </c>
      <c r="Y297" t="s">
        <v>988</v>
      </c>
      <c r="Z297" t="s">
        <v>988</v>
      </c>
      <c r="AA297" t="s">
        <v>988</v>
      </c>
      <c r="AB297" t="s">
        <v>988</v>
      </c>
      <c r="AC297" t="s">
        <v>988</v>
      </c>
      <c r="AD297" t="s">
        <v>988</v>
      </c>
      <c r="AE297" t="s">
        <v>988</v>
      </c>
    </row>
    <row r="298" spans="1:31" hidden="1" x14ac:dyDescent="0.3">
      <c r="A298" t="s">
        <v>2070</v>
      </c>
      <c r="B298" t="s">
        <v>2071</v>
      </c>
      <c r="C298" s="1" t="str">
        <f t="shared" si="45"/>
        <v>21:1147</v>
      </c>
      <c r="D298" s="1" t="str">
        <f t="shared" si="46"/>
        <v>21:0421</v>
      </c>
      <c r="E298" t="s">
        <v>2072</v>
      </c>
      <c r="F298" t="s">
        <v>2073</v>
      </c>
      <c r="H298">
        <v>54.161056700000003</v>
      </c>
      <c r="I298">
        <v>-64.297628200000005</v>
      </c>
      <c r="J298" s="1" t="str">
        <f t="shared" si="47"/>
        <v>Till</v>
      </c>
      <c r="K298" s="1" t="str">
        <f t="shared" si="48"/>
        <v>HMC separation (ODM; details not reported)</v>
      </c>
      <c r="L298" t="s">
        <v>825</v>
      </c>
      <c r="M298" t="s">
        <v>36</v>
      </c>
      <c r="N298" t="s">
        <v>825</v>
      </c>
      <c r="O298" t="s">
        <v>37</v>
      </c>
      <c r="P298" t="s">
        <v>60</v>
      </c>
      <c r="Q298" t="s">
        <v>988</v>
      </c>
      <c r="R298" t="s">
        <v>988</v>
      </c>
      <c r="S298" t="s">
        <v>988</v>
      </c>
      <c r="T298" t="s">
        <v>988</v>
      </c>
      <c r="U298" t="s">
        <v>988</v>
      </c>
      <c r="V298" t="s">
        <v>988</v>
      </c>
      <c r="W298" t="s">
        <v>988</v>
      </c>
      <c r="X298" t="s">
        <v>988</v>
      </c>
      <c r="Y298" t="s">
        <v>988</v>
      </c>
      <c r="Z298" t="s">
        <v>988</v>
      </c>
      <c r="AA298" t="s">
        <v>988</v>
      </c>
      <c r="AB298" t="s">
        <v>988</v>
      </c>
      <c r="AC298" t="s">
        <v>988</v>
      </c>
      <c r="AD298" t="s">
        <v>988</v>
      </c>
      <c r="AE298" t="s">
        <v>988</v>
      </c>
    </row>
    <row r="299" spans="1:31" hidden="1" x14ac:dyDescent="0.3">
      <c r="A299" t="s">
        <v>2074</v>
      </c>
      <c r="B299" t="s">
        <v>2075</v>
      </c>
      <c r="C299" s="1" t="str">
        <f t="shared" si="45"/>
        <v>21:1147</v>
      </c>
      <c r="D299" s="1" t="str">
        <f>HYPERLINK("https://geochem.nrcan.gc.ca/cdogs/content/svy/svy_e.htm", "")</f>
        <v/>
      </c>
      <c r="G299" s="1" t="str">
        <f>HYPERLINK("https://geochem.nrcan.gc.ca/cdogs/content/cr_/cr_00241_e.htm", "241")</f>
        <v>241</v>
      </c>
      <c r="J299" t="s">
        <v>308</v>
      </c>
      <c r="K299" t="s">
        <v>309</v>
      </c>
      <c r="L299" t="s">
        <v>825</v>
      </c>
      <c r="M299" t="s">
        <v>36</v>
      </c>
      <c r="N299" t="s">
        <v>825</v>
      </c>
      <c r="O299" t="s">
        <v>228</v>
      </c>
      <c r="P299" t="s">
        <v>146</v>
      </c>
      <c r="Q299" t="s">
        <v>988</v>
      </c>
      <c r="R299" t="s">
        <v>988</v>
      </c>
      <c r="S299" t="s">
        <v>988</v>
      </c>
      <c r="T299" t="s">
        <v>988</v>
      </c>
      <c r="U299" t="s">
        <v>988</v>
      </c>
      <c r="V299" t="s">
        <v>988</v>
      </c>
      <c r="W299" t="s">
        <v>988</v>
      </c>
      <c r="X299" t="s">
        <v>988</v>
      </c>
      <c r="Y299" t="s">
        <v>988</v>
      </c>
      <c r="Z299" t="s">
        <v>988</v>
      </c>
      <c r="AA299" t="s">
        <v>988</v>
      </c>
      <c r="AB299" t="s">
        <v>988</v>
      </c>
      <c r="AC299" t="s">
        <v>988</v>
      </c>
      <c r="AD299" t="s">
        <v>988</v>
      </c>
      <c r="AE299" t="s">
        <v>988</v>
      </c>
    </row>
    <row r="300" spans="1:31" hidden="1" x14ac:dyDescent="0.3">
      <c r="A300" t="s">
        <v>2076</v>
      </c>
      <c r="B300" t="s">
        <v>2077</v>
      </c>
      <c r="C300" s="1" t="str">
        <f t="shared" si="45"/>
        <v>21:1147</v>
      </c>
      <c r="D300" s="1" t="str">
        <f>HYPERLINK("https://geochem.nrcan.gc.ca/cdogs/content/svy/svy_e.htm", "")</f>
        <v/>
      </c>
      <c r="G300" s="1" t="str">
        <f>HYPERLINK("https://geochem.nrcan.gc.ca/cdogs/content/cr_/cr_00241_e.htm", "241")</f>
        <v>241</v>
      </c>
      <c r="J300" t="s">
        <v>308</v>
      </c>
      <c r="K300" t="s">
        <v>309</v>
      </c>
      <c r="L300" t="s">
        <v>250</v>
      </c>
      <c r="M300" t="s">
        <v>36</v>
      </c>
      <c r="N300" t="s">
        <v>250</v>
      </c>
      <c r="O300" t="s">
        <v>1253</v>
      </c>
      <c r="P300" t="s">
        <v>977</v>
      </c>
      <c r="Q300" t="s">
        <v>988</v>
      </c>
      <c r="R300" t="s">
        <v>988</v>
      </c>
      <c r="S300" t="s">
        <v>988</v>
      </c>
      <c r="T300" t="s">
        <v>988</v>
      </c>
      <c r="U300" t="s">
        <v>988</v>
      </c>
      <c r="V300" t="s">
        <v>988</v>
      </c>
      <c r="W300" t="s">
        <v>988</v>
      </c>
      <c r="X300" t="s">
        <v>988</v>
      </c>
      <c r="Y300" t="s">
        <v>988</v>
      </c>
      <c r="Z300" t="s">
        <v>988</v>
      </c>
      <c r="AA300" t="s">
        <v>988</v>
      </c>
      <c r="AB300" t="s">
        <v>988</v>
      </c>
      <c r="AC300" t="s">
        <v>988</v>
      </c>
      <c r="AD300" t="s">
        <v>988</v>
      </c>
      <c r="AE300" t="s">
        <v>988</v>
      </c>
    </row>
    <row r="301" spans="1:31" hidden="1" x14ac:dyDescent="0.3">
      <c r="A301" t="s">
        <v>2078</v>
      </c>
      <c r="B301" t="s">
        <v>2079</v>
      </c>
      <c r="C301" s="1" t="str">
        <f t="shared" si="45"/>
        <v>21:1147</v>
      </c>
      <c r="D301" s="1" t="str">
        <f>HYPERLINK("https://geochem.nrcan.gc.ca/cdogs/content/svy/svy_e.htm", "")</f>
        <v/>
      </c>
      <c r="G301" s="1" t="str">
        <f>HYPERLINK("https://geochem.nrcan.gc.ca/cdogs/content/cr_/cr_00241_e.htm", "241")</f>
        <v>241</v>
      </c>
      <c r="J301" t="s">
        <v>308</v>
      </c>
      <c r="K301" t="s">
        <v>309</v>
      </c>
      <c r="L301" t="s">
        <v>1018</v>
      </c>
      <c r="M301" t="s">
        <v>37</v>
      </c>
      <c r="N301" t="s">
        <v>250</v>
      </c>
      <c r="O301" t="s">
        <v>81</v>
      </c>
      <c r="P301" t="s">
        <v>1884</v>
      </c>
      <c r="Q301" t="s">
        <v>988</v>
      </c>
      <c r="R301" t="s">
        <v>988</v>
      </c>
      <c r="S301" t="s">
        <v>988</v>
      </c>
      <c r="T301" t="s">
        <v>988</v>
      </c>
      <c r="U301" t="s">
        <v>988</v>
      </c>
      <c r="V301" t="s">
        <v>988</v>
      </c>
      <c r="W301" t="s">
        <v>988</v>
      </c>
      <c r="X301" t="s">
        <v>988</v>
      </c>
      <c r="Y301" t="s">
        <v>988</v>
      </c>
      <c r="Z301" t="s">
        <v>988</v>
      </c>
      <c r="AA301" t="s">
        <v>988</v>
      </c>
      <c r="AB301" t="s">
        <v>988</v>
      </c>
      <c r="AC301" t="s">
        <v>988</v>
      </c>
      <c r="AD301" t="s">
        <v>988</v>
      </c>
      <c r="AE301" t="s">
        <v>988</v>
      </c>
    </row>
    <row r="302" spans="1:31" hidden="1" x14ac:dyDescent="0.3">
      <c r="A302" t="s">
        <v>2080</v>
      </c>
      <c r="B302" t="s">
        <v>2081</v>
      </c>
      <c r="C302" s="1" t="str">
        <f t="shared" ref="C302:C333" si="49">HYPERLINK("https://geochem.nrcan.gc.ca/cdogs/content/bdl/bdl270003_e.htm", "27:0003")</f>
        <v>27:0003</v>
      </c>
      <c r="D302" s="1" t="str">
        <f t="shared" ref="D302:D333" si="50">HYPERLINK("https://geochem.nrcan.gc.ca/cdogs/content/svy/svy270003_e.htm", "27:0003")</f>
        <v>27:0003</v>
      </c>
      <c r="E302" t="s">
        <v>2081</v>
      </c>
      <c r="F302" t="s">
        <v>2082</v>
      </c>
      <c r="J302" s="1" t="str">
        <f>HYPERLINK("https://geochem.nrcan.gc.ca/cdogs/content/kwd/kwd020044_e.htm", "Till")</f>
        <v>Till</v>
      </c>
      <c r="K302" s="1" t="str">
        <f t="shared" ref="K302:K365" si="51">HYPERLINK("https://geochem.nrcan.gc.ca/cdogs/content/kwd/kwd080035_e.htm", "HMC separation (ODM standard)")</f>
        <v>HMC separation (ODM standard)</v>
      </c>
      <c r="L302" t="s">
        <v>2083</v>
      </c>
      <c r="M302" t="s">
        <v>988</v>
      </c>
      <c r="N302" t="s">
        <v>719</v>
      </c>
      <c r="O302" t="s">
        <v>49</v>
      </c>
      <c r="P302" t="s">
        <v>555</v>
      </c>
      <c r="Q302" t="s">
        <v>988</v>
      </c>
      <c r="R302" t="s">
        <v>2084</v>
      </c>
      <c r="S302" t="s">
        <v>2085</v>
      </c>
      <c r="T302" t="s">
        <v>2086</v>
      </c>
      <c r="U302" t="s">
        <v>202</v>
      </c>
      <c r="V302" t="s">
        <v>2087</v>
      </c>
      <c r="W302" t="s">
        <v>988</v>
      </c>
      <c r="X302" t="s">
        <v>988</v>
      </c>
      <c r="Y302" t="s">
        <v>988</v>
      </c>
      <c r="Z302" t="s">
        <v>988</v>
      </c>
      <c r="AA302" t="s">
        <v>988</v>
      </c>
      <c r="AB302" t="s">
        <v>988</v>
      </c>
      <c r="AC302" t="s">
        <v>988</v>
      </c>
      <c r="AD302" t="s">
        <v>988</v>
      </c>
      <c r="AE302" t="s">
        <v>988</v>
      </c>
    </row>
    <row r="303" spans="1:31" hidden="1" x14ac:dyDescent="0.3">
      <c r="A303" t="s">
        <v>2088</v>
      </c>
      <c r="B303" t="s">
        <v>2089</v>
      </c>
      <c r="C303" s="1" t="str">
        <f t="shared" si="49"/>
        <v>27:0003</v>
      </c>
      <c r="D303" s="1" t="str">
        <f t="shared" si="50"/>
        <v>27:0003</v>
      </c>
      <c r="E303" t="s">
        <v>2089</v>
      </c>
      <c r="F303" t="s">
        <v>2090</v>
      </c>
      <c r="H303">
        <v>61.179858299999999</v>
      </c>
      <c r="I303">
        <v>-120.6975382</v>
      </c>
      <c r="J303" s="1" t="str">
        <f>HYPERLINK("https://geochem.nrcan.gc.ca/cdogs/content/kwd/kwd020045_e.htm", "Basal till")</f>
        <v>Basal till</v>
      </c>
      <c r="K303" s="1" t="str">
        <f t="shared" si="51"/>
        <v>HMC separation (ODM standard)</v>
      </c>
      <c r="L303" t="s">
        <v>719</v>
      </c>
      <c r="M303" t="s">
        <v>988</v>
      </c>
      <c r="N303" t="s">
        <v>800</v>
      </c>
      <c r="O303" t="s">
        <v>222</v>
      </c>
      <c r="P303" t="s">
        <v>2087</v>
      </c>
      <c r="Q303" t="s">
        <v>988</v>
      </c>
      <c r="R303" t="s">
        <v>2091</v>
      </c>
      <c r="S303" t="s">
        <v>2092</v>
      </c>
      <c r="T303" t="s">
        <v>2093</v>
      </c>
      <c r="U303" t="s">
        <v>641</v>
      </c>
      <c r="V303" t="s">
        <v>263</v>
      </c>
      <c r="W303" t="s">
        <v>988</v>
      </c>
      <c r="X303" t="s">
        <v>988</v>
      </c>
      <c r="Y303" t="s">
        <v>988</v>
      </c>
      <c r="Z303" t="s">
        <v>988</v>
      </c>
      <c r="AA303" t="s">
        <v>988</v>
      </c>
      <c r="AB303" t="s">
        <v>988</v>
      </c>
      <c r="AC303" t="s">
        <v>988</v>
      </c>
      <c r="AD303" t="s">
        <v>988</v>
      </c>
      <c r="AE303" t="s">
        <v>988</v>
      </c>
    </row>
    <row r="304" spans="1:31" hidden="1" x14ac:dyDescent="0.3">
      <c r="A304" t="s">
        <v>2094</v>
      </c>
      <c r="B304" t="s">
        <v>2095</v>
      </c>
      <c r="C304" s="1" t="str">
        <f t="shared" si="49"/>
        <v>27:0003</v>
      </c>
      <c r="D304" s="1" t="str">
        <f t="shared" si="50"/>
        <v>27:0003</v>
      </c>
      <c r="E304" t="s">
        <v>2095</v>
      </c>
      <c r="F304" t="s">
        <v>2096</v>
      </c>
      <c r="H304">
        <v>61.117170799999997</v>
      </c>
      <c r="I304">
        <v>-120.65958620000001</v>
      </c>
      <c r="J304" s="1" t="str">
        <f>HYPERLINK("https://geochem.nrcan.gc.ca/cdogs/content/kwd/kwd020045_e.htm", "Basal till")</f>
        <v>Basal till</v>
      </c>
      <c r="K304" s="1" t="str">
        <f t="shared" si="51"/>
        <v>HMC separation (ODM standard)</v>
      </c>
      <c r="L304" t="s">
        <v>2097</v>
      </c>
      <c r="M304" t="s">
        <v>988</v>
      </c>
      <c r="N304" t="s">
        <v>2098</v>
      </c>
      <c r="O304" t="s">
        <v>2099</v>
      </c>
      <c r="P304" t="s">
        <v>2100</v>
      </c>
      <c r="Q304" t="s">
        <v>988</v>
      </c>
      <c r="R304" t="s">
        <v>2101</v>
      </c>
      <c r="S304" t="s">
        <v>2102</v>
      </c>
      <c r="T304" t="s">
        <v>2103</v>
      </c>
      <c r="U304" t="s">
        <v>952</v>
      </c>
      <c r="V304" t="s">
        <v>2104</v>
      </c>
      <c r="W304" t="s">
        <v>988</v>
      </c>
      <c r="X304" t="s">
        <v>988</v>
      </c>
      <c r="Y304" t="s">
        <v>988</v>
      </c>
      <c r="Z304" t="s">
        <v>988</v>
      </c>
      <c r="AA304" t="s">
        <v>988</v>
      </c>
      <c r="AB304" t="s">
        <v>988</v>
      </c>
      <c r="AC304" t="s">
        <v>988</v>
      </c>
      <c r="AD304" t="s">
        <v>988</v>
      </c>
      <c r="AE304" t="s">
        <v>988</v>
      </c>
    </row>
    <row r="305" spans="1:31" hidden="1" x14ac:dyDescent="0.3">
      <c r="A305" t="s">
        <v>2105</v>
      </c>
      <c r="B305" t="s">
        <v>2106</v>
      </c>
      <c r="C305" s="1" t="str">
        <f t="shared" si="49"/>
        <v>27:0003</v>
      </c>
      <c r="D305" s="1" t="str">
        <f t="shared" si="50"/>
        <v>27:0003</v>
      </c>
      <c r="E305" t="s">
        <v>2106</v>
      </c>
      <c r="F305" t="s">
        <v>2107</v>
      </c>
      <c r="H305">
        <v>61.047191599999998</v>
      </c>
      <c r="I305">
        <v>-120.6082299</v>
      </c>
      <c r="J305" s="1" t="str">
        <f>HYPERLINK("https://geochem.nrcan.gc.ca/cdogs/content/kwd/kwd020045_e.htm", "Basal till")</f>
        <v>Basal till</v>
      </c>
      <c r="K305" s="1" t="str">
        <f t="shared" si="51"/>
        <v>HMC separation (ODM standard)</v>
      </c>
      <c r="L305" t="s">
        <v>993</v>
      </c>
      <c r="M305" t="s">
        <v>988</v>
      </c>
      <c r="N305" t="s">
        <v>2108</v>
      </c>
      <c r="O305" t="s">
        <v>641</v>
      </c>
      <c r="P305" t="s">
        <v>567</v>
      </c>
      <c r="Q305" t="s">
        <v>988</v>
      </c>
      <c r="R305" t="s">
        <v>2109</v>
      </c>
      <c r="S305" t="s">
        <v>2110</v>
      </c>
      <c r="T305" t="s">
        <v>719</v>
      </c>
      <c r="U305" t="s">
        <v>572</v>
      </c>
      <c r="V305" t="s">
        <v>852</v>
      </c>
      <c r="W305" t="s">
        <v>988</v>
      </c>
      <c r="X305" t="s">
        <v>988</v>
      </c>
      <c r="Y305" t="s">
        <v>988</v>
      </c>
      <c r="Z305" t="s">
        <v>988</v>
      </c>
      <c r="AA305" t="s">
        <v>988</v>
      </c>
      <c r="AB305" t="s">
        <v>988</v>
      </c>
      <c r="AC305" t="s">
        <v>988</v>
      </c>
      <c r="AD305" t="s">
        <v>988</v>
      </c>
      <c r="AE305" t="s">
        <v>988</v>
      </c>
    </row>
    <row r="306" spans="1:31" hidden="1" x14ac:dyDescent="0.3">
      <c r="A306" t="s">
        <v>2111</v>
      </c>
      <c r="B306" t="s">
        <v>2112</v>
      </c>
      <c r="C306" s="1" t="str">
        <f t="shared" si="49"/>
        <v>27:0003</v>
      </c>
      <c r="D306" s="1" t="str">
        <f t="shared" si="50"/>
        <v>27:0003</v>
      </c>
      <c r="E306" t="s">
        <v>2112</v>
      </c>
      <c r="F306" t="s">
        <v>2113</v>
      </c>
      <c r="H306">
        <v>60.975931000000003</v>
      </c>
      <c r="I306">
        <v>-120.56724869999999</v>
      </c>
      <c r="J306" s="1" t="str">
        <f>HYPERLINK("https://geochem.nrcan.gc.ca/cdogs/content/kwd/kwd020045_e.htm", "Basal till")</f>
        <v>Basal till</v>
      </c>
      <c r="K306" s="1" t="str">
        <f t="shared" si="51"/>
        <v>HMC separation (ODM standard)</v>
      </c>
      <c r="L306" t="s">
        <v>2114</v>
      </c>
      <c r="M306" t="s">
        <v>988</v>
      </c>
      <c r="N306" t="s">
        <v>1047</v>
      </c>
      <c r="O306" t="s">
        <v>572</v>
      </c>
      <c r="P306" t="s">
        <v>884</v>
      </c>
      <c r="Q306" t="s">
        <v>988</v>
      </c>
      <c r="R306" t="s">
        <v>2115</v>
      </c>
      <c r="S306" t="s">
        <v>510</v>
      </c>
      <c r="T306" t="s">
        <v>117</v>
      </c>
      <c r="U306" t="s">
        <v>535</v>
      </c>
      <c r="V306" t="s">
        <v>261</v>
      </c>
      <c r="W306" t="s">
        <v>988</v>
      </c>
      <c r="X306" t="s">
        <v>988</v>
      </c>
      <c r="Y306" t="s">
        <v>988</v>
      </c>
      <c r="Z306" t="s">
        <v>988</v>
      </c>
      <c r="AA306" t="s">
        <v>988</v>
      </c>
      <c r="AB306" t="s">
        <v>988</v>
      </c>
      <c r="AC306" t="s">
        <v>988</v>
      </c>
      <c r="AD306" t="s">
        <v>988</v>
      </c>
      <c r="AE306" t="s">
        <v>988</v>
      </c>
    </row>
    <row r="307" spans="1:31" hidden="1" x14ac:dyDescent="0.3">
      <c r="A307" t="s">
        <v>2116</v>
      </c>
      <c r="B307" t="s">
        <v>2117</v>
      </c>
      <c r="C307" s="1" t="str">
        <f t="shared" si="49"/>
        <v>27:0003</v>
      </c>
      <c r="D307" s="1" t="str">
        <f t="shared" si="50"/>
        <v>27:0003</v>
      </c>
      <c r="E307" t="s">
        <v>2117</v>
      </c>
      <c r="F307" t="s">
        <v>2118</v>
      </c>
      <c r="H307">
        <v>60.8112183</v>
      </c>
      <c r="I307">
        <v>-120.4702951</v>
      </c>
      <c r="J307" s="1" t="str">
        <f>HYPERLINK("https://geochem.nrcan.gc.ca/cdogs/content/kwd/kwd020044_e.htm", "Till")</f>
        <v>Till</v>
      </c>
      <c r="K307" s="1" t="str">
        <f t="shared" si="51"/>
        <v>HMC separation (ODM standard)</v>
      </c>
      <c r="L307" t="s">
        <v>2119</v>
      </c>
      <c r="M307" t="s">
        <v>988</v>
      </c>
      <c r="N307" t="s">
        <v>461</v>
      </c>
      <c r="O307" t="s">
        <v>1010</v>
      </c>
      <c r="P307" t="s">
        <v>65</v>
      </c>
      <c r="Q307" t="s">
        <v>988</v>
      </c>
      <c r="R307" t="s">
        <v>2120</v>
      </c>
      <c r="S307" t="s">
        <v>2121</v>
      </c>
      <c r="T307" t="s">
        <v>684</v>
      </c>
      <c r="U307" t="s">
        <v>801</v>
      </c>
      <c r="V307" t="s">
        <v>2098</v>
      </c>
      <c r="W307" t="s">
        <v>988</v>
      </c>
      <c r="X307" t="s">
        <v>988</v>
      </c>
      <c r="Y307" t="s">
        <v>988</v>
      </c>
      <c r="Z307" t="s">
        <v>988</v>
      </c>
      <c r="AA307" t="s">
        <v>988</v>
      </c>
      <c r="AB307" t="s">
        <v>988</v>
      </c>
      <c r="AC307" t="s">
        <v>988</v>
      </c>
      <c r="AD307" t="s">
        <v>988</v>
      </c>
      <c r="AE307" t="s">
        <v>988</v>
      </c>
    </row>
    <row r="308" spans="1:31" hidden="1" x14ac:dyDescent="0.3">
      <c r="A308" t="s">
        <v>2122</v>
      </c>
      <c r="B308" t="s">
        <v>2123</v>
      </c>
      <c r="C308" s="1" t="str">
        <f t="shared" si="49"/>
        <v>27:0003</v>
      </c>
      <c r="D308" s="1" t="str">
        <f t="shared" si="50"/>
        <v>27:0003</v>
      </c>
      <c r="E308" t="s">
        <v>2123</v>
      </c>
      <c r="F308" t="s">
        <v>2124</v>
      </c>
      <c r="H308">
        <v>60.278212000000003</v>
      </c>
      <c r="I308">
        <v>-120.0117704</v>
      </c>
      <c r="J308" s="1" t="str">
        <f>HYPERLINK("https://geochem.nrcan.gc.ca/cdogs/content/kwd/kwd020045_e.htm", "Basal till")</f>
        <v>Basal till</v>
      </c>
      <c r="K308" s="1" t="str">
        <f t="shared" si="51"/>
        <v>HMC separation (ODM standard)</v>
      </c>
      <c r="L308" t="s">
        <v>2125</v>
      </c>
      <c r="M308" t="s">
        <v>988</v>
      </c>
      <c r="N308" t="s">
        <v>2126</v>
      </c>
      <c r="O308" t="s">
        <v>485</v>
      </c>
      <c r="P308" t="s">
        <v>304</v>
      </c>
      <c r="Q308" t="s">
        <v>988</v>
      </c>
      <c r="R308" t="s">
        <v>2127</v>
      </c>
      <c r="S308" t="s">
        <v>2128</v>
      </c>
      <c r="T308" t="s">
        <v>256</v>
      </c>
      <c r="U308" t="s">
        <v>674</v>
      </c>
      <c r="V308" t="s">
        <v>2129</v>
      </c>
      <c r="W308" t="s">
        <v>988</v>
      </c>
      <c r="X308" t="s">
        <v>988</v>
      </c>
      <c r="Y308" t="s">
        <v>988</v>
      </c>
      <c r="Z308" t="s">
        <v>988</v>
      </c>
      <c r="AA308" t="s">
        <v>988</v>
      </c>
      <c r="AB308" t="s">
        <v>988</v>
      </c>
      <c r="AC308" t="s">
        <v>988</v>
      </c>
      <c r="AD308" t="s">
        <v>988</v>
      </c>
      <c r="AE308" t="s">
        <v>988</v>
      </c>
    </row>
    <row r="309" spans="1:31" hidden="1" x14ac:dyDescent="0.3">
      <c r="A309" t="s">
        <v>2130</v>
      </c>
      <c r="B309" t="s">
        <v>2131</v>
      </c>
      <c r="C309" s="1" t="str">
        <f t="shared" si="49"/>
        <v>27:0003</v>
      </c>
      <c r="D309" s="1" t="str">
        <f t="shared" si="50"/>
        <v>27:0003</v>
      </c>
      <c r="E309" t="s">
        <v>2131</v>
      </c>
      <c r="F309" t="s">
        <v>2132</v>
      </c>
      <c r="H309">
        <v>60.334146400000002</v>
      </c>
      <c r="I309">
        <v>-120.0655015</v>
      </c>
      <c r="J309" s="1" t="str">
        <f>HYPERLINK("https://geochem.nrcan.gc.ca/cdogs/content/kwd/kwd020044_e.htm", "Till")</f>
        <v>Till</v>
      </c>
      <c r="K309" s="1" t="str">
        <f t="shared" si="51"/>
        <v>HMC separation (ODM standard)</v>
      </c>
      <c r="L309" t="s">
        <v>2133</v>
      </c>
      <c r="M309" t="s">
        <v>988</v>
      </c>
      <c r="N309" t="s">
        <v>2134</v>
      </c>
      <c r="O309" t="s">
        <v>952</v>
      </c>
      <c r="P309" t="s">
        <v>304</v>
      </c>
      <c r="Q309" t="s">
        <v>988</v>
      </c>
      <c r="R309" t="s">
        <v>2135</v>
      </c>
      <c r="S309" t="s">
        <v>2136</v>
      </c>
      <c r="T309" t="s">
        <v>2137</v>
      </c>
      <c r="U309" t="s">
        <v>265</v>
      </c>
      <c r="V309" t="s">
        <v>2138</v>
      </c>
      <c r="W309" t="s">
        <v>988</v>
      </c>
      <c r="X309" t="s">
        <v>988</v>
      </c>
      <c r="Y309" t="s">
        <v>988</v>
      </c>
      <c r="Z309" t="s">
        <v>988</v>
      </c>
      <c r="AA309" t="s">
        <v>988</v>
      </c>
      <c r="AB309" t="s">
        <v>988</v>
      </c>
      <c r="AC309" t="s">
        <v>988</v>
      </c>
      <c r="AD309" t="s">
        <v>988</v>
      </c>
      <c r="AE309" t="s">
        <v>988</v>
      </c>
    </row>
    <row r="310" spans="1:31" hidden="1" x14ac:dyDescent="0.3">
      <c r="A310" t="s">
        <v>2139</v>
      </c>
      <c r="B310" t="s">
        <v>2140</v>
      </c>
      <c r="C310" s="1" t="str">
        <f t="shared" si="49"/>
        <v>27:0003</v>
      </c>
      <c r="D310" s="1" t="str">
        <f t="shared" si="50"/>
        <v>27:0003</v>
      </c>
      <c r="E310" t="s">
        <v>2140</v>
      </c>
      <c r="F310" t="s">
        <v>2141</v>
      </c>
      <c r="H310">
        <v>60.395273500000002</v>
      </c>
      <c r="I310">
        <v>-120.1257627</v>
      </c>
      <c r="J310" s="1" t="str">
        <f t="shared" ref="J310:J317" si="52">HYPERLINK("https://geochem.nrcan.gc.ca/cdogs/content/kwd/kwd020045_e.htm", "Basal till")</f>
        <v>Basal till</v>
      </c>
      <c r="K310" s="1" t="str">
        <f t="shared" si="51"/>
        <v>HMC separation (ODM standard)</v>
      </c>
      <c r="L310" t="s">
        <v>461</v>
      </c>
      <c r="M310" t="s">
        <v>988</v>
      </c>
      <c r="N310" t="s">
        <v>2125</v>
      </c>
      <c r="O310" t="s">
        <v>2099</v>
      </c>
      <c r="P310" t="s">
        <v>2142</v>
      </c>
      <c r="Q310" t="s">
        <v>988</v>
      </c>
      <c r="R310" t="s">
        <v>2143</v>
      </c>
      <c r="S310" t="s">
        <v>2144</v>
      </c>
      <c r="T310" t="s">
        <v>2145</v>
      </c>
      <c r="U310" t="s">
        <v>671</v>
      </c>
      <c r="V310" t="s">
        <v>117</v>
      </c>
      <c r="W310" t="s">
        <v>988</v>
      </c>
      <c r="X310" t="s">
        <v>988</v>
      </c>
      <c r="Y310" t="s">
        <v>988</v>
      </c>
      <c r="Z310" t="s">
        <v>988</v>
      </c>
      <c r="AA310" t="s">
        <v>988</v>
      </c>
      <c r="AB310" t="s">
        <v>988</v>
      </c>
      <c r="AC310" t="s">
        <v>988</v>
      </c>
      <c r="AD310" t="s">
        <v>988</v>
      </c>
      <c r="AE310" t="s">
        <v>988</v>
      </c>
    </row>
    <row r="311" spans="1:31" hidden="1" x14ac:dyDescent="0.3">
      <c r="A311" t="s">
        <v>2146</v>
      </c>
      <c r="B311" t="s">
        <v>2147</v>
      </c>
      <c r="C311" s="1" t="str">
        <f t="shared" si="49"/>
        <v>27:0003</v>
      </c>
      <c r="D311" s="1" t="str">
        <f t="shared" si="50"/>
        <v>27:0003</v>
      </c>
      <c r="E311" t="s">
        <v>2147</v>
      </c>
      <c r="F311" t="s">
        <v>2148</v>
      </c>
      <c r="H311">
        <v>60.444993799999999</v>
      </c>
      <c r="I311">
        <v>-120.1732126</v>
      </c>
      <c r="J311" s="1" t="str">
        <f t="shared" si="52"/>
        <v>Basal till</v>
      </c>
      <c r="K311" s="1" t="str">
        <f t="shared" si="51"/>
        <v>HMC separation (ODM standard)</v>
      </c>
      <c r="L311" t="s">
        <v>2137</v>
      </c>
      <c r="M311" t="s">
        <v>988</v>
      </c>
      <c r="N311" t="s">
        <v>408</v>
      </c>
      <c r="O311" t="s">
        <v>535</v>
      </c>
      <c r="P311" t="s">
        <v>87</v>
      </c>
      <c r="Q311" t="s">
        <v>988</v>
      </c>
      <c r="R311" t="s">
        <v>2149</v>
      </c>
      <c r="S311" t="s">
        <v>2150</v>
      </c>
      <c r="T311" t="s">
        <v>684</v>
      </c>
      <c r="U311" t="s">
        <v>782</v>
      </c>
      <c r="V311" t="s">
        <v>65</v>
      </c>
      <c r="W311" t="s">
        <v>988</v>
      </c>
      <c r="X311" t="s">
        <v>988</v>
      </c>
      <c r="Y311" t="s">
        <v>988</v>
      </c>
      <c r="Z311" t="s">
        <v>988</v>
      </c>
      <c r="AA311" t="s">
        <v>988</v>
      </c>
      <c r="AB311" t="s">
        <v>988</v>
      </c>
      <c r="AC311" t="s">
        <v>988</v>
      </c>
      <c r="AD311" t="s">
        <v>988</v>
      </c>
      <c r="AE311" t="s">
        <v>988</v>
      </c>
    </row>
    <row r="312" spans="1:31" hidden="1" x14ac:dyDescent="0.3">
      <c r="A312" t="s">
        <v>2151</v>
      </c>
      <c r="B312" t="s">
        <v>2152</v>
      </c>
      <c r="C312" s="1" t="str">
        <f t="shared" si="49"/>
        <v>27:0003</v>
      </c>
      <c r="D312" s="1" t="str">
        <f t="shared" si="50"/>
        <v>27:0003</v>
      </c>
      <c r="E312" t="s">
        <v>2152</v>
      </c>
      <c r="F312" t="s">
        <v>2153</v>
      </c>
      <c r="H312">
        <v>60.691728900000001</v>
      </c>
      <c r="I312">
        <v>-120.39531909999999</v>
      </c>
      <c r="J312" s="1" t="str">
        <f t="shared" si="52"/>
        <v>Basal till</v>
      </c>
      <c r="K312" s="1" t="str">
        <f t="shared" si="51"/>
        <v>HMC separation (ODM standard)</v>
      </c>
      <c r="L312" t="s">
        <v>2154</v>
      </c>
      <c r="M312" t="s">
        <v>988</v>
      </c>
      <c r="N312" t="s">
        <v>200</v>
      </c>
      <c r="O312" t="s">
        <v>572</v>
      </c>
      <c r="P312" t="s">
        <v>2104</v>
      </c>
      <c r="Q312" t="s">
        <v>988</v>
      </c>
      <c r="R312" t="s">
        <v>2155</v>
      </c>
      <c r="S312" t="s">
        <v>2156</v>
      </c>
      <c r="T312" t="s">
        <v>2157</v>
      </c>
      <c r="U312" t="s">
        <v>782</v>
      </c>
      <c r="V312" t="s">
        <v>2158</v>
      </c>
      <c r="W312" t="s">
        <v>988</v>
      </c>
      <c r="X312" t="s">
        <v>988</v>
      </c>
      <c r="Y312" t="s">
        <v>988</v>
      </c>
      <c r="Z312" t="s">
        <v>988</v>
      </c>
      <c r="AA312" t="s">
        <v>988</v>
      </c>
      <c r="AB312" t="s">
        <v>988</v>
      </c>
      <c r="AC312" t="s">
        <v>988</v>
      </c>
      <c r="AD312" t="s">
        <v>988</v>
      </c>
      <c r="AE312" t="s">
        <v>988</v>
      </c>
    </row>
    <row r="313" spans="1:31" hidden="1" x14ac:dyDescent="0.3">
      <c r="A313" t="s">
        <v>2159</v>
      </c>
      <c r="B313" t="s">
        <v>2160</v>
      </c>
      <c r="C313" s="1" t="str">
        <f t="shared" si="49"/>
        <v>27:0003</v>
      </c>
      <c r="D313" s="1" t="str">
        <f t="shared" si="50"/>
        <v>27:0003</v>
      </c>
      <c r="E313" t="s">
        <v>2160</v>
      </c>
      <c r="F313" t="s">
        <v>2161</v>
      </c>
      <c r="H313">
        <v>60.633748500000003</v>
      </c>
      <c r="I313">
        <v>-120.3431032</v>
      </c>
      <c r="J313" s="1" t="str">
        <f t="shared" si="52"/>
        <v>Basal till</v>
      </c>
      <c r="K313" s="1" t="str">
        <f t="shared" si="51"/>
        <v>HMC separation (ODM standard)</v>
      </c>
      <c r="L313" t="s">
        <v>2162</v>
      </c>
      <c r="M313" t="s">
        <v>988</v>
      </c>
      <c r="N313" t="s">
        <v>2163</v>
      </c>
      <c r="O313" t="s">
        <v>548</v>
      </c>
      <c r="P313" t="s">
        <v>2164</v>
      </c>
      <c r="Q313" t="s">
        <v>988</v>
      </c>
      <c r="R313" t="s">
        <v>2165</v>
      </c>
      <c r="S313" t="s">
        <v>2166</v>
      </c>
      <c r="T313" t="s">
        <v>2167</v>
      </c>
      <c r="U313" t="s">
        <v>2168</v>
      </c>
      <c r="V313" t="s">
        <v>2154</v>
      </c>
      <c r="W313" t="s">
        <v>988</v>
      </c>
      <c r="X313" t="s">
        <v>988</v>
      </c>
      <c r="Y313" t="s">
        <v>988</v>
      </c>
      <c r="Z313" t="s">
        <v>988</v>
      </c>
      <c r="AA313" t="s">
        <v>988</v>
      </c>
      <c r="AB313" t="s">
        <v>988</v>
      </c>
      <c r="AC313" t="s">
        <v>988</v>
      </c>
      <c r="AD313" t="s">
        <v>988</v>
      </c>
      <c r="AE313" t="s">
        <v>988</v>
      </c>
    </row>
    <row r="314" spans="1:31" hidden="1" x14ac:dyDescent="0.3">
      <c r="A314" t="s">
        <v>2169</v>
      </c>
      <c r="B314" t="s">
        <v>2170</v>
      </c>
      <c r="C314" s="1" t="str">
        <f t="shared" si="49"/>
        <v>27:0003</v>
      </c>
      <c r="D314" s="1" t="str">
        <f t="shared" si="50"/>
        <v>27:0003</v>
      </c>
      <c r="E314" t="s">
        <v>2170</v>
      </c>
      <c r="F314" t="s">
        <v>2171</v>
      </c>
      <c r="H314">
        <v>60.573191799999996</v>
      </c>
      <c r="I314">
        <v>-120.2939152</v>
      </c>
      <c r="J314" s="1" t="str">
        <f t="shared" si="52"/>
        <v>Basal till</v>
      </c>
      <c r="K314" s="1" t="str">
        <f t="shared" si="51"/>
        <v>HMC separation (ODM standard)</v>
      </c>
      <c r="L314" t="s">
        <v>399</v>
      </c>
      <c r="M314" t="s">
        <v>988</v>
      </c>
      <c r="N314" t="s">
        <v>699</v>
      </c>
      <c r="O314" t="s">
        <v>48</v>
      </c>
      <c r="P314" t="s">
        <v>2172</v>
      </c>
      <c r="Q314" t="s">
        <v>988</v>
      </c>
      <c r="R314" t="s">
        <v>2173</v>
      </c>
      <c r="S314" t="s">
        <v>2174</v>
      </c>
      <c r="T314" t="s">
        <v>603</v>
      </c>
      <c r="U314" t="s">
        <v>239</v>
      </c>
      <c r="V314" t="s">
        <v>2126</v>
      </c>
      <c r="W314" t="s">
        <v>988</v>
      </c>
      <c r="X314" t="s">
        <v>988</v>
      </c>
      <c r="Y314" t="s">
        <v>988</v>
      </c>
      <c r="Z314" t="s">
        <v>988</v>
      </c>
      <c r="AA314" t="s">
        <v>988</v>
      </c>
      <c r="AB314" t="s">
        <v>988</v>
      </c>
      <c r="AC314" t="s">
        <v>988</v>
      </c>
      <c r="AD314" t="s">
        <v>988</v>
      </c>
      <c r="AE314" t="s">
        <v>988</v>
      </c>
    </row>
    <row r="315" spans="1:31" hidden="1" x14ac:dyDescent="0.3">
      <c r="A315" t="s">
        <v>2175</v>
      </c>
      <c r="B315" t="s">
        <v>2176</v>
      </c>
      <c r="C315" s="1" t="str">
        <f t="shared" si="49"/>
        <v>27:0003</v>
      </c>
      <c r="D315" s="1" t="str">
        <f t="shared" si="50"/>
        <v>27:0003</v>
      </c>
      <c r="E315" t="s">
        <v>2176</v>
      </c>
      <c r="F315" t="s">
        <v>2177</v>
      </c>
      <c r="H315">
        <v>60.508711300000002</v>
      </c>
      <c r="I315">
        <v>-120.2384627</v>
      </c>
      <c r="J315" s="1" t="str">
        <f t="shared" si="52"/>
        <v>Basal till</v>
      </c>
      <c r="K315" s="1" t="str">
        <f t="shared" si="51"/>
        <v>HMC separation (ODM standard)</v>
      </c>
      <c r="L315" t="s">
        <v>2178</v>
      </c>
      <c r="M315" t="s">
        <v>988</v>
      </c>
      <c r="N315" t="s">
        <v>2179</v>
      </c>
      <c r="O315" t="s">
        <v>520</v>
      </c>
      <c r="P315" t="s">
        <v>800</v>
      </c>
      <c r="Q315" t="s">
        <v>988</v>
      </c>
      <c r="R315" t="s">
        <v>2180</v>
      </c>
      <c r="S315" t="s">
        <v>2181</v>
      </c>
      <c r="T315" t="s">
        <v>2182</v>
      </c>
      <c r="U315" t="s">
        <v>1089</v>
      </c>
      <c r="V315" t="s">
        <v>2183</v>
      </c>
      <c r="W315" t="s">
        <v>988</v>
      </c>
      <c r="X315" t="s">
        <v>988</v>
      </c>
      <c r="Y315" t="s">
        <v>988</v>
      </c>
      <c r="Z315" t="s">
        <v>988</v>
      </c>
      <c r="AA315" t="s">
        <v>988</v>
      </c>
      <c r="AB315" t="s">
        <v>988</v>
      </c>
      <c r="AC315" t="s">
        <v>988</v>
      </c>
      <c r="AD315" t="s">
        <v>988</v>
      </c>
      <c r="AE315" t="s">
        <v>988</v>
      </c>
    </row>
    <row r="316" spans="1:31" hidden="1" x14ac:dyDescent="0.3">
      <c r="A316" t="s">
        <v>2184</v>
      </c>
      <c r="B316" t="s">
        <v>2185</v>
      </c>
      <c r="C316" s="1" t="str">
        <f t="shared" si="49"/>
        <v>27:0003</v>
      </c>
      <c r="D316" s="1" t="str">
        <f t="shared" si="50"/>
        <v>27:0003</v>
      </c>
      <c r="E316" t="s">
        <v>2185</v>
      </c>
      <c r="F316" t="s">
        <v>2186</v>
      </c>
      <c r="H316">
        <v>61.137083099999998</v>
      </c>
      <c r="I316">
        <v>-119.8011106</v>
      </c>
      <c r="J316" s="1" t="str">
        <f t="shared" si="52"/>
        <v>Basal till</v>
      </c>
      <c r="K316" s="1" t="str">
        <f t="shared" si="51"/>
        <v>HMC separation (ODM standard)</v>
      </c>
      <c r="L316" t="s">
        <v>689</v>
      </c>
      <c r="M316" t="s">
        <v>988</v>
      </c>
      <c r="N316" t="s">
        <v>160</v>
      </c>
      <c r="O316" t="s">
        <v>119</v>
      </c>
      <c r="P316" t="s">
        <v>592</v>
      </c>
      <c r="Q316" t="s">
        <v>988</v>
      </c>
      <c r="R316" t="s">
        <v>2187</v>
      </c>
      <c r="S316" t="s">
        <v>2188</v>
      </c>
      <c r="T316" t="s">
        <v>765</v>
      </c>
      <c r="U316" t="s">
        <v>75</v>
      </c>
      <c r="V316" t="s">
        <v>548</v>
      </c>
      <c r="W316" t="s">
        <v>988</v>
      </c>
      <c r="X316" t="s">
        <v>988</v>
      </c>
      <c r="Y316" t="s">
        <v>988</v>
      </c>
      <c r="Z316" t="s">
        <v>988</v>
      </c>
      <c r="AA316" t="s">
        <v>988</v>
      </c>
      <c r="AB316" t="s">
        <v>988</v>
      </c>
      <c r="AC316" t="s">
        <v>988</v>
      </c>
      <c r="AD316" t="s">
        <v>988</v>
      </c>
      <c r="AE316" t="s">
        <v>988</v>
      </c>
    </row>
    <row r="317" spans="1:31" hidden="1" x14ac:dyDescent="0.3">
      <c r="A317" t="s">
        <v>2189</v>
      </c>
      <c r="B317" t="s">
        <v>2190</v>
      </c>
      <c r="C317" s="1" t="str">
        <f t="shared" si="49"/>
        <v>27:0003</v>
      </c>
      <c r="D317" s="1" t="str">
        <f t="shared" si="50"/>
        <v>27:0003</v>
      </c>
      <c r="E317" t="s">
        <v>2190</v>
      </c>
      <c r="F317" t="s">
        <v>2191</v>
      </c>
      <c r="H317">
        <v>61.164731799999998</v>
      </c>
      <c r="I317">
        <v>-119.9276673</v>
      </c>
      <c r="J317" s="1" t="str">
        <f t="shared" si="52"/>
        <v>Basal till</v>
      </c>
      <c r="K317" s="1" t="str">
        <f t="shared" si="51"/>
        <v>HMC separation (ODM standard)</v>
      </c>
      <c r="L317" t="s">
        <v>1063</v>
      </c>
      <c r="M317" t="s">
        <v>988</v>
      </c>
      <c r="N317" t="s">
        <v>256</v>
      </c>
      <c r="O317" t="s">
        <v>485</v>
      </c>
      <c r="P317" t="s">
        <v>2192</v>
      </c>
      <c r="Q317" t="s">
        <v>988</v>
      </c>
      <c r="R317" t="s">
        <v>2193</v>
      </c>
      <c r="S317" t="s">
        <v>2194</v>
      </c>
      <c r="T317" t="s">
        <v>2195</v>
      </c>
      <c r="U317" t="s">
        <v>71</v>
      </c>
      <c r="V317" t="s">
        <v>610</v>
      </c>
      <c r="W317" t="s">
        <v>988</v>
      </c>
      <c r="X317" t="s">
        <v>988</v>
      </c>
      <c r="Y317" t="s">
        <v>988</v>
      </c>
      <c r="Z317" t="s">
        <v>988</v>
      </c>
      <c r="AA317" t="s">
        <v>988</v>
      </c>
      <c r="AB317" t="s">
        <v>988</v>
      </c>
      <c r="AC317" t="s">
        <v>988</v>
      </c>
      <c r="AD317" t="s">
        <v>988</v>
      </c>
      <c r="AE317" t="s">
        <v>988</v>
      </c>
    </row>
    <row r="318" spans="1:31" hidden="1" x14ac:dyDescent="0.3">
      <c r="A318" t="s">
        <v>2196</v>
      </c>
      <c r="B318" t="s">
        <v>2197</v>
      </c>
      <c r="C318" s="1" t="str">
        <f t="shared" si="49"/>
        <v>27:0003</v>
      </c>
      <c r="D318" s="1" t="str">
        <f t="shared" si="50"/>
        <v>27:0003</v>
      </c>
      <c r="E318" t="s">
        <v>2197</v>
      </c>
      <c r="F318" t="s">
        <v>2198</v>
      </c>
      <c r="H318">
        <v>60.975494599999998</v>
      </c>
      <c r="I318">
        <v>-120.00745499999999</v>
      </c>
      <c r="J318" s="1" t="str">
        <f>HYPERLINK("https://geochem.nrcan.gc.ca/cdogs/content/kwd/kwd020044_e.htm", "Till")</f>
        <v>Till</v>
      </c>
      <c r="K318" s="1" t="str">
        <f t="shared" si="51"/>
        <v>HMC separation (ODM standard)</v>
      </c>
      <c r="L318" t="s">
        <v>282</v>
      </c>
      <c r="M318" t="s">
        <v>988</v>
      </c>
      <c r="N318" t="s">
        <v>296</v>
      </c>
      <c r="O318" t="s">
        <v>952</v>
      </c>
      <c r="P318" t="s">
        <v>800</v>
      </c>
      <c r="Q318" t="s">
        <v>988</v>
      </c>
      <c r="R318" t="s">
        <v>2199</v>
      </c>
      <c r="S318" t="s">
        <v>2200</v>
      </c>
      <c r="T318" t="s">
        <v>684</v>
      </c>
      <c r="U318" t="s">
        <v>2201</v>
      </c>
      <c r="V318" t="s">
        <v>2142</v>
      </c>
      <c r="W318" t="s">
        <v>988</v>
      </c>
      <c r="X318" t="s">
        <v>988</v>
      </c>
      <c r="Y318" t="s">
        <v>988</v>
      </c>
      <c r="Z318" t="s">
        <v>988</v>
      </c>
      <c r="AA318" t="s">
        <v>988</v>
      </c>
      <c r="AB318" t="s">
        <v>988</v>
      </c>
      <c r="AC318" t="s">
        <v>988</v>
      </c>
      <c r="AD318" t="s">
        <v>988</v>
      </c>
      <c r="AE318" t="s">
        <v>988</v>
      </c>
    </row>
    <row r="319" spans="1:31" hidden="1" x14ac:dyDescent="0.3">
      <c r="A319" t="s">
        <v>2202</v>
      </c>
      <c r="B319" t="s">
        <v>2203</v>
      </c>
      <c r="C319" s="1" t="str">
        <f t="shared" si="49"/>
        <v>27:0003</v>
      </c>
      <c r="D319" s="1" t="str">
        <f t="shared" si="50"/>
        <v>27:0003</v>
      </c>
      <c r="E319" t="s">
        <v>2203</v>
      </c>
      <c r="F319" t="s">
        <v>2204</v>
      </c>
      <c r="H319">
        <v>60.949649899999997</v>
      </c>
      <c r="I319">
        <v>-120.20232900000001</v>
      </c>
      <c r="J319" s="1" t="str">
        <f>HYPERLINK("https://geochem.nrcan.gc.ca/cdogs/content/kwd/kwd020045_e.htm", "Basal till")</f>
        <v>Basal till</v>
      </c>
      <c r="K319" s="1" t="str">
        <f t="shared" si="51"/>
        <v>HMC separation (ODM standard)</v>
      </c>
      <c r="L319" t="s">
        <v>399</v>
      </c>
      <c r="M319" t="s">
        <v>988</v>
      </c>
      <c r="N319" t="s">
        <v>699</v>
      </c>
      <c r="O319" t="s">
        <v>368</v>
      </c>
      <c r="P319" t="s">
        <v>47</v>
      </c>
      <c r="Q319" t="s">
        <v>988</v>
      </c>
      <c r="R319" t="s">
        <v>2205</v>
      </c>
      <c r="S319" t="s">
        <v>2206</v>
      </c>
      <c r="T319" t="s">
        <v>2108</v>
      </c>
      <c r="U319" t="s">
        <v>674</v>
      </c>
      <c r="V319" t="s">
        <v>2114</v>
      </c>
      <c r="W319" t="s">
        <v>988</v>
      </c>
      <c r="X319" t="s">
        <v>988</v>
      </c>
      <c r="Y319" t="s">
        <v>988</v>
      </c>
      <c r="Z319" t="s">
        <v>988</v>
      </c>
      <c r="AA319" t="s">
        <v>988</v>
      </c>
      <c r="AB319" t="s">
        <v>988</v>
      </c>
      <c r="AC319" t="s">
        <v>988</v>
      </c>
      <c r="AD319" t="s">
        <v>988</v>
      </c>
      <c r="AE319" t="s">
        <v>988</v>
      </c>
    </row>
    <row r="320" spans="1:31" hidden="1" x14ac:dyDescent="0.3">
      <c r="A320" t="s">
        <v>2207</v>
      </c>
      <c r="B320" t="s">
        <v>2208</v>
      </c>
      <c r="C320" s="1" t="str">
        <f t="shared" si="49"/>
        <v>27:0003</v>
      </c>
      <c r="D320" s="1" t="str">
        <f t="shared" si="50"/>
        <v>27:0003</v>
      </c>
      <c r="E320" t="s">
        <v>2208</v>
      </c>
      <c r="F320" t="s">
        <v>2209</v>
      </c>
      <c r="H320">
        <v>60.761055399999996</v>
      </c>
      <c r="I320">
        <v>-120.59915410000001</v>
      </c>
      <c r="J320" s="1" t="str">
        <f>HYPERLINK("https://geochem.nrcan.gc.ca/cdogs/content/kwd/kwd020044_e.htm", "Till")</f>
        <v>Till</v>
      </c>
      <c r="K320" s="1" t="str">
        <f t="shared" si="51"/>
        <v>HMC separation (ODM standard)</v>
      </c>
      <c r="L320" t="s">
        <v>2210</v>
      </c>
      <c r="M320" t="s">
        <v>988</v>
      </c>
      <c r="N320" t="s">
        <v>218</v>
      </c>
      <c r="O320" t="s">
        <v>641</v>
      </c>
      <c r="P320" t="s">
        <v>2211</v>
      </c>
      <c r="Q320" t="s">
        <v>988</v>
      </c>
      <c r="R320" t="s">
        <v>2212</v>
      </c>
      <c r="S320" t="s">
        <v>2213</v>
      </c>
      <c r="T320" t="s">
        <v>512</v>
      </c>
      <c r="U320" t="s">
        <v>2201</v>
      </c>
      <c r="V320" t="s">
        <v>2214</v>
      </c>
      <c r="W320" t="s">
        <v>988</v>
      </c>
      <c r="X320" t="s">
        <v>988</v>
      </c>
      <c r="Y320" t="s">
        <v>988</v>
      </c>
      <c r="Z320" t="s">
        <v>988</v>
      </c>
      <c r="AA320" t="s">
        <v>988</v>
      </c>
      <c r="AB320" t="s">
        <v>988</v>
      </c>
      <c r="AC320" t="s">
        <v>988</v>
      </c>
      <c r="AD320" t="s">
        <v>988</v>
      </c>
      <c r="AE320" t="s">
        <v>988</v>
      </c>
    </row>
    <row r="321" spans="1:31" hidden="1" x14ac:dyDescent="0.3">
      <c r="A321" t="s">
        <v>2215</v>
      </c>
      <c r="B321" t="s">
        <v>2216</v>
      </c>
      <c r="C321" s="1" t="str">
        <f t="shared" si="49"/>
        <v>27:0003</v>
      </c>
      <c r="D321" s="1" t="str">
        <f t="shared" si="50"/>
        <v>27:0003</v>
      </c>
      <c r="E321" t="s">
        <v>2216</v>
      </c>
      <c r="F321" t="s">
        <v>2217</v>
      </c>
      <c r="H321">
        <v>60.8684577</v>
      </c>
      <c r="I321">
        <v>-120.4301182</v>
      </c>
      <c r="J321" s="1" t="str">
        <f>HYPERLINK("https://geochem.nrcan.gc.ca/cdogs/content/kwd/kwd020045_e.htm", "Basal till")</f>
        <v>Basal till</v>
      </c>
      <c r="K321" s="1" t="str">
        <f t="shared" si="51"/>
        <v>HMC separation (ODM standard)</v>
      </c>
      <c r="L321" t="s">
        <v>2211</v>
      </c>
      <c r="M321" t="s">
        <v>988</v>
      </c>
      <c r="N321" t="s">
        <v>2218</v>
      </c>
      <c r="O321" t="s">
        <v>2219</v>
      </c>
      <c r="P321" t="s">
        <v>2220</v>
      </c>
      <c r="Q321" t="s">
        <v>988</v>
      </c>
      <c r="R321" t="s">
        <v>2221</v>
      </c>
      <c r="S321" t="s">
        <v>2222</v>
      </c>
      <c r="T321" t="s">
        <v>2125</v>
      </c>
      <c r="U321" t="s">
        <v>265</v>
      </c>
      <c r="V321" t="s">
        <v>444</v>
      </c>
      <c r="W321" t="s">
        <v>988</v>
      </c>
      <c r="X321" t="s">
        <v>988</v>
      </c>
      <c r="Y321" t="s">
        <v>988</v>
      </c>
      <c r="Z321" t="s">
        <v>988</v>
      </c>
      <c r="AA321" t="s">
        <v>988</v>
      </c>
      <c r="AB321" t="s">
        <v>988</v>
      </c>
      <c r="AC321" t="s">
        <v>988</v>
      </c>
      <c r="AD321" t="s">
        <v>988</v>
      </c>
      <c r="AE321" t="s">
        <v>988</v>
      </c>
    </row>
    <row r="322" spans="1:31" hidden="1" x14ac:dyDescent="0.3">
      <c r="A322" t="s">
        <v>2223</v>
      </c>
      <c r="B322" t="s">
        <v>2224</v>
      </c>
      <c r="C322" s="1" t="str">
        <f t="shared" si="49"/>
        <v>27:0003</v>
      </c>
      <c r="D322" s="1" t="str">
        <f t="shared" si="50"/>
        <v>27:0003</v>
      </c>
      <c r="E322" t="s">
        <v>2224</v>
      </c>
      <c r="F322" t="s">
        <v>2225</v>
      </c>
      <c r="H322">
        <v>60.9271101</v>
      </c>
      <c r="I322">
        <v>-120.3415049</v>
      </c>
      <c r="J322" s="1" t="str">
        <f>HYPERLINK("https://geochem.nrcan.gc.ca/cdogs/content/kwd/kwd020044_e.htm", "Till")</f>
        <v>Till</v>
      </c>
      <c r="K322" s="1" t="str">
        <f t="shared" si="51"/>
        <v>HMC separation (ODM standard)</v>
      </c>
      <c r="L322" t="s">
        <v>282</v>
      </c>
      <c r="M322" t="s">
        <v>988</v>
      </c>
      <c r="N322" t="s">
        <v>296</v>
      </c>
      <c r="O322" t="s">
        <v>428</v>
      </c>
      <c r="P322" t="s">
        <v>87</v>
      </c>
      <c r="Q322" t="s">
        <v>988</v>
      </c>
      <c r="R322" t="s">
        <v>2226</v>
      </c>
      <c r="S322" t="s">
        <v>2227</v>
      </c>
      <c r="T322" t="s">
        <v>567</v>
      </c>
      <c r="U322" t="s">
        <v>281</v>
      </c>
      <c r="V322" t="s">
        <v>2214</v>
      </c>
      <c r="W322" t="s">
        <v>988</v>
      </c>
      <c r="X322" t="s">
        <v>988</v>
      </c>
      <c r="Y322" t="s">
        <v>988</v>
      </c>
      <c r="Z322" t="s">
        <v>988</v>
      </c>
      <c r="AA322" t="s">
        <v>988</v>
      </c>
      <c r="AB322" t="s">
        <v>988</v>
      </c>
      <c r="AC322" t="s">
        <v>988</v>
      </c>
      <c r="AD322" t="s">
        <v>988</v>
      </c>
      <c r="AE322" t="s">
        <v>988</v>
      </c>
    </row>
    <row r="323" spans="1:31" hidden="1" x14ac:dyDescent="0.3">
      <c r="A323" t="s">
        <v>2228</v>
      </c>
      <c r="B323" t="s">
        <v>2229</v>
      </c>
      <c r="C323" s="1" t="str">
        <f t="shared" si="49"/>
        <v>27:0003</v>
      </c>
      <c r="D323" s="1" t="str">
        <f t="shared" si="50"/>
        <v>27:0003</v>
      </c>
      <c r="E323" t="s">
        <v>2229</v>
      </c>
      <c r="F323" t="s">
        <v>2230</v>
      </c>
      <c r="H323">
        <v>60.854673699999999</v>
      </c>
      <c r="I323">
        <v>-120.2859653</v>
      </c>
      <c r="J323" s="1" t="str">
        <f>HYPERLINK("https://geochem.nrcan.gc.ca/cdogs/content/kwd/kwd020045_e.htm", "Basal till")</f>
        <v>Basal till</v>
      </c>
      <c r="K323" s="1" t="str">
        <f t="shared" si="51"/>
        <v>HMC separation (ODM standard)</v>
      </c>
      <c r="L323" t="s">
        <v>2108</v>
      </c>
      <c r="M323" t="s">
        <v>988</v>
      </c>
      <c r="N323" t="s">
        <v>2231</v>
      </c>
      <c r="O323" t="s">
        <v>572</v>
      </c>
      <c r="P323" t="s">
        <v>592</v>
      </c>
      <c r="Q323" t="s">
        <v>988</v>
      </c>
      <c r="R323" t="s">
        <v>2232</v>
      </c>
      <c r="S323" t="s">
        <v>2233</v>
      </c>
      <c r="T323" t="s">
        <v>2133</v>
      </c>
      <c r="U323" t="s">
        <v>801</v>
      </c>
      <c r="V323" t="s">
        <v>65</v>
      </c>
      <c r="W323" t="s">
        <v>988</v>
      </c>
      <c r="X323" t="s">
        <v>988</v>
      </c>
      <c r="Y323" t="s">
        <v>988</v>
      </c>
      <c r="Z323" t="s">
        <v>988</v>
      </c>
      <c r="AA323" t="s">
        <v>988</v>
      </c>
      <c r="AB323" t="s">
        <v>988</v>
      </c>
      <c r="AC323" t="s">
        <v>988</v>
      </c>
      <c r="AD323" t="s">
        <v>988</v>
      </c>
      <c r="AE323" t="s">
        <v>988</v>
      </c>
    </row>
    <row r="324" spans="1:31" hidden="1" x14ac:dyDescent="0.3">
      <c r="A324" t="s">
        <v>2234</v>
      </c>
      <c r="B324" t="s">
        <v>2235</v>
      </c>
      <c r="C324" s="1" t="str">
        <f t="shared" si="49"/>
        <v>27:0003</v>
      </c>
      <c r="D324" s="1" t="str">
        <f t="shared" si="50"/>
        <v>27:0003</v>
      </c>
      <c r="E324" t="s">
        <v>2235</v>
      </c>
      <c r="F324" t="s">
        <v>2236</v>
      </c>
      <c r="H324">
        <v>60.412039900000003</v>
      </c>
      <c r="I324">
        <v>-121.08409519999999</v>
      </c>
      <c r="J324" s="1" t="str">
        <f>HYPERLINK("https://geochem.nrcan.gc.ca/cdogs/content/kwd/kwd020044_e.htm", "Till")</f>
        <v>Till</v>
      </c>
      <c r="K324" s="1" t="str">
        <f t="shared" si="51"/>
        <v>HMC separation (ODM standard)</v>
      </c>
      <c r="L324" t="s">
        <v>446</v>
      </c>
      <c r="M324" t="s">
        <v>988</v>
      </c>
      <c r="N324" t="s">
        <v>2237</v>
      </c>
      <c r="O324" t="s">
        <v>71</v>
      </c>
      <c r="P324" t="s">
        <v>461</v>
      </c>
      <c r="Q324" t="s">
        <v>988</v>
      </c>
      <c r="R324" t="s">
        <v>2238</v>
      </c>
      <c r="S324" t="s">
        <v>2239</v>
      </c>
      <c r="T324" t="s">
        <v>2240</v>
      </c>
      <c r="U324" t="s">
        <v>593</v>
      </c>
      <c r="V324" t="s">
        <v>847</v>
      </c>
      <c r="W324" t="s">
        <v>988</v>
      </c>
      <c r="X324" t="s">
        <v>988</v>
      </c>
      <c r="Y324" t="s">
        <v>988</v>
      </c>
      <c r="Z324" t="s">
        <v>988</v>
      </c>
      <c r="AA324" t="s">
        <v>988</v>
      </c>
      <c r="AB324" t="s">
        <v>988</v>
      </c>
      <c r="AC324" t="s">
        <v>988</v>
      </c>
      <c r="AD324" t="s">
        <v>988</v>
      </c>
      <c r="AE324" t="s">
        <v>988</v>
      </c>
    </row>
    <row r="325" spans="1:31" hidden="1" x14ac:dyDescent="0.3">
      <c r="A325" t="s">
        <v>2241</v>
      </c>
      <c r="B325" t="s">
        <v>2242</v>
      </c>
      <c r="C325" s="1" t="str">
        <f t="shared" si="49"/>
        <v>27:0003</v>
      </c>
      <c r="D325" s="1" t="str">
        <f t="shared" si="50"/>
        <v>27:0003</v>
      </c>
      <c r="E325" t="s">
        <v>2242</v>
      </c>
      <c r="F325" t="s">
        <v>2243</v>
      </c>
      <c r="H325">
        <v>60.347865900000002</v>
      </c>
      <c r="I325">
        <v>-121.010525</v>
      </c>
      <c r="J325" s="1" t="str">
        <f>HYPERLINK("https://geochem.nrcan.gc.ca/cdogs/content/kwd/kwd020044_e.htm", "Till")</f>
        <v>Till</v>
      </c>
      <c r="K325" s="1" t="str">
        <f t="shared" si="51"/>
        <v>HMC separation (ODM standard)</v>
      </c>
      <c r="L325" t="s">
        <v>2244</v>
      </c>
      <c r="M325" t="s">
        <v>988</v>
      </c>
      <c r="N325" t="s">
        <v>2245</v>
      </c>
      <c r="O325" t="s">
        <v>179</v>
      </c>
      <c r="P325" t="s">
        <v>2246</v>
      </c>
      <c r="Q325" t="s">
        <v>988</v>
      </c>
      <c r="R325" t="s">
        <v>2247</v>
      </c>
      <c r="S325" t="s">
        <v>2248</v>
      </c>
      <c r="T325" t="s">
        <v>2249</v>
      </c>
      <c r="U325" t="s">
        <v>593</v>
      </c>
      <c r="V325" t="s">
        <v>2250</v>
      </c>
      <c r="W325" t="s">
        <v>988</v>
      </c>
      <c r="X325" t="s">
        <v>988</v>
      </c>
      <c r="Y325" t="s">
        <v>988</v>
      </c>
      <c r="Z325" t="s">
        <v>988</v>
      </c>
      <c r="AA325" t="s">
        <v>988</v>
      </c>
      <c r="AB325" t="s">
        <v>988</v>
      </c>
      <c r="AC325" t="s">
        <v>988</v>
      </c>
      <c r="AD325" t="s">
        <v>988</v>
      </c>
      <c r="AE325" t="s">
        <v>988</v>
      </c>
    </row>
    <row r="326" spans="1:31" hidden="1" x14ac:dyDescent="0.3">
      <c r="A326" t="s">
        <v>2251</v>
      </c>
      <c r="B326" t="s">
        <v>2252</v>
      </c>
      <c r="C326" s="1" t="str">
        <f t="shared" si="49"/>
        <v>27:0003</v>
      </c>
      <c r="D326" s="1" t="str">
        <f t="shared" si="50"/>
        <v>27:0003</v>
      </c>
      <c r="E326" t="s">
        <v>2252</v>
      </c>
      <c r="F326" t="s">
        <v>2253</v>
      </c>
      <c r="H326">
        <v>60.289731400000001</v>
      </c>
      <c r="I326">
        <v>-120.9464116</v>
      </c>
      <c r="J326" s="1" t="str">
        <f>HYPERLINK("https://geochem.nrcan.gc.ca/cdogs/content/kwd/kwd020045_e.htm", "Basal till")</f>
        <v>Basal till</v>
      </c>
      <c r="K326" s="1" t="str">
        <f t="shared" si="51"/>
        <v>HMC separation (ODM standard)</v>
      </c>
      <c r="L326" t="s">
        <v>218</v>
      </c>
      <c r="M326" t="s">
        <v>988</v>
      </c>
      <c r="N326" t="s">
        <v>703</v>
      </c>
      <c r="O326" t="s">
        <v>671</v>
      </c>
      <c r="P326" t="s">
        <v>2158</v>
      </c>
      <c r="Q326" t="s">
        <v>988</v>
      </c>
      <c r="R326" t="s">
        <v>2254</v>
      </c>
      <c r="S326" t="s">
        <v>2255</v>
      </c>
      <c r="T326" t="s">
        <v>2256</v>
      </c>
      <c r="U326" t="s">
        <v>2257</v>
      </c>
      <c r="V326" t="s">
        <v>2258</v>
      </c>
      <c r="W326" t="s">
        <v>988</v>
      </c>
      <c r="X326" t="s">
        <v>988</v>
      </c>
      <c r="Y326" t="s">
        <v>988</v>
      </c>
      <c r="Z326" t="s">
        <v>988</v>
      </c>
      <c r="AA326" t="s">
        <v>988</v>
      </c>
      <c r="AB326" t="s">
        <v>988</v>
      </c>
      <c r="AC326" t="s">
        <v>988</v>
      </c>
      <c r="AD326" t="s">
        <v>988</v>
      </c>
      <c r="AE326" t="s">
        <v>988</v>
      </c>
    </row>
    <row r="327" spans="1:31" hidden="1" x14ac:dyDescent="0.3">
      <c r="A327" t="s">
        <v>2259</v>
      </c>
      <c r="B327" t="s">
        <v>2260</v>
      </c>
      <c r="C327" s="1" t="str">
        <f t="shared" si="49"/>
        <v>27:0003</v>
      </c>
      <c r="D327" s="1" t="str">
        <f t="shared" si="50"/>
        <v>27:0003</v>
      </c>
      <c r="E327" t="s">
        <v>2260</v>
      </c>
      <c r="F327" t="s">
        <v>2261</v>
      </c>
      <c r="H327">
        <v>61.061266799999999</v>
      </c>
      <c r="I327">
        <v>-120.28752040000001</v>
      </c>
      <c r="J327" s="1" t="str">
        <f>HYPERLINK("https://geochem.nrcan.gc.ca/cdogs/content/kwd/kwd020045_e.htm", "Basal till")</f>
        <v>Basal till</v>
      </c>
      <c r="K327" s="1" t="str">
        <f t="shared" si="51"/>
        <v>HMC separation (ODM standard)</v>
      </c>
      <c r="L327" t="s">
        <v>2154</v>
      </c>
      <c r="M327" t="s">
        <v>988</v>
      </c>
      <c r="N327" t="s">
        <v>200</v>
      </c>
      <c r="O327" t="s">
        <v>785</v>
      </c>
      <c r="P327" t="s">
        <v>2262</v>
      </c>
      <c r="Q327" t="s">
        <v>988</v>
      </c>
      <c r="R327" t="s">
        <v>41</v>
      </c>
      <c r="S327" t="s">
        <v>2263</v>
      </c>
      <c r="T327" t="s">
        <v>50</v>
      </c>
      <c r="U327" t="s">
        <v>539</v>
      </c>
      <c r="V327" t="s">
        <v>932</v>
      </c>
      <c r="W327" t="s">
        <v>988</v>
      </c>
      <c r="X327" t="s">
        <v>988</v>
      </c>
      <c r="Y327" t="s">
        <v>988</v>
      </c>
      <c r="Z327" t="s">
        <v>988</v>
      </c>
      <c r="AA327" t="s">
        <v>988</v>
      </c>
      <c r="AB327" t="s">
        <v>988</v>
      </c>
      <c r="AC327" t="s">
        <v>988</v>
      </c>
      <c r="AD327" t="s">
        <v>988</v>
      </c>
      <c r="AE327" t="s">
        <v>988</v>
      </c>
    </row>
    <row r="328" spans="1:31" hidden="1" x14ac:dyDescent="0.3">
      <c r="A328" t="s">
        <v>2264</v>
      </c>
      <c r="B328" t="s">
        <v>2265</v>
      </c>
      <c r="C328" s="1" t="str">
        <f t="shared" si="49"/>
        <v>27:0003</v>
      </c>
      <c r="D328" s="1" t="str">
        <f t="shared" si="50"/>
        <v>27:0003</v>
      </c>
      <c r="E328" t="s">
        <v>2265</v>
      </c>
      <c r="F328" t="s">
        <v>2266</v>
      </c>
      <c r="H328">
        <v>61.0368256</v>
      </c>
      <c r="I328">
        <v>-120.08932679999999</v>
      </c>
      <c r="J328" s="1" t="str">
        <f>HYPERLINK("https://geochem.nrcan.gc.ca/cdogs/content/kwd/kwd020044_e.htm", "Till")</f>
        <v>Till</v>
      </c>
      <c r="K328" s="1" t="str">
        <f t="shared" si="51"/>
        <v>HMC separation (ODM standard)</v>
      </c>
      <c r="L328" t="s">
        <v>2103</v>
      </c>
      <c r="M328" t="s">
        <v>988</v>
      </c>
      <c r="N328" t="s">
        <v>2158</v>
      </c>
      <c r="O328" t="s">
        <v>119</v>
      </c>
      <c r="P328" t="s">
        <v>47</v>
      </c>
      <c r="Q328" t="s">
        <v>988</v>
      </c>
      <c r="R328" t="s">
        <v>2267</v>
      </c>
      <c r="S328" t="s">
        <v>2268</v>
      </c>
      <c r="T328" t="s">
        <v>499</v>
      </c>
      <c r="U328" t="s">
        <v>786</v>
      </c>
      <c r="V328" t="s">
        <v>589</v>
      </c>
      <c r="W328" t="s">
        <v>988</v>
      </c>
      <c r="X328" t="s">
        <v>988</v>
      </c>
      <c r="Y328" t="s">
        <v>988</v>
      </c>
      <c r="Z328" t="s">
        <v>988</v>
      </c>
      <c r="AA328" t="s">
        <v>988</v>
      </c>
      <c r="AB328" t="s">
        <v>988</v>
      </c>
      <c r="AC328" t="s">
        <v>988</v>
      </c>
      <c r="AD328" t="s">
        <v>988</v>
      </c>
      <c r="AE328" t="s">
        <v>988</v>
      </c>
    </row>
    <row r="329" spans="1:31" hidden="1" x14ac:dyDescent="0.3">
      <c r="A329" t="s">
        <v>2269</v>
      </c>
      <c r="B329" t="s">
        <v>2270</v>
      </c>
      <c r="C329" s="1" t="str">
        <f t="shared" si="49"/>
        <v>27:0003</v>
      </c>
      <c r="D329" s="1" t="str">
        <f t="shared" si="50"/>
        <v>27:0003</v>
      </c>
      <c r="E329" t="s">
        <v>2270</v>
      </c>
      <c r="F329" t="s">
        <v>2271</v>
      </c>
      <c r="H329">
        <v>61.009314400000001</v>
      </c>
      <c r="I329">
        <v>-120.4594069</v>
      </c>
      <c r="J329" s="1" t="str">
        <f>HYPERLINK("https://geochem.nrcan.gc.ca/cdogs/content/kwd/kwd020045_e.htm", "Basal till")</f>
        <v>Basal till</v>
      </c>
      <c r="K329" s="1" t="str">
        <f t="shared" si="51"/>
        <v>HMC separation (ODM standard)</v>
      </c>
      <c r="L329" t="s">
        <v>2272</v>
      </c>
      <c r="M329" t="s">
        <v>988</v>
      </c>
      <c r="N329" t="s">
        <v>847</v>
      </c>
      <c r="O329" t="s">
        <v>785</v>
      </c>
      <c r="P329" t="s">
        <v>2134</v>
      </c>
      <c r="Q329" t="s">
        <v>988</v>
      </c>
      <c r="R329" t="s">
        <v>2273</v>
      </c>
      <c r="S329" t="s">
        <v>2274</v>
      </c>
      <c r="T329" t="s">
        <v>2275</v>
      </c>
      <c r="U329" t="s">
        <v>520</v>
      </c>
      <c r="V329" t="s">
        <v>2276</v>
      </c>
      <c r="W329" t="s">
        <v>988</v>
      </c>
      <c r="X329" t="s">
        <v>988</v>
      </c>
      <c r="Y329" t="s">
        <v>988</v>
      </c>
      <c r="Z329" t="s">
        <v>988</v>
      </c>
      <c r="AA329" t="s">
        <v>988</v>
      </c>
      <c r="AB329" t="s">
        <v>988</v>
      </c>
      <c r="AC329" t="s">
        <v>988</v>
      </c>
      <c r="AD329" t="s">
        <v>988</v>
      </c>
      <c r="AE329" t="s">
        <v>988</v>
      </c>
    </row>
    <row r="330" spans="1:31" hidden="1" x14ac:dyDescent="0.3">
      <c r="A330" t="s">
        <v>2277</v>
      </c>
      <c r="B330" t="s">
        <v>2278</v>
      </c>
      <c r="C330" s="1" t="str">
        <f t="shared" si="49"/>
        <v>27:0003</v>
      </c>
      <c r="D330" s="1" t="str">
        <f t="shared" si="50"/>
        <v>27:0003</v>
      </c>
      <c r="E330" t="s">
        <v>2278</v>
      </c>
      <c r="F330" t="s">
        <v>2279</v>
      </c>
      <c r="H330">
        <v>61.088946200000002</v>
      </c>
      <c r="I330">
        <v>-120.3046853</v>
      </c>
      <c r="J330" s="1" t="str">
        <f>HYPERLINK("https://geochem.nrcan.gc.ca/cdogs/content/kwd/kwd020044_e.htm", "Till")</f>
        <v>Till</v>
      </c>
      <c r="K330" s="1" t="str">
        <f t="shared" si="51"/>
        <v>HMC separation (ODM standard)</v>
      </c>
      <c r="L330" t="s">
        <v>2211</v>
      </c>
      <c r="M330" t="s">
        <v>988</v>
      </c>
      <c r="N330" t="s">
        <v>2218</v>
      </c>
      <c r="O330" t="s">
        <v>572</v>
      </c>
      <c r="P330" t="s">
        <v>567</v>
      </c>
      <c r="Q330" t="s">
        <v>988</v>
      </c>
      <c r="R330" t="s">
        <v>2280</v>
      </c>
      <c r="S330" t="s">
        <v>2281</v>
      </c>
      <c r="T330" t="s">
        <v>92</v>
      </c>
      <c r="U330" t="s">
        <v>199</v>
      </c>
      <c r="V330" t="s">
        <v>2282</v>
      </c>
      <c r="W330" t="s">
        <v>988</v>
      </c>
      <c r="X330" t="s">
        <v>988</v>
      </c>
      <c r="Y330" t="s">
        <v>988</v>
      </c>
      <c r="Z330" t="s">
        <v>988</v>
      </c>
      <c r="AA330" t="s">
        <v>988</v>
      </c>
      <c r="AB330" t="s">
        <v>988</v>
      </c>
      <c r="AC330" t="s">
        <v>988</v>
      </c>
      <c r="AD330" t="s">
        <v>988</v>
      </c>
      <c r="AE330" t="s">
        <v>988</v>
      </c>
    </row>
    <row r="331" spans="1:31" hidden="1" x14ac:dyDescent="0.3">
      <c r="A331" t="s">
        <v>2283</v>
      </c>
      <c r="B331" t="s">
        <v>2284</v>
      </c>
      <c r="C331" s="1" t="str">
        <f t="shared" si="49"/>
        <v>27:0003</v>
      </c>
      <c r="D331" s="1" t="str">
        <f t="shared" si="50"/>
        <v>27:0003</v>
      </c>
      <c r="E331" t="s">
        <v>2284</v>
      </c>
      <c r="F331" t="s">
        <v>2285</v>
      </c>
      <c r="H331">
        <v>61.156335400000003</v>
      </c>
      <c r="I331">
        <v>-120.18076480000001</v>
      </c>
      <c r="J331" s="1" t="str">
        <f>HYPERLINK("https://geochem.nrcan.gc.ca/cdogs/content/kwd/kwd020044_e.htm", "Till")</f>
        <v>Till</v>
      </c>
      <c r="K331" s="1" t="str">
        <f t="shared" si="51"/>
        <v>HMC separation (ODM standard)</v>
      </c>
      <c r="L331" t="s">
        <v>2286</v>
      </c>
      <c r="M331" t="s">
        <v>988</v>
      </c>
      <c r="N331" t="s">
        <v>2287</v>
      </c>
      <c r="O331" t="s">
        <v>2288</v>
      </c>
      <c r="P331" t="s">
        <v>2182</v>
      </c>
      <c r="Q331" t="s">
        <v>988</v>
      </c>
      <c r="R331" t="s">
        <v>2289</v>
      </c>
      <c r="S331" t="s">
        <v>2290</v>
      </c>
      <c r="T331" t="s">
        <v>261</v>
      </c>
      <c r="U331" t="s">
        <v>2099</v>
      </c>
      <c r="V331" t="s">
        <v>2291</v>
      </c>
      <c r="W331" t="s">
        <v>988</v>
      </c>
      <c r="X331" t="s">
        <v>988</v>
      </c>
      <c r="Y331" t="s">
        <v>988</v>
      </c>
      <c r="Z331" t="s">
        <v>988</v>
      </c>
      <c r="AA331" t="s">
        <v>988</v>
      </c>
      <c r="AB331" t="s">
        <v>988</v>
      </c>
      <c r="AC331" t="s">
        <v>988</v>
      </c>
      <c r="AD331" t="s">
        <v>988</v>
      </c>
      <c r="AE331" t="s">
        <v>988</v>
      </c>
    </row>
    <row r="332" spans="1:31" hidden="1" x14ac:dyDescent="0.3">
      <c r="A332" t="s">
        <v>2292</v>
      </c>
      <c r="B332" t="s">
        <v>2293</v>
      </c>
      <c r="C332" s="1" t="str">
        <f t="shared" si="49"/>
        <v>27:0003</v>
      </c>
      <c r="D332" s="1" t="str">
        <f t="shared" si="50"/>
        <v>27:0003</v>
      </c>
      <c r="E332" t="s">
        <v>2293</v>
      </c>
      <c r="F332" t="s">
        <v>2294</v>
      </c>
      <c r="H332">
        <v>61.1510648</v>
      </c>
      <c r="I332">
        <v>-120.4034609</v>
      </c>
      <c r="J332" s="1" t="str">
        <f>HYPERLINK("https://geochem.nrcan.gc.ca/cdogs/content/kwd/kwd020044_e.htm", "Till")</f>
        <v>Till</v>
      </c>
      <c r="K332" s="1" t="str">
        <f t="shared" si="51"/>
        <v>HMC separation (ODM standard)</v>
      </c>
      <c r="L332" t="s">
        <v>2295</v>
      </c>
      <c r="M332" t="s">
        <v>988</v>
      </c>
      <c r="N332" t="s">
        <v>95</v>
      </c>
      <c r="O332" t="s">
        <v>485</v>
      </c>
      <c r="P332" t="s">
        <v>2192</v>
      </c>
      <c r="Q332" t="s">
        <v>988</v>
      </c>
      <c r="R332" t="s">
        <v>2296</v>
      </c>
      <c r="S332" t="s">
        <v>2297</v>
      </c>
      <c r="T332" t="s">
        <v>752</v>
      </c>
      <c r="U332" t="s">
        <v>428</v>
      </c>
      <c r="V332" t="s">
        <v>2298</v>
      </c>
      <c r="W332" t="s">
        <v>988</v>
      </c>
      <c r="X332" t="s">
        <v>988</v>
      </c>
      <c r="Y332" t="s">
        <v>988</v>
      </c>
      <c r="Z332" t="s">
        <v>988</v>
      </c>
      <c r="AA332" t="s">
        <v>988</v>
      </c>
      <c r="AB332" t="s">
        <v>988</v>
      </c>
      <c r="AC332" t="s">
        <v>988</v>
      </c>
      <c r="AD332" t="s">
        <v>988</v>
      </c>
      <c r="AE332" t="s">
        <v>988</v>
      </c>
    </row>
    <row r="333" spans="1:31" hidden="1" x14ac:dyDescent="0.3">
      <c r="A333" t="s">
        <v>2299</v>
      </c>
      <c r="B333" t="s">
        <v>2300</v>
      </c>
      <c r="C333" s="1" t="str">
        <f t="shared" si="49"/>
        <v>27:0003</v>
      </c>
      <c r="D333" s="1" t="str">
        <f t="shared" si="50"/>
        <v>27:0003</v>
      </c>
      <c r="E333" t="s">
        <v>2300</v>
      </c>
      <c r="F333" t="s">
        <v>2301</v>
      </c>
      <c r="H333">
        <v>60.350400299999997</v>
      </c>
      <c r="I333">
        <v>-120.8613182</v>
      </c>
      <c r="J333" s="1" t="str">
        <f>HYPERLINK("https://geochem.nrcan.gc.ca/cdogs/content/kwd/kwd020045_e.htm", "Basal till")</f>
        <v>Basal till</v>
      </c>
      <c r="K333" s="1" t="str">
        <f t="shared" si="51"/>
        <v>HMC separation (ODM standard)</v>
      </c>
      <c r="L333" t="s">
        <v>684</v>
      </c>
      <c r="M333" t="s">
        <v>988</v>
      </c>
      <c r="N333" t="s">
        <v>2246</v>
      </c>
      <c r="O333" t="s">
        <v>1011</v>
      </c>
      <c r="P333" t="s">
        <v>384</v>
      </c>
      <c r="Q333" t="s">
        <v>988</v>
      </c>
      <c r="R333" t="s">
        <v>2302</v>
      </c>
      <c r="S333" t="s">
        <v>2303</v>
      </c>
      <c r="T333" t="s">
        <v>139</v>
      </c>
      <c r="U333" t="s">
        <v>179</v>
      </c>
      <c r="V333" t="s">
        <v>783</v>
      </c>
      <c r="W333" t="s">
        <v>988</v>
      </c>
      <c r="X333" t="s">
        <v>988</v>
      </c>
      <c r="Y333" t="s">
        <v>988</v>
      </c>
      <c r="Z333" t="s">
        <v>988</v>
      </c>
      <c r="AA333" t="s">
        <v>988</v>
      </c>
      <c r="AB333" t="s">
        <v>988</v>
      </c>
      <c r="AC333" t="s">
        <v>988</v>
      </c>
      <c r="AD333" t="s">
        <v>988</v>
      </c>
      <c r="AE333" t="s">
        <v>988</v>
      </c>
    </row>
    <row r="334" spans="1:31" hidden="1" x14ac:dyDescent="0.3">
      <c r="A334" t="s">
        <v>2304</v>
      </c>
      <c r="B334" t="s">
        <v>2305</v>
      </c>
      <c r="C334" s="1" t="str">
        <f t="shared" ref="C334:C365" si="53">HYPERLINK("https://geochem.nrcan.gc.ca/cdogs/content/bdl/bdl270003_e.htm", "27:0003")</f>
        <v>27:0003</v>
      </c>
      <c r="D334" s="1" t="str">
        <f t="shared" ref="D334:D365" si="54">HYPERLINK("https://geochem.nrcan.gc.ca/cdogs/content/svy/svy270003_e.htm", "27:0003")</f>
        <v>27:0003</v>
      </c>
      <c r="E334" t="s">
        <v>2305</v>
      </c>
      <c r="F334" t="s">
        <v>2306</v>
      </c>
      <c r="H334">
        <v>60.428988500000003</v>
      </c>
      <c r="I334">
        <v>-120.6658322</v>
      </c>
      <c r="J334" s="1" t="str">
        <f>HYPERLINK("https://geochem.nrcan.gc.ca/cdogs/content/kwd/kwd020044_e.htm", "Till")</f>
        <v>Till</v>
      </c>
      <c r="K334" s="1" t="str">
        <f t="shared" si="51"/>
        <v>HMC separation (ODM standard)</v>
      </c>
      <c r="L334" t="s">
        <v>993</v>
      </c>
      <c r="M334" t="s">
        <v>988</v>
      </c>
      <c r="N334" t="s">
        <v>2108</v>
      </c>
      <c r="O334" t="s">
        <v>75</v>
      </c>
      <c r="P334" t="s">
        <v>2133</v>
      </c>
      <c r="Q334" t="s">
        <v>988</v>
      </c>
      <c r="R334" t="s">
        <v>2307</v>
      </c>
      <c r="S334" t="s">
        <v>2308</v>
      </c>
      <c r="T334" t="s">
        <v>263</v>
      </c>
      <c r="U334" t="s">
        <v>557</v>
      </c>
      <c r="V334" t="s">
        <v>948</v>
      </c>
      <c r="W334" t="s">
        <v>988</v>
      </c>
      <c r="X334" t="s">
        <v>988</v>
      </c>
      <c r="Y334" t="s">
        <v>988</v>
      </c>
      <c r="Z334" t="s">
        <v>988</v>
      </c>
      <c r="AA334" t="s">
        <v>988</v>
      </c>
      <c r="AB334" t="s">
        <v>988</v>
      </c>
      <c r="AC334" t="s">
        <v>988</v>
      </c>
      <c r="AD334" t="s">
        <v>988</v>
      </c>
      <c r="AE334" t="s">
        <v>988</v>
      </c>
    </row>
    <row r="335" spans="1:31" hidden="1" x14ac:dyDescent="0.3">
      <c r="A335" t="s">
        <v>2309</v>
      </c>
      <c r="B335" t="s">
        <v>2310</v>
      </c>
      <c r="C335" s="1" t="str">
        <f t="shared" si="53"/>
        <v>27:0003</v>
      </c>
      <c r="D335" s="1" t="str">
        <f t="shared" si="54"/>
        <v>27:0003</v>
      </c>
      <c r="E335" t="s">
        <v>2310</v>
      </c>
      <c r="F335" t="s">
        <v>2311</v>
      </c>
      <c r="H335">
        <v>60.530104799999997</v>
      </c>
      <c r="I335">
        <v>-119.8845668</v>
      </c>
      <c r="J335" s="1" t="str">
        <f>HYPERLINK("https://geochem.nrcan.gc.ca/cdogs/content/kwd/kwd020045_e.htm", "Basal till")</f>
        <v>Basal till</v>
      </c>
      <c r="K335" s="1" t="str">
        <f t="shared" si="51"/>
        <v>HMC separation (ODM standard)</v>
      </c>
      <c r="L335" t="s">
        <v>446</v>
      </c>
      <c r="M335" t="s">
        <v>988</v>
      </c>
      <c r="N335" t="s">
        <v>2237</v>
      </c>
      <c r="O335" t="s">
        <v>485</v>
      </c>
      <c r="P335" t="s">
        <v>2145</v>
      </c>
      <c r="Q335" t="s">
        <v>988</v>
      </c>
      <c r="R335" t="s">
        <v>2312</v>
      </c>
      <c r="S335" t="s">
        <v>2313</v>
      </c>
      <c r="T335" t="s">
        <v>2145</v>
      </c>
      <c r="U335" t="s">
        <v>520</v>
      </c>
      <c r="V335" t="s">
        <v>182</v>
      </c>
      <c r="W335" t="s">
        <v>988</v>
      </c>
      <c r="X335" t="s">
        <v>988</v>
      </c>
      <c r="Y335" t="s">
        <v>988</v>
      </c>
      <c r="Z335" t="s">
        <v>988</v>
      </c>
      <c r="AA335" t="s">
        <v>988</v>
      </c>
      <c r="AB335" t="s">
        <v>988</v>
      </c>
      <c r="AC335" t="s">
        <v>988</v>
      </c>
      <c r="AD335" t="s">
        <v>988</v>
      </c>
      <c r="AE335" t="s">
        <v>988</v>
      </c>
    </row>
    <row r="336" spans="1:31" hidden="1" x14ac:dyDescent="0.3">
      <c r="A336" t="s">
        <v>2314</v>
      </c>
      <c r="B336" t="s">
        <v>2315</v>
      </c>
      <c r="C336" s="1" t="str">
        <f t="shared" si="53"/>
        <v>27:0003</v>
      </c>
      <c r="D336" s="1" t="str">
        <f t="shared" si="54"/>
        <v>27:0003</v>
      </c>
      <c r="E336" t="s">
        <v>2315</v>
      </c>
      <c r="F336" t="s">
        <v>2316</v>
      </c>
      <c r="H336">
        <v>60.558050000000001</v>
      </c>
      <c r="I336">
        <v>-119.7393421</v>
      </c>
      <c r="J336" s="1" t="str">
        <f>HYPERLINK("https://geochem.nrcan.gc.ca/cdogs/content/kwd/kwd020044_e.htm", "Till")</f>
        <v>Till</v>
      </c>
      <c r="K336" s="1" t="str">
        <f t="shared" si="51"/>
        <v>HMC separation (ODM standard)</v>
      </c>
      <c r="L336" t="s">
        <v>2317</v>
      </c>
      <c r="M336" t="s">
        <v>988</v>
      </c>
      <c r="N336" t="s">
        <v>2318</v>
      </c>
      <c r="O336" t="s">
        <v>593</v>
      </c>
      <c r="P336" t="s">
        <v>408</v>
      </c>
      <c r="Q336" t="s">
        <v>988</v>
      </c>
      <c r="R336" t="s">
        <v>2319</v>
      </c>
      <c r="S336" t="s">
        <v>2320</v>
      </c>
      <c r="T336" t="s">
        <v>2087</v>
      </c>
      <c r="U336" t="s">
        <v>2288</v>
      </c>
      <c r="V336" t="s">
        <v>2321</v>
      </c>
      <c r="W336" t="s">
        <v>988</v>
      </c>
      <c r="X336" t="s">
        <v>988</v>
      </c>
      <c r="Y336" t="s">
        <v>988</v>
      </c>
      <c r="Z336" t="s">
        <v>988</v>
      </c>
      <c r="AA336" t="s">
        <v>988</v>
      </c>
      <c r="AB336" t="s">
        <v>988</v>
      </c>
      <c r="AC336" t="s">
        <v>988</v>
      </c>
      <c r="AD336" t="s">
        <v>988</v>
      </c>
      <c r="AE336" t="s">
        <v>988</v>
      </c>
    </row>
    <row r="337" spans="1:31" hidden="1" x14ac:dyDescent="0.3">
      <c r="A337" t="s">
        <v>2322</v>
      </c>
      <c r="B337" t="s">
        <v>2323</v>
      </c>
      <c r="C337" s="1" t="str">
        <f t="shared" si="53"/>
        <v>27:0003</v>
      </c>
      <c r="D337" s="1" t="str">
        <f t="shared" si="54"/>
        <v>27:0003</v>
      </c>
      <c r="E337" t="s">
        <v>2323</v>
      </c>
      <c r="F337" t="s">
        <v>2324</v>
      </c>
      <c r="H337">
        <v>60.615483900000001</v>
      </c>
      <c r="I337">
        <v>-119.92997769999999</v>
      </c>
      <c r="J337" s="1" t="str">
        <f>HYPERLINK("https://geochem.nrcan.gc.ca/cdogs/content/kwd/kwd020045_e.htm", "Basal till")</f>
        <v>Basal till</v>
      </c>
      <c r="K337" s="1" t="str">
        <f t="shared" si="51"/>
        <v>HMC separation (ODM standard)</v>
      </c>
      <c r="L337" t="s">
        <v>160</v>
      </c>
      <c r="M337" t="s">
        <v>988</v>
      </c>
      <c r="N337" t="s">
        <v>2325</v>
      </c>
      <c r="O337" t="s">
        <v>97</v>
      </c>
      <c r="P337" t="s">
        <v>2326</v>
      </c>
      <c r="Q337" t="s">
        <v>988</v>
      </c>
      <c r="R337" t="s">
        <v>2327</v>
      </c>
      <c r="S337" t="s">
        <v>2328</v>
      </c>
      <c r="T337" t="s">
        <v>932</v>
      </c>
      <c r="U337" t="s">
        <v>153</v>
      </c>
      <c r="V337" t="s">
        <v>873</v>
      </c>
      <c r="W337" t="s">
        <v>988</v>
      </c>
      <c r="X337" t="s">
        <v>988</v>
      </c>
      <c r="Y337" t="s">
        <v>988</v>
      </c>
      <c r="Z337" t="s">
        <v>988</v>
      </c>
      <c r="AA337" t="s">
        <v>988</v>
      </c>
      <c r="AB337" t="s">
        <v>988</v>
      </c>
      <c r="AC337" t="s">
        <v>988</v>
      </c>
      <c r="AD337" t="s">
        <v>988</v>
      </c>
      <c r="AE337" t="s">
        <v>988</v>
      </c>
    </row>
    <row r="338" spans="1:31" hidden="1" x14ac:dyDescent="0.3">
      <c r="A338" t="s">
        <v>2329</v>
      </c>
      <c r="B338" t="s">
        <v>2330</v>
      </c>
      <c r="C338" s="1" t="str">
        <f t="shared" si="53"/>
        <v>27:0003</v>
      </c>
      <c r="D338" s="1" t="str">
        <f t="shared" si="54"/>
        <v>27:0003</v>
      </c>
      <c r="E338" t="s">
        <v>2330</v>
      </c>
      <c r="F338" t="s">
        <v>2331</v>
      </c>
      <c r="H338">
        <v>60.870907699999997</v>
      </c>
      <c r="I338">
        <v>-120.0245163</v>
      </c>
      <c r="J338" s="1" t="str">
        <f>HYPERLINK("https://geochem.nrcan.gc.ca/cdogs/content/kwd/kwd020044_e.htm", "Till")</f>
        <v>Till</v>
      </c>
      <c r="K338" s="1" t="str">
        <f t="shared" si="51"/>
        <v>HMC separation (ODM standard)</v>
      </c>
      <c r="L338" t="s">
        <v>2332</v>
      </c>
      <c r="M338" t="s">
        <v>988</v>
      </c>
      <c r="N338" t="s">
        <v>2286</v>
      </c>
      <c r="O338" t="s">
        <v>539</v>
      </c>
      <c r="P338" t="s">
        <v>200</v>
      </c>
      <c r="Q338" t="s">
        <v>988</v>
      </c>
      <c r="R338" t="s">
        <v>2333</v>
      </c>
      <c r="S338" t="s">
        <v>882</v>
      </c>
      <c r="T338" t="s">
        <v>2334</v>
      </c>
      <c r="U338" t="s">
        <v>593</v>
      </c>
      <c r="V338" t="s">
        <v>2335</v>
      </c>
      <c r="W338" t="s">
        <v>988</v>
      </c>
      <c r="X338" t="s">
        <v>988</v>
      </c>
      <c r="Y338" t="s">
        <v>988</v>
      </c>
      <c r="Z338" t="s">
        <v>988</v>
      </c>
      <c r="AA338" t="s">
        <v>988</v>
      </c>
      <c r="AB338" t="s">
        <v>988</v>
      </c>
      <c r="AC338" t="s">
        <v>988</v>
      </c>
      <c r="AD338" t="s">
        <v>988</v>
      </c>
      <c r="AE338" t="s">
        <v>988</v>
      </c>
    </row>
    <row r="339" spans="1:31" hidden="1" x14ac:dyDescent="0.3">
      <c r="A339" t="s">
        <v>2336</v>
      </c>
      <c r="B339" t="s">
        <v>2337</v>
      </c>
      <c r="C339" s="1" t="str">
        <f t="shared" si="53"/>
        <v>27:0003</v>
      </c>
      <c r="D339" s="1" t="str">
        <f t="shared" si="54"/>
        <v>27:0003</v>
      </c>
      <c r="E339" t="s">
        <v>2337</v>
      </c>
      <c r="F339" t="s">
        <v>2338</v>
      </c>
      <c r="H339">
        <v>60.781579899999997</v>
      </c>
      <c r="I339">
        <v>-119.9853657</v>
      </c>
      <c r="J339" s="1" t="str">
        <f>HYPERLINK("https://geochem.nrcan.gc.ca/cdogs/content/kwd/kwd020044_e.htm", "Till")</f>
        <v>Till</v>
      </c>
      <c r="K339" s="1" t="str">
        <f t="shared" si="51"/>
        <v>HMC separation (ODM standard)</v>
      </c>
      <c r="L339" t="s">
        <v>2287</v>
      </c>
      <c r="M339" t="s">
        <v>988</v>
      </c>
      <c r="N339" t="s">
        <v>2334</v>
      </c>
      <c r="O339" t="s">
        <v>343</v>
      </c>
      <c r="P339" t="s">
        <v>47</v>
      </c>
      <c r="Q339" t="s">
        <v>988</v>
      </c>
      <c r="R339" t="s">
        <v>2339</v>
      </c>
      <c r="S339" t="s">
        <v>2340</v>
      </c>
      <c r="T339" t="s">
        <v>182</v>
      </c>
      <c r="U339" t="s">
        <v>593</v>
      </c>
      <c r="V339" t="s">
        <v>764</v>
      </c>
      <c r="W339" t="s">
        <v>988</v>
      </c>
      <c r="X339" t="s">
        <v>988</v>
      </c>
      <c r="Y339" t="s">
        <v>988</v>
      </c>
      <c r="Z339" t="s">
        <v>988</v>
      </c>
      <c r="AA339" t="s">
        <v>988</v>
      </c>
      <c r="AB339" t="s">
        <v>988</v>
      </c>
      <c r="AC339" t="s">
        <v>988</v>
      </c>
      <c r="AD339" t="s">
        <v>988</v>
      </c>
      <c r="AE339" t="s">
        <v>988</v>
      </c>
    </row>
    <row r="340" spans="1:31" hidden="1" x14ac:dyDescent="0.3">
      <c r="A340" t="s">
        <v>2341</v>
      </c>
      <c r="B340" t="s">
        <v>2342</v>
      </c>
      <c r="C340" s="1" t="str">
        <f t="shared" si="53"/>
        <v>27:0003</v>
      </c>
      <c r="D340" s="1" t="str">
        <f t="shared" si="54"/>
        <v>27:0003</v>
      </c>
      <c r="E340" t="s">
        <v>2342</v>
      </c>
      <c r="F340" t="s">
        <v>2343</v>
      </c>
      <c r="H340">
        <v>60.719627199999998</v>
      </c>
      <c r="I340">
        <v>-119.98028979999999</v>
      </c>
      <c r="J340" s="1" t="str">
        <f>HYPERLINK("https://geochem.nrcan.gc.ca/cdogs/content/kwd/kwd020045_e.htm", "Basal till")</f>
        <v>Basal till</v>
      </c>
      <c r="K340" s="1" t="str">
        <f t="shared" si="51"/>
        <v>HMC separation (ODM standard)</v>
      </c>
      <c r="L340" t="s">
        <v>2344</v>
      </c>
      <c r="M340" t="s">
        <v>988</v>
      </c>
      <c r="N340" t="s">
        <v>2083</v>
      </c>
      <c r="O340" t="s">
        <v>424</v>
      </c>
      <c r="P340" t="s">
        <v>2345</v>
      </c>
      <c r="Q340" t="s">
        <v>988</v>
      </c>
      <c r="R340" t="s">
        <v>2346</v>
      </c>
      <c r="S340" t="s">
        <v>2347</v>
      </c>
      <c r="T340" t="s">
        <v>2348</v>
      </c>
      <c r="U340" t="s">
        <v>2288</v>
      </c>
      <c r="V340" t="s">
        <v>2100</v>
      </c>
      <c r="W340" t="s">
        <v>988</v>
      </c>
      <c r="X340" t="s">
        <v>988</v>
      </c>
      <c r="Y340" t="s">
        <v>988</v>
      </c>
      <c r="Z340" t="s">
        <v>988</v>
      </c>
      <c r="AA340" t="s">
        <v>988</v>
      </c>
      <c r="AB340" t="s">
        <v>988</v>
      </c>
      <c r="AC340" t="s">
        <v>988</v>
      </c>
      <c r="AD340" t="s">
        <v>988</v>
      </c>
      <c r="AE340" t="s">
        <v>988</v>
      </c>
    </row>
    <row r="341" spans="1:31" hidden="1" x14ac:dyDescent="0.3">
      <c r="A341" t="s">
        <v>2349</v>
      </c>
      <c r="B341" t="s">
        <v>2350</v>
      </c>
      <c r="C341" s="1" t="str">
        <f t="shared" si="53"/>
        <v>27:0003</v>
      </c>
      <c r="D341" s="1" t="str">
        <f t="shared" si="54"/>
        <v>27:0003</v>
      </c>
      <c r="E341" t="s">
        <v>2350</v>
      </c>
      <c r="F341" t="s">
        <v>2351</v>
      </c>
      <c r="H341">
        <v>60.688866400000002</v>
      </c>
      <c r="I341">
        <v>-120.1812133</v>
      </c>
      <c r="J341" s="1" t="str">
        <f>HYPERLINK("https://geochem.nrcan.gc.ca/cdogs/content/kwd/kwd020045_e.htm", "Basal till")</f>
        <v>Basal till</v>
      </c>
      <c r="K341" s="1" t="str">
        <f t="shared" si="51"/>
        <v>HMC separation (ODM standard)</v>
      </c>
      <c r="L341" t="s">
        <v>2332</v>
      </c>
      <c r="M341" t="s">
        <v>988</v>
      </c>
      <c r="N341" t="s">
        <v>2286</v>
      </c>
      <c r="O341" t="s">
        <v>281</v>
      </c>
      <c r="P341" t="s">
        <v>461</v>
      </c>
      <c r="Q341" t="s">
        <v>988</v>
      </c>
      <c r="R341" t="s">
        <v>2352</v>
      </c>
      <c r="S341" t="s">
        <v>2353</v>
      </c>
      <c r="T341" t="s">
        <v>2291</v>
      </c>
      <c r="U341" t="s">
        <v>243</v>
      </c>
      <c r="V341" t="s">
        <v>2354</v>
      </c>
      <c r="W341" t="s">
        <v>988</v>
      </c>
      <c r="X341" t="s">
        <v>988</v>
      </c>
      <c r="Y341" t="s">
        <v>988</v>
      </c>
      <c r="Z341" t="s">
        <v>988</v>
      </c>
      <c r="AA341" t="s">
        <v>988</v>
      </c>
      <c r="AB341" t="s">
        <v>988</v>
      </c>
      <c r="AC341" t="s">
        <v>988</v>
      </c>
      <c r="AD341" t="s">
        <v>988</v>
      </c>
      <c r="AE341" t="s">
        <v>988</v>
      </c>
    </row>
    <row r="342" spans="1:31" hidden="1" x14ac:dyDescent="0.3">
      <c r="A342" t="s">
        <v>2355</v>
      </c>
      <c r="B342" t="s">
        <v>2356</v>
      </c>
      <c r="C342" s="1" t="str">
        <f t="shared" si="53"/>
        <v>27:0003</v>
      </c>
      <c r="D342" s="1" t="str">
        <f t="shared" si="54"/>
        <v>27:0003</v>
      </c>
      <c r="E342" t="s">
        <v>2356</v>
      </c>
      <c r="F342" t="s">
        <v>2357</v>
      </c>
      <c r="H342">
        <v>60.795614800000003</v>
      </c>
      <c r="I342">
        <v>-120.1123977</v>
      </c>
      <c r="J342" s="1" t="str">
        <f>HYPERLINK("https://geochem.nrcan.gc.ca/cdogs/content/kwd/kwd020044_e.htm", "Till")</f>
        <v>Till</v>
      </c>
      <c r="K342" s="1" t="str">
        <f t="shared" si="51"/>
        <v>HMC separation (ODM standard)</v>
      </c>
      <c r="L342" t="s">
        <v>241</v>
      </c>
      <c r="M342" t="s">
        <v>988</v>
      </c>
      <c r="N342" t="s">
        <v>2332</v>
      </c>
      <c r="O342" t="s">
        <v>281</v>
      </c>
      <c r="P342" t="s">
        <v>2119</v>
      </c>
      <c r="Q342" t="s">
        <v>988</v>
      </c>
      <c r="R342" t="s">
        <v>2358</v>
      </c>
      <c r="S342" t="s">
        <v>2359</v>
      </c>
      <c r="T342" t="s">
        <v>2164</v>
      </c>
      <c r="U342" t="s">
        <v>368</v>
      </c>
      <c r="V342" t="s">
        <v>219</v>
      </c>
      <c r="W342" t="s">
        <v>988</v>
      </c>
      <c r="X342" t="s">
        <v>988</v>
      </c>
      <c r="Y342" t="s">
        <v>988</v>
      </c>
      <c r="Z342" t="s">
        <v>988</v>
      </c>
      <c r="AA342" t="s">
        <v>988</v>
      </c>
      <c r="AB342" t="s">
        <v>988</v>
      </c>
      <c r="AC342" t="s">
        <v>988</v>
      </c>
      <c r="AD342" t="s">
        <v>988</v>
      </c>
      <c r="AE342" t="s">
        <v>988</v>
      </c>
    </row>
    <row r="343" spans="1:31" hidden="1" x14ac:dyDescent="0.3">
      <c r="A343" t="s">
        <v>2360</v>
      </c>
      <c r="B343" t="s">
        <v>2361</v>
      </c>
      <c r="C343" s="1" t="str">
        <f t="shared" si="53"/>
        <v>27:0003</v>
      </c>
      <c r="D343" s="1" t="str">
        <f t="shared" si="54"/>
        <v>27:0003</v>
      </c>
      <c r="E343" t="s">
        <v>2361</v>
      </c>
      <c r="F343" t="s">
        <v>2362</v>
      </c>
      <c r="J343" s="1" t="str">
        <f>HYPERLINK("https://geochem.nrcan.gc.ca/cdogs/content/kwd/kwd020044_e.htm", "Till")</f>
        <v>Till</v>
      </c>
      <c r="K343" s="1" t="str">
        <f t="shared" si="51"/>
        <v>HMC separation (ODM standard)</v>
      </c>
      <c r="L343" t="s">
        <v>2363</v>
      </c>
      <c r="M343" t="s">
        <v>988</v>
      </c>
      <c r="N343" t="s">
        <v>2103</v>
      </c>
      <c r="O343" t="s">
        <v>49</v>
      </c>
      <c r="P343" t="s">
        <v>2145</v>
      </c>
      <c r="Q343" t="s">
        <v>988</v>
      </c>
      <c r="R343" t="s">
        <v>715</v>
      </c>
      <c r="S343" t="s">
        <v>2364</v>
      </c>
      <c r="T343" t="s">
        <v>2365</v>
      </c>
      <c r="U343" t="s">
        <v>611</v>
      </c>
      <c r="V343" t="s">
        <v>261</v>
      </c>
      <c r="W343" t="s">
        <v>988</v>
      </c>
      <c r="X343" t="s">
        <v>988</v>
      </c>
      <c r="Y343" t="s">
        <v>988</v>
      </c>
      <c r="Z343" t="s">
        <v>988</v>
      </c>
      <c r="AA343" t="s">
        <v>988</v>
      </c>
      <c r="AB343" t="s">
        <v>988</v>
      </c>
      <c r="AC343" t="s">
        <v>988</v>
      </c>
      <c r="AD343" t="s">
        <v>988</v>
      </c>
      <c r="AE343" t="s">
        <v>988</v>
      </c>
    </row>
    <row r="344" spans="1:31" hidden="1" x14ac:dyDescent="0.3">
      <c r="A344" t="s">
        <v>2366</v>
      </c>
      <c r="B344" t="s">
        <v>2367</v>
      </c>
      <c r="C344" s="1" t="str">
        <f t="shared" si="53"/>
        <v>27:0003</v>
      </c>
      <c r="D344" s="1" t="str">
        <f t="shared" si="54"/>
        <v>27:0003</v>
      </c>
      <c r="E344" t="s">
        <v>2367</v>
      </c>
      <c r="F344" t="s">
        <v>2368</v>
      </c>
      <c r="J344" s="1" t="str">
        <f>HYPERLINK("https://geochem.nrcan.gc.ca/cdogs/content/kwd/kwd020044_e.htm", "Till")</f>
        <v>Till</v>
      </c>
      <c r="K344" s="1" t="str">
        <f t="shared" si="51"/>
        <v>HMC separation (ODM standard)</v>
      </c>
      <c r="L344" t="s">
        <v>160</v>
      </c>
      <c r="M344" t="s">
        <v>988</v>
      </c>
      <c r="N344" t="s">
        <v>2325</v>
      </c>
      <c r="O344" t="s">
        <v>75</v>
      </c>
      <c r="P344" t="s">
        <v>800</v>
      </c>
      <c r="Q344" t="s">
        <v>988</v>
      </c>
      <c r="R344" t="s">
        <v>2369</v>
      </c>
      <c r="S344" t="s">
        <v>2370</v>
      </c>
      <c r="T344" t="s">
        <v>553</v>
      </c>
      <c r="U344" t="s">
        <v>53</v>
      </c>
      <c r="V344" t="s">
        <v>2371</v>
      </c>
      <c r="W344" t="s">
        <v>988</v>
      </c>
      <c r="X344" t="s">
        <v>988</v>
      </c>
      <c r="Y344" t="s">
        <v>988</v>
      </c>
      <c r="Z344" t="s">
        <v>988</v>
      </c>
      <c r="AA344" t="s">
        <v>988</v>
      </c>
      <c r="AB344" t="s">
        <v>988</v>
      </c>
      <c r="AC344" t="s">
        <v>988</v>
      </c>
      <c r="AD344" t="s">
        <v>988</v>
      </c>
      <c r="AE344" t="s">
        <v>988</v>
      </c>
    </row>
    <row r="345" spans="1:31" hidden="1" x14ac:dyDescent="0.3">
      <c r="A345" t="s">
        <v>2372</v>
      </c>
      <c r="B345" t="s">
        <v>2373</v>
      </c>
      <c r="C345" s="1" t="str">
        <f t="shared" si="53"/>
        <v>27:0003</v>
      </c>
      <c r="D345" s="1" t="str">
        <f t="shared" si="54"/>
        <v>27:0003</v>
      </c>
      <c r="E345" t="s">
        <v>2373</v>
      </c>
      <c r="F345" t="s">
        <v>2374</v>
      </c>
      <c r="H345">
        <v>60.956479799999997</v>
      </c>
      <c r="I345">
        <v>-120.717343</v>
      </c>
      <c r="J345" s="1" t="str">
        <f>HYPERLINK("https://geochem.nrcan.gc.ca/cdogs/content/kwd/kwd020045_e.htm", "Basal till")</f>
        <v>Basal till</v>
      </c>
      <c r="K345" s="1" t="str">
        <f t="shared" si="51"/>
        <v>HMC separation (ODM standard)</v>
      </c>
      <c r="L345" t="s">
        <v>2119</v>
      </c>
      <c r="M345" t="s">
        <v>988</v>
      </c>
      <c r="N345" t="s">
        <v>461</v>
      </c>
      <c r="O345" t="s">
        <v>734</v>
      </c>
      <c r="P345" t="s">
        <v>47</v>
      </c>
      <c r="Q345" t="s">
        <v>988</v>
      </c>
      <c r="R345" t="s">
        <v>2375</v>
      </c>
      <c r="S345" t="s">
        <v>2376</v>
      </c>
      <c r="T345" t="s">
        <v>800</v>
      </c>
      <c r="U345" t="s">
        <v>424</v>
      </c>
      <c r="V345" t="s">
        <v>852</v>
      </c>
      <c r="W345" t="s">
        <v>988</v>
      </c>
      <c r="X345" t="s">
        <v>988</v>
      </c>
      <c r="Y345" t="s">
        <v>988</v>
      </c>
      <c r="Z345" t="s">
        <v>988</v>
      </c>
      <c r="AA345" t="s">
        <v>988</v>
      </c>
      <c r="AB345" t="s">
        <v>988</v>
      </c>
      <c r="AC345" t="s">
        <v>988</v>
      </c>
      <c r="AD345" t="s">
        <v>988</v>
      </c>
      <c r="AE345" t="s">
        <v>988</v>
      </c>
    </row>
    <row r="346" spans="1:31" hidden="1" x14ac:dyDescent="0.3">
      <c r="A346" t="s">
        <v>2377</v>
      </c>
      <c r="B346" t="s">
        <v>2378</v>
      </c>
      <c r="C346" s="1" t="str">
        <f t="shared" si="53"/>
        <v>27:0003</v>
      </c>
      <c r="D346" s="1" t="str">
        <f t="shared" si="54"/>
        <v>27:0003</v>
      </c>
      <c r="E346" t="s">
        <v>2378</v>
      </c>
      <c r="F346" t="s">
        <v>2379</v>
      </c>
      <c r="H346">
        <v>60.911652099999998</v>
      </c>
      <c r="I346">
        <v>-120.8611581</v>
      </c>
      <c r="J346" s="1" t="str">
        <f>HYPERLINK("https://geochem.nrcan.gc.ca/cdogs/content/kwd/kwd020044_e.htm", "Till")</f>
        <v>Till</v>
      </c>
      <c r="K346" s="1" t="str">
        <f t="shared" si="51"/>
        <v>HMC separation (ODM standard)</v>
      </c>
      <c r="L346" t="s">
        <v>2380</v>
      </c>
      <c r="M346" t="s">
        <v>988</v>
      </c>
      <c r="N346" t="s">
        <v>2381</v>
      </c>
      <c r="O346" t="s">
        <v>281</v>
      </c>
      <c r="P346" t="s">
        <v>2134</v>
      </c>
      <c r="Q346" t="s">
        <v>988</v>
      </c>
      <c r="R346" t="s">
        <v>2382</v>
      </c>
      <c r="S346" t="s">
        <v>2383</v>
      </c>
      <c r="T346" t="s">
        <v>2384</v>
      </c>
      <c r="U346" t="s">
        <v>52</v>
      </c>
      <c r="V346" t="s">
        <v>87</v>
      </c>
      <c r="W346" t="s">
        <v>988</v>
      </c>
      <c r="X346" t="s">
        <v>988</v>
      </c>
      <c r="Y346" t="s">
        <v>988</v>
      </c>
      <c r="Z346" t="s">
        <v>988</v>
      </c>
      <c r="AA346" t="s">
        <v>988</v>
      </c>
      <c r="AB346" t="s">
        <v>988</v>
      </c>
      <c r="AC346" t="s">
        <v>988</v>
      </c>
      <c r="AD346" t="s">
        <v>988</v>
      </c>
      <c r="AE346" t="s">
        <v>988</v>
      </c>
    </row>
    <row r="347" spans="1:31" hidden="1" x14ac:dyDescent="0.3">
      <c r="A347" t="s">
        <v>2385</v>
      </c>
      <c r="B347" t="s">
        <v>2386</v>
      </c>
      <c r="C347" s="1" t="str">
        <f t="shared" si="53"/>
        <v>27:0003</v>
      </c>
      <c r="D347" s="1" t="str">
        <f t="shared" si="54"/>
        <v>27:0003</v>
      </c>
      <c r="E347" t="s">
        <v>2386</v>
      </c>
      <c r="F347" t="s">
        <v>2387</v>
      </c>
      <c r="H347">
        <v>60.836063799999998</v>
      </c>
      <c r="I347">
        <v>-120.96340360000001</v>
      </c>
      <c r="J347" s="1" t="str">
        <f>HYPERLINK("https://geochem.nrcan.gc.ca/cdogs/content/kwd/kwd020081_e.htm", "Colluviated till")</f>
        <v>Colluviated till</v>
      </c>
      <c r="K347" s="1" t="str">
        <f t="shared" si="51"/>
        <v>HMC separation (ODM standard)</v>
      </c>
      <c r="L347" t="s">
        <v>2178</v>
      </c>
      <c r="M347" t="s">
        <v>988</v>
      </c>
      <c r="N347" t="s">
        <v>2179</v>
      </c>
      <c r="O347" t="s">
        <v>2288</v>
      </c>
      <c r="P347" t="s">
        <v>2326</v>
      </c>
      <c r="Q347" t="s">
        <v>988</v>
      </c>
      <c r="R347" t="s">
        <v>2388</v>
      </c>
      <c r="S347" t="s">
        <v>2389</v>
      </c>
      <c r="T347" t="s">
        <v>2390</v>
      </c>
      <c r="U347" t="s">
        <v>368</v>
      </c>
      <c r="V347" t="s">
        <v>993</v>
      </c>
      <c r="W347" t="s">
        <v>988</v>
      </c>
      <c r="X347" t="s">
        <v>988</v>
      </c>
      <c r="Y347" t="s">
        <v>988</v>
      </c>
      <c r="Z347" t="s">
        <v>988</v>
      </c>
      <c r="AA347" t="s">
        <v>988</v>
      </c>
      <c r="AB347" t="s">
        <v>988</v>
      </c>
      <c r="AC347" t="s">
        <v>988</v>
      </c>
      <c r="AD347" t="s">
        <v>988</v>
      </c>
      <c r="AE347" t="s">
        <v>988</v>
      </c>
    </row>
    <row r="348" spans="1:31" hidden="1" x14ac:dyDescent="0.3">
      <c r="A348" t="s">
        <v>2391</v>
      </c>
      <c r="B348" t="s">
        <v>2392</v>
      </c>
      <c r="C348" s="1" t="str">
        <f t="shared" si="53"/>
        <v>27:0003</v>
      </c>
      <c r="D348" s="1" t="str">
        <f t="shared" si="54"/>
        <v>27:0003</v>
      </c>
      <c r="E348" t="s">
        <v>2392</v>
      </c>
      <c r="F348" t="s">
        <v>2393</v>
      </c>
      <c r="H348">
        <v>60.775056200000002</v>
      </c>
      <c r="I348">
        <v>-121.1000377</v>
      </c>
      <c r="J348" s="1" t="str">
        <f>HYPERLINK("https://geochem.nrcan.gc.ca/cdogs/content/kwd/kwd020045_e.htm", "Basal till")</f>
        <v>Basal till</v>
      </c>
      <c r="K348" s="1" t="str">
        <f t="shared" si="51"/>
        <v>HMC separation (ODM standard)</v>
      </c>
      <c r="L348" t="s">
        <v>2179</v>
      </c>
      <c r="M348" t="s">
        <v>988</v>
      </c>
      <c r="N348" t="s">
        <v>2154</v>
      </c>
      <c r="O348" t="s">
        <v>1077</v>
      </c>
      <c r="P348" t="s">
        <v>2145</v>
      </c>
      <c r="Q348" t="s">
        <v>988</v>
      </c>
      <c r="R348" t="s">
        <v>2394</v>
      </c>
      <c r="S348" t="s">
        <v>2395</v>
      </c>
      <c r="T348" t="s">
        <v>905</v>
      </c>
      <c r="U348" t="s">
        <v>222</v>
      </c>
      <c r="V348" t="s">
        <v>813</v>
      </c>
      <c r="W348" t="s">
        <v>988</v>
      </c>
      <c r="X348" t="s">
        <v>988</v>
      </c>
      <c r="Y348" t="s">
        <v>988</v>
      </c>
      <c r="Z348" t="s">
        <v>988</v>
      </c>
      <c r="AA348" t="s">
        <v>988</v>
      </c>
      <c r="AB348" t="s">
        <v>988</v>
      </c>
      <c r="AC348" t="s">
        <v>988</v>
      </c>
      <c r="AD348" t="s">
        <v>988</v>
      </c>
      <c r="AE348" t="s">
        <v>988</v>
      </c>
    </row>
    <row r="349" spans="1:31" hidden="1" x14ac:dyDescent="0.3">
      <c r="A349" t="s">
        <v>2396</v>
      </c>
      <c r="B349" t="s">
        <v>2397</v>
      </c>
      <c r="C349" s="1" t="str">
        <f t="shared" si="53"/>
        <v>27:0003</v>
      </c>
      <c r="D349" s="1" t="str">
        <f t="shared" si="54"/>
        <v>27:0003</v>
      </c>
      <c r="E349" t="s">
        <v>2397</v>
      </c>
      <c r="F349" t="s">
        <v>2398</v>
      </c>
      <c r="H349">
        <v>60.2596858</v>
      </c>
      <c r="I349">
        <v>-121.05423620000001</v>
      </c>
      <c r="J349" s="1" t="str">
        <f>HYPERLINK("https://geochem.nrcan.gc.ca/cdogs/content/kwd/kwd020044_e.htm", "Till")</f>
        <v>Till</v>
      </c>
      <c r="K349" s="1" t="str">
        <f t="shared" si="51"/>
        <v>HMC separation (ODM standard)</v>
      </c>
      <c r="L349" t="s">
        <v>2287</v>
      </c>
      <c r="M349" t="s">
        <v>988</v>
      </c>
      <c r="N349" t="s">
        <v>2334</v>
      </c>
      <c r="O349" t="s">
        <v>2399</v>
      </c>
      <c r="P349" t="s">
        <v>2164</v>
      </c>
      <c r="Q349" t="s">
        <v>988</v>
      </c>
      <c r="R349" t="s">
        <v>2400</v>
      </c>
      <c r="S349" t="s">
        <v>2401</v>
      </c>
      <c r="T349" t="s">
        <v>2402</v>
      </c>
      <c r="U349" t="s">
        <v>970</v>
      </c>
      <c r="V349" t="s">
        <v>2403</v>
      </c>
      <c r="W349" t="s">
        <v>988</v>
      </c>
      <c r="X349" t="s">
        <v>988</v>
      </c>
      <c r="Y349" t="s">
        <v>988</v>
      </c>
      <c r="Z349" t="s">
        <v>988</v>
      </c>
      <c r="AA349" t="s">
        <v>988</v>
      </c>
      <c r="AB349" t="s">
        <v>988</v>
      </c>
      <c r="AC349" t="s">
        <v>988</v>
      </c>
      <c r="AD349" t="s">
        <v>988</v>
      </c>
      <c r="AE349" t="s">
        <v>988</v>
      </c>
    </row>
    <row r="350" spans="1:31" hidden="1" x14ac:dyDescent="0.3">
      <c r="A350" t="s">
        <v>2404</v>
      </c>
      <c r="B350" t="s">
        <v>2405</v>
      </c>
      <c r="C350" s="1" t="str">
        <f t="shared" si="53"/>
        <v>27:0003</v>
      </c>
      <c r="D350" s="1" t="str">
        <f t="shared" si="54"/>
        <v>27:0003</v>
      </c>
      <c r="E350" t="s">
        <v>2405</v>
      </c>
      <c r="F350" t="s">
        <v>2406</v>
      </c>
      <c r="H350">
        <v>60.192634300000002</v>
      </c>
      <c r="I350">
        <v>-121.1377561</v>
      </c>
      <c r="J350" s="1" t="str">
        <f>HYPERLINK("https://geochem.nrcan.gc.ca/cdogs/content/kwd/kwd020045_e.htm", "Basal till")</f>
        <v>Basal till</v>
      </c>
      <c r="K350" s="1" t="str">
        <f t="shared" si="51"/>
        <v>HMC separation (ODM standard)</v>
      </c>
      <c r="L350" t="s">
        <v>2407</v>
      </c>
      <c r="M350" t="s">
        <v>988</v>
      </c>
      <c r="N350" t="s">
        <v>2408</v>
      </c>
      <c r="O350" t="s">
        <v>74</v>
      </c>
      <c r="P350" t="s">
        <v>2098</v>
      </c>
      <c r="Q350" t="s">
        <v>988</v>
      </c>
      <c r="R350" t="s">
        <v>2409</v>
      </c>
      <c r="S350" t="s">
        <v>2410</v>
      </c>
      <c r="T350" t="s">
        <v>2411</v>
      </c>
      <c r="U350" t="s">
        <v>812</v>
      </c>
      <c r="V350" t="s">
        <v>2103</v>
      </c>
      <c r="W350" t="s">
        <v>988</v>
      </c>
      <c r="X350" t="s">
        <v>988</v>
      </c>
      <c r="Y350" t="s">
        <v>988</v>
      </c>
      <c r="Z350" t="s">
        <v>988</v>
      </c>
      <c r="AA350" t="s">
        <v>988</v>
      </c>
      <c r="AB350" t="s">
        <v>988</v>
      </c>
      <c r="AC350" t="s">
        <v>988</v>
      </c>
      <c r="AD350" t="s">
        <v>988</v>
      </c>
      <c r="AE350" t="s">
        <v>988</v>
      </c>
    </row>
    <row r="351" spans="1:31" hidden="1" x14ac:dyDescent="0.3">
      <c r="A351" t="s">
        <v>2412</v>
      </c>
      <c r="B351" t="s">
        <v>2413</v>
      </c>
      <c r="C351" s="1" t="str">
        <f t="shared" si="53"/>
        <v>27:0003</v>
      </c>
      <c r="D351" s="1" t="str">
        <f t="shared" si="54"/>
        <v>27:0003</v>
      </c>
      <c r="E351" t="s">
        <v>2413</v>
      </c>
      <c r="F351" t="s">
        <v>2414</v>
      </c>
      <c r="H351">
        <v>60.110251699999999</v>
      </c>
      <c r="I351">
        <v>-121.1355011</v>
      </c>
      <c r="J351" s="1" t="str">
        <f>HYPERLINK("https://geochem.nrcan.gc.ca/cdogs/content/kwd/kwd020045_e.htm", "Basal till")</f>
        <v>Basal till</v>
      </c>
      <c r="K351" s="1" t="str">
        <f t="shared" si="51"/>
        <v>HMC separation (ODM standard)</v>
      </c>
      <c r="L351" t="s">
        <v>751</v>
      </c>
      <c r="M351" t="s">
        <v>988</v>
      </c>
      <c r="N351" t="s">
        <v>404</v>
      </c>
      <c r="O351" t="s">
        <v>2415</v>
      </c>
      <c r="P351" t="s">
        <v>777</v>
      </c>
      <c r="Q351" t="s">
        <v>988</v>
      </c>
      <c r="R351" t="s">
        <v>2416</v>
      </c>
      <c r="S351" t="s">
        <v>2417</v>
      </c>
      <c r="T351" t="s">
        <v>2114</v>
      </c>
      <c r="U351" t="s">
        <v>1010</v>
      </c>
      <c r="V351" t="s">
        <v>884</v>
      </c>
      <c r="W351" t="s">
        <v>988</v>
      </c>
      <c r="X351" t="s">
        <v>988</v>
      </c>
      <c r="Y351" t="s">
        <v>988</v>
      </c>
      <c r="Z351" t="s">
        <v>988</v>
      </c>
      <c r="AA351" t="s">
        <v>988</v>
      </c>
      <c r="AB351" t="s">
        <v>988</v>
      </c>
      <c r="AC351" t="s">
        <v>988</v>
      </c>
      <c r="AD351" t="s">
        <v>988</v>
      </c>
      <c r="AE351" t="s">
        <v>988</v>
      </c>
    </row>
    <row r="352" spans="1:31" hidden="1" x14ac:dyDescent="0.3">
      <c r="A352" t="s">
        <v>2418</v>
      </c>
      <c r="B352" t="s">
        <v>2419</v>
      </c>
      <c r="C352" s="1" t="str">
        <f t="shared" si="53"/>
        <v>27:0003</v>
      </c>
      <c r="D352" s="1" t="str">
        <f t="shared" si="54"/>
        <v>27:0003</v>
      </c>
      <c r="E352" t="s">
        <v>2419</v>
      </c>
      <c r="F352" t="s">
        <v>2420</v>
      </c>
      <c r="H352">
        <v>60.039373099999999</v>
      </c>
      <c r="I352">
        <v>-121.13386079999999</v>
      </c>
      <c r="J352" s="1" t="str">
        <f>HYPERLINK("https://geochem.nrcan.gc.ca/cdogs/content/kwd/kwd020044_e.htm", "Till")</f>
        <v>Till</v>
      </c>
      <c r="K352" s="1" t="str">
        <f t="shared" si="51"/>
        <v>HMC separation (ODM standard)</v>
      </c>
      <c r="L352" t="s">
        <v>2380</v>
      </c>
      <c r="M352" t="s">
        <v>988</v>
      </c>
      <c r="N352" t="s">
        <v>2381</v>
      </c>
      <c r="O352" t="s">
        <v>119</v>
      </c>
      <c r="P352" t="s">
        <v>200</v>
      </c>
      <c r="Q352" t="s">
        <v>988</v>
      </c>
      <c r="R352" t="s">
        <v>2421</v>
      </c>
      <c r="S352" t="s">
        <v>2422</v>
      </c>
      <c r="T352" t="s">
        <v>684</v>
      </c>
      <c r="U352" t="s">
        <v>572</v>
      </c>
      <c r="V352" t="s">
        <v>2423</v>
      </c>
      <c r="W352" t="s">
        <v>988</v>
      </c>
      <c r="X352" t="s">
        <v>988</v>
      </c>
      <c r="Y352" t="s">
        <v>988</v>
      </c>
      <c r="Z352" t="s">
        <v>988</v>
      </c>
      <c r="AA352" t="s">
        <v>988</v>
      </c>
      <c r="AB352" t="s">
        <v>988</v>
      </c>
      <c r="AC352" t="s">
        <v>988</v>
      </c>
      <c r="AD352" t="s">
        <v>988</v>
      </c>
      <c r="AE352" t="s">
        <v>988</v>
      </c>
    </row>
    <row r="353" spans="1:31" hidden="1" x14ac:dyDescent="0.3">
      <c r="A353" t="s">
        <v>2424</v>
      </c>
      <c r="B353" t="s">
        <v>2425</v>
      </c>
      <c r="C353" s="1" t="str">
        <f t="shared" si="53"/>
        <v>27:0003</v>
      </c>
      <c r="D353" s="1" t="str">
        <f t="shared" si="54"/>
        <v>27:0003</v>
      </c>
      <c r="E353" t="s">
        <v>2425</v>
      </c>
      <c r="F353" t="s">
        <v>2426</v>
      </c>
      <c r="H353">
        <v>60.035076500000002</v>
      </c>
      <c r="I353">
        <v>-120.9650802</v>
      </c>
      <c r="J353" s="1" t="str">
        <f>HYPERLINK("https://geochem.nrcan.gc.ca/cdogs/content/kwd/kwd020044_e.htm", "Till")</f>
        <v>Till</v>
      </c>
      <c r="K353" s="1" t="str">
        <f t="shared" si="51"/>
        <v>HMC separation (ODM standard)</v>
      </c>
      <c r="L353" t="s">
        <v>2286</v>
      </c>
      <c r="M353" t="s">
        <v>988</v>
      </c>
      <c r="N353" t="s">
        <v>2287</v>
      </c>
      <c r="O353" t="s">
        <v>539</v>
      </c>
      <c r="P353" t="s">
        <v>1063</v>
      </c>
      <c r="Q353" t="s">
        <v>988</v>
      </c>
      <c r="R353" t="s">
        <v>2427</v>
      </c>
      <c r="S353" t="s">
        <v>2428</v>
      </c>
      <c r="T353" t="s">
        <v>2408</v>
      </c>
      <c r="U353" t="s">
        <v>785</v>
      </c>
      <c r="V353" t="s">
        <v>2220</v>
      </c>
      <c r="W353" t="s">
        <v>988</v>
      </c>
      <c r="X353" t="s">
        <v>988</v>
      </c>
      <c r="Y353" t="s">
        <v>988</v>
      </c>
      <c r="Z353" t="s">
        <v>988</v>
      </c>
      <c r="AA353" t="s">
        <v>988</v>
      </c>
      <c r="AB353" t="s">
        <v>988</v>
      </c>
      <c r="AC353" t="s">
        <v>988</v>
      </c>
      <c r="AD353" t="s">
        <v>988</v>
      </c>
      <c r="AE353" t="s">
        <v>988</v>
      </c>
    </row>
    <row r="354" spans="1:31" hidden="1" x14ac:dyDescent="0.3">
      <c r="A354" t="s">
        <v>2429</v>
      </c>
      <c r="B354" t="s">
        <v>2430</v>
      </c>
      <c r="C354" s="1" t="str">
        <f t="shared" si="53"/>
        <v>27:0003</v>
      </c>
      <c r="D354" s="1" t="str">
        <f t="shared" si="54"/>
        <v>27:0003</v>
      </c>
      <c r="E354" t="s">
        <v>2430</v>
      </c>
      <c r="F354" t="s">
        <v>2431</v>
      </c>
      <c r="H354">
        <v>60.156275200000003</v>
      </c>
      <c r="I354">
        <v>-120.8372753</v>
      </c>
      <c r="J354" s="1" t="str">
        <f>HYPERLINK("https://geochem.nrcan.gc.ca/cdogs/content/kwd/kwd020044_e.htm", "Till")</f>
        <v>Till</v>
      </c>
      <c r="K354" s="1" t="str">
        <f t="shared" si="51"/>
        <v>HMC separation (ODM standard)</v>
      </c>
      <c r="L354" t="s">
        <v>2272</v>
      </c>
      <c r="M354" t="s">
        <v>988</v>
      </c>
      <c r="N354" t="s">
        <v>847</v>
      </c>
      <c r="O354" t="s">
        <v>243</v>
      </c>
      <c r="P354" t="s">
        <v>1063</v>
      </c>
      <c r="Q354" t="s">
        <v>988</v>
      </c>
      <c r="R354" t="s">
        <v>2432</v>
      </c>
      <c r="S354" t="s">
        <v>2433</v>
      </c>
      <c r="T354" t="s">
        <v>2158</v>
      </c>
      <c r="U354" t="s">
        <v>222</v>
      </c>
      <c r="V354" t="s">
        <v>855</v>
      </c>
      <c r="W354" t="s">
        <v>988</v>
      </c>
      <c r="X354" t="s">
        <v>988</v>
      </c>
      <c r="Y354" t="s">
        <v>988</v>
      </c>
      <c r="Z354" t="s">
        <v>988</v>
      </c>
      <c r="AA354" t="s">
        <v>988</v>
      </c>
      <c r="AB354" t="s">
        <v>988</v>
      </c>
      <c r="AC354" t="s">
        <v>988</v>
      </c>
      <c r="AD354" t="s">
        <v>988</v>
      </c>
      <c r="AE354" t="s">
        <v>988</v>
      </c>
    </row>
    <row r="355" spans="1:31" hidden="1" x14ac:dyDescent="0.3">
      <c r="A355" t="s">
        <v>2434</v>
      </c>
      <c r="B355" t="s">
        <v>2435</v>
      </c>
      <c r="C355" s="1" t="str">
        <f t="shared" si="53"/>
        <v>27:0003</v>
      </c>
      <c r="D355" s="1" t="str">
        <f t="shared" si="54"/>
        <v>27:0003</v>
      </c>
      <c r="E355" t="s">
        <v>2435</v>
      </c>
      <c r="F355" t="s">
        <v>2436</v>
      </c>
      <c r="H355">
        <v>60.339092299999997</v>
      </c>
      <c r="I355">
        <v>-121.1740047</v>
      </c>
      <c r="J355" s="1" t="str">
        <f>HYPERLINK("https://geochem.nrcan.gc.ca/cdogs/content/kwd/kwd020045_e.htm", "Basal till")</f>
        <v>Basal till</v>
      </c>
      <c r="K355" s="1" t="str">
        <f t="shared" si="51"/>
        <v>HMC separation (ODM standard)</v>
      </c>
      <c r="L355" t="s">
        <v>2380</v>
      </c>
      <c r="M355" t="s">
        <v>988</v>
      </c>
      <c r="N355" t="s">
        <v>2381</v>
      </c>
      <c r="O355" t="s">
        <v>464</v>
      </c>
      <c r="P355" t="s">
        <v>2137</v>
      </c>
      <c r="Q355" t="s">
        <v>988</v>
      </c>
      <c r="R355" t="s">
        <v>2437</v>
      </c>
      <c r="S355" t="s">
        <v>2438</v>
      </c>
      <c r="T355" t="s">
        <v>2145</v>
      </c>
      <c r="U355" t="s">
        <v>785</v>
      </c>
      <c r="V355" t="s">
        <v>2129</v>
      </c>
      <c r="W355" t="s">
        <v>988</v>
      </c>
      <c r="X355" t="s">
        <v>988</v>
      </c>
      <c r="Y355" t="s">
        <v>988</v>
      </c>
      <c r="Z355" t="s">
        <v>988</v>
      </c>
      <c r="AA355" t="s">
        <v>988</v>
      </c>
      <c r="AB355" t="s">
        <v>988</v>
      </c>
      <c r="AC355" t="s">
        <v>988</v>
      </c>
      <c r="AD355" t="s">
        <v>988</v>
      </c>
      <c r="AE355" t="s">
        <v>988</v>
      </c>
    </row>
    <row r="356" spans="1:31" hidden="1" x14ac:dyDescent="0.3">
      <c r="A356" t="s">
        <v>2439</v>
      </c>
      <c r="B356" t="s">
        <v>2440</v>
      </c>
      <c r="C356" s="1" t="str">
        <f t="shared" si="53"/>
        <v>27:0003</v>
      </c>
      <c r="D356" s="1" t="str">
        <f t="shared" si="54"/>
        <v>27:0003</v>
      </c>
      <c r="E356" t="s">
        <v>2440</v>
      </c>
      <c r="F356" t="s">
        <v>2441</v>
      </c>
      <c r="H356">
        <v>60.2425742</v>
      </c>
      <c r="I356">
        <v>-121.5043436</v>
      </c>
      <c r="J356" s="1" t="str">
        <f>HYPERLINK("https://geochem.nrcan.gc.ca/cdogs/content/kwd/kwd020044_e.htm", "Till")</f>
        <v>Till</v>
      </c>
      <c r="K356" s="1" t="str">
        <f t="shared" si="51"/>
        <v>HMC separation (ODM standard)</v>
      </c>
      <c r="L356" t="s">
        <v>2211</v>
      </c>
      <c r="M356" t="s">
        <v>988</v>
      </c>
      <c r="N356" t="s">
        <v>2218</v>
      </c>
      <c r="O356" t="s">
        <v>557</v>
      </c>
      <c r="P356" t="s">
        <v>2158</v>
      </c>
      <c r="Q356" t="s">
        <v>988</v>
      </c>
      <c r="R356" t="s">
        <v>2442</v>
      </c>
      <c r="S356" t="s">
        <v>2438</v>
      </c>
      <c r="T356" t="s">
        <v>2087</v>
      </c>
      <c r="U356" t="s">
        <v>485</v>
      </c>
      <c r="V356" t="s">
        <v>764</v>
      </c>
      <c r="W356" t="s">
        <v>988</v>
      </c>
      <c r="X356" t="s">
        <v>988</v>
      </c>
      <c r="Y356" t="s">
        <v>988</v>
      </c>
      <c r="Z356" t="s">
        <v>988</v>
      </c>
      <c r="AA356" t="s">
        <v>988</v>
      </c>
      <c r="AB356" t="s">
        <v>988</v>
      </c>
      <c r="AC356" t="s">
        <v>988</v>
      </c>
      <c r="AD356" t="s">
        <v>988</v>
      </c>
      <c r="AE356" t="s">
        <v>988</v>
      </c>
    </row>
    <row r="357" spans="1:31" hidden="1" x14ac:dyDescent="0.3">
      <c r="A357" t="s">
        <v>2443</v>
      </c>
      <c r="B357" t="s">
        <v>2444</v>
      </c>
      <c r="C357" s="1" t="str">
        <f t="shared" si="53"/>
        <v>27:0003</v>
      </c>
      <c r="D357" s="1" t="str">
        <f t="shared" si="54"/>
        <v>27:0003</v>
      </c>
      <c r="E357" t="s">
        <v>2444</v>
      </c>
      <c r="F357" t="s">
        <v>2445</v>
      </c>
      <c r="H357">
        <v>60.164763499999999</v>
      </c>
      <c r="I357">
        <v>-121.3375068</v>
      </c>
      <c r="J357" s="1" t="str">
        <f>HYPERLINK("https://geochem.nrcan.gc.ca/cdogs/content/kwd/kwd020045_e.htm", "Basal till")</f>
        <v>Basal till</v>
      </c>
      <c r="K357" s="1" t="str">
        <f t="shared" si="51"/>
        <v>HMC separation (ODM standard)</v>
      </c>
      <c r="L357" t="s">
        <v>408</v>
      </c>
      <c r="M357" t="s">
        <v>988</v>
      </c>
      <c r="N357" t="s">
        <v>900</v>
      </c>
      <c r="O357" t="s">
        <v>119</v>
      </c>
      <c r="P357" t="s">
        <v>87</v>
      </c>
      <c r="Q357" t="s">
        <v>988</v>
      </c>
      <c r="R357" t="s">
        <v>2446</v>
      </c>
      <c r="S357" t="s">
        <v>2447</v>
      </c>
      <c r="T357" t="s">
        <v>684</v>
      </c>
      <c r="U357" t="s">
        <v>593</v>
      </c>
      <c r="V357" t="s">
        <v>555</v>
      </c>
      <c r="W357" t="s">
        <v>988</v>
      </c>
      <c r="X357" t="s">
        <v>988</v>
      </c>
      <c r="Y357" t="s">
        <v>988</v>
      </c>
      <c r="Z357" t="s">
        <v>988</v>
      </c>
      <c r="AA357" t="s">
        <v>988</v>
      </c>
      <c r="AB357" t="s">
        <v>988</v>
      </c>
      <c r="AC357" t="s">
        <v>988</v>
      </c>
      <c r="AD357" t="s">
        <v>988</v>
      </c>
      <c r="AE357" t="s">
        <v>988</v>
      </c>
    </row>
    <row r="358" spans="1:31" hidden="1" x14ac:dyDescent="0.3">
      <c r="A358" t="s">
        <v>2448</v>
      </c>
      <c r="B358" t="s">
        <v>2449</v>
      </c>
      <c r="C358" s="1" t="str">
        <f t="shared" si="53"/>
        <v>27:0003</v>
      </c>
      <c r="D358" s="1" t="str">
        <f t="shared" si="54"/>
        <v>27:0003</v>
      </c>
      <c r="E358" t="s">
        <v>2449</v>
      </c>
      <c r="F358" t="s">
        <v>2450</v>
      </c>
      <c r="H358">
        <v>60.016814199999999</v>
      </c>
      <c r="I358">
        <v>-121.31727720000001</v>
      </c>
      <c r="J358" s="1" t="str">
        <f>HYPERLINK("https://geochem.nrcan.gc.ca/cdogs/content/kwd/kwd020045_e.htm", "Basal till")</f>
        <v>Basal till</v>
      </c>
      <c r="K358" s="1" t="str">
        <f t="shared" si="51"/>
        <v>HMC separation (ODM standard)</v>
      </c>
      <c r="L358" t="s">
        <v>69</v>
      </c>
      <c r="M358" t="s">
        <v>988</v>
      </c>
      <c r="N358" t="s">
        <v>667</v>
      </c>
      <c r="O358" t="s">
        <v>285</v>
      </c>
      <c r="P358" t="s">
        <v>399</v>
      </c>
      <c r="Q358" t="s">
        <v>988</v>
      </c>
      <c r="R358" t="s">
        <v>2451</v>
      </c>
      <c r="S358" t="s">
        <v>2452</v>
      </c>
      <c r="T358" t="s">
        <v>2126</v>
      </c>
      <c r="U358" t="s">
        <v>343</v>
      </c>
      <c r="V358" t="s">
        <v>2453</v>
      </c>
      <c r="W358" t="s">
        <v>988</v>
      </c>
      <c r="X358" t="s">
        <v>988</v>
      </c>
      <c r="Y358" t="s">
        <v>988</v>
      </c>
      <c r="Z358" t="s">
        <v>988</v>
      </c>
      <c r="AA358" t="s">
        <v>988</v>
      </c>
      <c r="AB358" t="s">
        <v>988</v>
      </c>
      <c r="AC358" t="s">
        <v>988</v>
      </c>
      <c r="AD358" t="s">
        <v>988</v>
      </c>
      <c r="AE358" t="s">
        <v>988</v>
      </c>
    </row>
    <row r="359" spans="1:31" hidden="1" x14ac:dyDescent="0.3">
      <c r="A359" t="s">
        <v>2454</v>
      </c>
      <c r="B359" t="s">
        <v>2455</v>
      </c>
      <c r="C359" s="1" t="str">
        <f t="shared" si="53"/>
        <v>27:0003</v>
      </c>
      <c r="D359" s="1" t="str">
        <f t="shared" si="54"/>
        <v>27:0003</v>
      </c>
      <c r="E359" t="s">
        <v>2455</v>
      </c>
      <c r="F359" t="s">
        <v>2456</v>
      </c>
      <c r="H359">
        <v>60.074162100000002</v>
      </c>
      <c r="I359">
        <v>-121.37573159999999</v>
      </c>
      <c r="J359" s="1" t="str">
        <f>HYPERLINK("https://geochem.nrcan.gc.ca/cdogs/content/kwd/kwd020045_e.htm", "Basal till")</f>
        <v>Basal till</v>
      </c>
      <c r="K359" s="1" t="str">
        <f t="shared" si="51"/>
        <v>HMC separation (ODM standard)</v>
      </c>
      <c r="L359" t="s">
        <v>2103</v>
      </c>
      <c r="M359" t="s">
        <v>988</v>
      </c>
      <c r="N359" t="s">
        <v>2158</v>
      </c>
      <c r="O359" t="s">
        <v>554</v>
      </c>
      <c r="P359" t="s">
        <v>2325</v>
      </c>
      <c r="Q359" t="s">
        <v>988</v>
      </c>
      <c r="R359" t="s">
        <v>2457</v>
      </c>
      <c r="S359" t="s">
        <v>2458</v>
      </c>
      <c r="T359" t="s">
        <v>2459</v>
      </c>
      <c r="U359" t="s">
        <v>153</v>
      </c>
      <c r="V359" t="s">
        <v>764</v>
      </c>
      <c r="W359" t="s">
        <v>988</v>
      </c>
      <c r="X359" t="s">
        <v>988</v>
      </c>
      <c r="Y359" t="s">
        <v>988</v>
      </c>
      <c r="Z359" t="s">
        <v>988</v>
      </c>
      <c r="AA359" t="s">
        <v>988</v>
      </c>
      <c r="AB359" t="s">
        <v>988</v>
      </c>
      <c r="AC359" t="s">
        <v>988</v>
      </c>
      <c r="AD359" t="s">
        <v>988</v>
      </c>
      <c r="AE359" t="s">
        <v>988</v>
      </c>
    </row>
    <row r="360" spans="1:31" hidden="1" x14ac:dyDescent="0.3">
      <c r="A360" t="s">
        <v>2460</v>
      </c>
      <c r="B360" t="s">
        <v>2461</v>
      </c>
      <c r="C360" s="1" t="str">
        <f t="shared" si="53"/>
        <v>27:0003</v>
      </c>
      <c r="D360" s="1" t="str">
        <f t="shared" si="54"/>
        <v>27:0003</v>
      </c>
      <c r="E360" t="s">
        <v>2461</v>
      </c>
      <c r="F360" t="s">
        <v>2462</v>
      </c>
      <c r="H360">
        <v>60.081234299999998</v>
      </c>
      <c r="I360">
        <v>-121.5873337</v>
      </c>
      <c r="J360" s="1" t="str">
        <f>HYPERLINK("https://geochem.nrcan.gc.ca/cdogs/content/kwd/kwd020044_e.htm", "Till")</f>
        <v>Till</v>
      </c>
      <c r="K360" s="1" t="str">
        <f t="shared" si="51"/>
        <v>HMC separation (ODM standard)</v>
      </c>
      <c r="L360" t="s">
        <v>2390</v>
      </c>
      <c r="M360" t="s">
        <v>988</v>
      </c>
      <c r="N360" t="s">
        <v>2463</v>
      </c>
      <c r="O360" t="s">
        <v>285</v>
      </c>
      <c r="P360" t="s">
        <v>2178</v>
      </c>
      <c r="Q360" t="s">
        <v>988</v>
      </c>
      <c r="R360" t="s">
        <v>2464</v>
      </c>
      <c r="S360" t="s">
        <v>2465</v>
      </c>
      <c r="T360" t="s">
        <v>2466</v>
      </c>
      <c r="U360" t="s">
        <v>782</v>
      </c>
      <c r="V360" t="s">
        <v>2467</v>
      </c>
      <c r="W360" t="s">
        <v>988</v>
      </c>
      <c r="X360" t="s">
        <v>988</v>
      </c>
      <c r="Y360" t="s">
        <v>988</v>
      </c>
      <c r="Z360" t="s">
        <v>988</v>
      </c>
      <c r="AA360" t="s">
        <v>988</v>
      </c>
      <c r="AB360" t="s">
        <v>988</v>
      </c>
      <c r="AC360" t="s">
        <v>988</v>
      </c>
      <c r="AD360" t="s">
        <v>988</v>
      </c>
      <c r="AE360" t="s">
        <v>988</v>
      </c>
    </row>
    <row r="361" spans="1:31" hidden="1" x14ac:dyDescent="0.3">
      <c r="A361" t="s">
        <v>2468</v>
      </c>
      <c r="B361" t="s">
        <v>2469</v>
      </c>
      <c r="C361" s="1" t="str">
        <f t="shared" si="53"/>
        <v>27:0003</v>
      </c>
      <c r="D361" s="1" t="str">
        <f t="shared" si="54"/>
        <v>27:0003</v>
      </c>
      <c r="E361" t="s">
        <v>2469</v>
      </c>
      <c r="F361" t="s">
        <v>2470</v>
      </c>
      <c r="H361">
        <v>60.1331104</v>
      </c>
      <c r="I361">
        <v>-121.46279319999999</v>
      </c>
      <c r="J361" s="1" t="str">
        <f t="shared" ref="J361:J366" si="55">HYPERLINK("https://geochem.nrcan.gc.ca/cdogs/content/kwd/kwd020045_e.htm", "Basal till")</f>
        <v>Basal till</v>
      </c>
      <c r="K361" s="1" t="str">
        <f t="shared" si="51"/>
        <v>HMC separation (ODM standard)</v>
      </c>
      <c r="L361" t="s">
        <v>2163</v>
      </c>
      <c r="M361" t="s">
        <v>988</v>
      </c>
      <c r="N361" t="s">
        <v>751</v>
      </c>
      <c r="O361" t="s">
        <v>424</v>
      </c>
      <c r="P361" t="s">
        <v>781</v>
      </c>
      <c r="Q361" t="s">
        <v>988</v>
      </c>
      <c r="R361" t="s">
        <v>2471</v>
      </c>
      <c r="S361" t="s">
        <v>2472</v>
      </c>
      <c r="T361" t="s">
        <v>2473</v>
      </c>
      <c r="U361" t="s">
        <v>2399</v>
      </c>
      <c r="V361" t="s">
        <v>2220</v>
      </c>
      <c r="W361" t="s">
        <v>988</v>
      </c>
      <c r="X361" t="s">
        <v>988</v>
      </c>
      <c r="Y361" t="s">
        <v>988</v>
      </c>
      <c r="Z361" t="s">
        <v>988</v>
      </c>
      <c r="AA361" t="s">
        <v>988</v>
      </c>
      <c r="AB361" t="s">
        <v>988</v>
      </c>
      <c r="AC361" t="s">
        <v>988</v>
      </c>
      <c r="AD361" t="s">
        <v>988</v>
      </c>
      <c r="AE361" t="s">
        <v>988</v>
      </c>
    </row>
    <row r="362" spans="1:31" hidden="1" x14ac:dyDescent="0.3">
      <c r="A362" t="s">
        <v>2474</v>
      </c>
      <c r="B362" t="s">
        <v>2475</v>
      </c>
      <c r="C362" s="1" t="str">
        <f t="shared" si="53"/>
        <v>27:0003</v>
      </c>
      <c r="D362" s="1" t="str">
        <f t="shared" si="54"/>
        <v>27:0003</v>
      </c>
      <c r="E362" t="s">
        <v>2475</v>
      </c>
      <c r="F362" t="s">
        <v>2476</v>
      </c>
      <c r="H362">
        <v>60.615351799999999</v>
      </c>
      <c r="I362">
        <v>-120.9759451</v>
      </c>
      <c r="J362" s="1" t="str">
        <f t="shared" si="55"/>
        <v>Basal till</v>
      </c>
      <c r="K362" s="1" t="str">
        <f t="shared" si="51"/>
        <v>HMC separation (ODM standard)</v>
      </c>
      <c r="L362" t="s">
        <v>603</v>
      </c>
      <c r="M362" t="s">
        <v>988</v>
      </c>
      <c r="N362" t="s">
        <v>2477</v>
      </c>
      <c r="O362" t="s">
        <v>222</v>
      </c>
      <c r="P362" t="s">
        <v>900</v>
      </c>
      <c r="Q362" t="s">
        <v>988</v>
      </c>
      <c r="R362" t="s">
        <v>2478</v>
      </c>
      <c r="S362" t="s">
        <v>2479</v>
      </c>
      <c r="T362" t="s">
        <v>2480</v>
      </c>
      <c r="U362" t="s">
        <v>2481</v>
      </c>
      <c r="V362" t="s">
        <v>262</v>
      </c>
      <c r="W362" t="s">
        <v>988</v>
      </c>
      <c r="X362" t="s">
        <v>988</v>
      </c>
      <c r="Y362" t="s">
        <v>988</v>
      </c>
      <c r="Z362" t="s">
        <v>988</v>
      </c>
      <c r="AA362" t="s">
        <v>988</v>
      </c>
      <c r="AB362" t="s">
        <v>988</v>
      </c>
      <c r="AC362" t="s">
        <v>988</v>
      </c>
      <c r="AD362" t="s">
        <v>988</v>
      </c>
      <c r="AE362" t="s">
        <v>988</v>
      </c>
    </row>
    <row r="363" spans="1:31" hidden="1" x14ac:dyDescent="0.3">
      <c r="A363" t="s">
        <v>2482</v>
      </c>
      <c r="B363" t="s">
        <v>2483</v>
      </c>
      <c r="C363" s="1" t="str">
        <f t="shared" si="53"/>
        <v>27:0003</v>
      </c>
      <c r="D363" s="1" t="str">
        <f t="shared" si="54"/>
        <v>27:0003</v>
      </c>
      <c r="E363" t="s">
        <v>2483</v>
      </c>
      <c r="F363" t="s">
        <v>2484</v>
      </c>
      <c r="H363">
        <v>60.691789200000002</v>
      </c>
      <c r="I363">
        <v>-120.9028158</v>
      </c>
      <c r="J363" s="1" t="str">
        <f t="shared" si="55"/>
        <v>Basal till</v>
      </c>
      <c r="K363" s="1" t="str">
        <f t="shared" si="51"/>
        <v>HMC separation (ODM standard)</v>
      </c>
      <c r="L363" t="s">
        <v>2108</v>
      </c>
      <c r="M363" t="s">
        <v>988</v>
      </c>
      <c r="N363" t="s">
        <v>2231</v>
      </c>
      <c r="O363" t="s">
        <v>2288</v>
      </c>
      <c r="P363" t="s">
        <v>2485</v>
      </c>
      <c r="Q363" t="s">
        <v>988</v>
      </c>
      <c r="R363" t="s">
        <v>2486</v>
      </c>
      <c r="S363" t="s">
        <v>2487</v>
      </c>
      <c r="T363" t="s">
        <v>2488</v>
      </c>
      <c r="U363" t="s">
        <v>608</v>
      </c>
      <c r="V363" t="s">
        <v>699</v>
      </c>
      <c r="W363" t="s">
        <v>988</v>
      </c>
      <c r="X363" t="s">
        <v>988</v>
      </c>
      <c r="Y363" t="s">
        <v>988</v>
      </c>
      <c r="Z363" t="s">
        <v>988</v>
      </c>
      <c r="AA363" t="s">
        <v>988</v>
      </c>
      <c r="AB363" t="s">
        <v>988</v>
      </c>
      <c r="AC363" t="s">
        <v>988</v>
      </c>
      <c r="AD363" t="s">
        <v>988</v>
      </c>
      <c r="AE363" t="s">
        <v>988</v>
      </c>
    </row>
    <row r="364" spans="1:31" hidden="1" x14ac:dyDescent="0.3">
      <c r="A364" t="s">
        <v>2489</v>
      </c>
      <c r="B364" t="s">
        <v>2490</v>
      </c>
      <c r="C364" s="1" t="str">
        <f t="shared" si="53"/>
        <v>27:0003</v>
      </c>
      <c r="D364" s="1" t="str">
        <f t="shared" si="54"/>
        <v>27:0003</v>
      </c>
      <c r="E364" t="s">
        <v>2490</v>
      </c>
      <c r="F364" t="s">
        <v>2491</v>
      </c>
      <c r="H364">
        <v>60.807909100000003</v>
      </c>
      <c r="I364">
        <v>-120.73363329999999</v>
      </c>
      <c r="J364" s="1" t="str">
        <f t="shared" si="55"/>
        <v>Basal till</v>
      </c>
      <c r="K364" s="1" t="str">
        <f t="shared" si="51"/>
        <v>HMC separation (ODM standard)</v>
      </c>
      <c r="L364" t="s">
        <v>404</v>
      </c>
      <c r="M364" t="s">
        <v>988</v>
      </c>
      <c r="N364" t="s">
        <v>2492</v>
      </c>
      <c r="O364" t="s">
        <v>199</v>
      </c>
      <c r="P364" t="s">
        <v>1063</v>
      </c>
      <c r="Q364" t="s">
        <v>988</v>
      </c>
      <c r="R364" t="s">
        <v>2493</v>
      </c>
      <c r="S364" t="s">
        <v>2494</v>
      </c>
      <c r="T364" t="s">
        <v>200</v>
      </c>
      <c r="U364" t="s">
        <v>593</v>
      </c>
      <c r="V364" t="s">
        <v>592</v>
      </c>
      <c r="W364" t="s">
        <v>988</v>
      </c>
      <c r="X364" t="s">
        <v>988</v>
      </c>
      <c r="Y364" t="s">
        <v>988</v>
      </c>
      <c r="Z364" t="s">
        <v>988</v>
      </c>
      <c r="AA364" t="s">
        <v>988</v>
      </c>
      <c r="AB364" t="s">
        <v>988</v>
      </c>
      <c r="AC364" t="s">
        <v>988</v>
      </c>
      <c r="AD364" t="s">
        <v>988</v>
      </c>
      <c r="AE364" t="s">
        <v>988</v>
      </c>
    </row>
    <row r="365" spans="1:31" hidden="1" x14ac:dyDescent="0.3">
      <c r="A365" t="s">
        <v>2495</v>
      </c>
      <c r="B365" t="s">
        <v>2496</v>
      </c>
      <c r="C365" s="1" t="str">
        <f t="shared" si="53"/>
        <v>27:0003</v>
      </c>
      <c r="D365" s="1" t="str">
        <f t="shared" si="54"/>
        <v>27:0003</v>
      </c>
      <c r="E365" t="s">
        <v>2496</v>
      </c>
      <c r="F365" t="s">
        <v>2497</v>
      </c>
      <c r="H365">
        <v>60.772299099999998</v>
      </c>
      <c r="I365">
        <v>-120.98072809999999</v>
      </c>
      <c r="J365" s="1" t="str">
        <f t="shared" si="55"/>
        <v>Basal till</v>
      </c>
      <c r="K365" s="1" t="str">
        <f t="shared" si="51"/>
        <v>HMC separation (ODM standard)</v>
      </c>
      <c r="L365" t="s">
        <v>670</v>
      </c>
      <c r="M365" t="s">
        <v>988</v>
      </c>
      <c r="N365" t="s">
        <v>2498</v>
      </c>
      <c r="O365" t="s">
        <v>2288</v>
      </c>
      <c r="P365" t="s">
        <v>2499</v>
      </c>
      <c r="Q365" t="s">
        <v>988</v>
      </c>
      <c r="R365" t="s">
        <v>2500</v>
      </c>
      <c r="S365" t="s">
        <v>2501</v>
      </c>
      <c r="T365" t="s">
        <v>567</v>
      </c>
      <c r="U365" t="s">
        <v>368</v>
      </c>
      <c r="V365" t="s">
        <v>363</v>
      </c>
      <c r="W365" t="s">
        <v>988</v>
      </c>
      <c r="X365" t="s">
        <v>988</v>
      </c>
      <c r="Y365" t="s">
        <v>988</v>
      </c>
      <c r="Z365" t="s">
        <v>988</v>
      </c>
      <c r="AA365" t="s">
        <v>988</v>
      </c>
      <c r="AB365" t="s">
        <v>988</v>
      </c>
      <c r="AC365" t="s">
        <v>988</v>
      </c>
      <c r="AD365" t="s">
        <v>988</v>
      </c>
      <c r="AE365" t="s">
        <v>988</v>
      </c>
    </row>
    <row r="366" spans="1:31" hidden="1" x14ac:dyDescent="0.3">
      <c r="A366" t="s">
        <v>2502</v>
      </c>
      <c r="B366" t="s">
        <v>2503</v>
      </c>
      <c r="C366" s="1" t="str">
        <f t="shared" ref="C366:C397" si="56">HYPERLINK("https://geochem.nrcan.gc.ca/cdogs/content/bdl/bdl270003_e.htm", "27:0003")</f>
        <v>27:0003</v>
      </c>
      <c r="D366" s="1" t="str">
        <f t="shared" ref="D366:D397" si="57">HYPERLINK("https://geochem.nrcan.gc.ca/cdogs/content/svy/svy270003_e.htm", "27:0003")</f>
        <v>27:0003</v>
      </c>
      <c r="E366" t="s">
        <v>2503</v>
      </c>
      <c r="F366" t="s">
        <v>2504</v>
      </c>
      <c r="H366">
        <v>60.222765000000003</v>
      </c>
      <c r="I366">
        <v>-120.9552791</v>
      </c>
      <c r="J366" s="1" t="str">
        <f t="shared" si="55"/>
        <v>Basal till</v>
      </c>
      <c r="K366" s="1" t="str">
        <f t="shared" ref="K366:K429" si="58">HYPERLINK("https://geochem.nrcan.gc.ca/cdogs/content/kwd/kwd080035_e.htm", "HMC separation (ODM standard)")</f>
        <v>HMC separation (ODM standard)</v>
      </c>
      <c r="L366" t="s">
        <v>2137</v>
      </c>
      <c r="M366" t="s">
        <v>988</v>
      </c>
      <c r="N366" t="s">
        <v>408</v>
      </c>
      <c r="O366" t="s">
        <v>428</v>
      </c>
      <c r="P366" t="s">
        <v>47</v>
      </c>
      <c r="Q366" t="s">
        <v>988</v>
      </c>
      <c r="R366" t="s">
        <v>2505</v>
      </c>
      <c r="S366" t="s">
        <v>2109</v>
      </c>
      <c r="T366" t="s">
        <v>2506</v>
      </c>
      <c r="U366" t="s">
        <v>114</v>
      </c>
      <c r="V366" t="s">
        <v>2133</v>
      </c>
      <c r="W366" t="s">
        <v>988</v>
      </c>
      <c r="X366" t="s">
        <v>988</v>
      </c>
      <c r="Y366" t="s">
        <v>988</v>
      </c>
      <c r="Z366" t="s">
        <v>988</v>
      </c>
      <c r="AA366" t="s">
        <v>988</v>
      </c>
      <c r="AB366" t="s">
        <v>988</v>
      </c>
      <c r="AC366" t="s">
        <v>988</v>
      </c>
      <c r="AD366" t="s">
        <v>988</v>
      </c>
      <c r="AE366" t="s">
        <v>988</v>
      </c>
    </row>
    <row r="367" spans="1:31" hidden="1" x14ac:dyDescent="0.3">
      <c r="A367" t="s">
        <v>2507</v>
      </c>
      <c r="B367" t="s">
        <v>2508</v>
      </c>
      <c r="C367" s="1" t="str">
        <f t="shared" si="56"/>
        <v>27:0003</v>
      </c>
      <c r="D367" s="1" t="str">
        <f t="shared" si="57"/>
        <v>27:0003</v>
      </c>
      <c r="E367" t="s">
        <v>2508</v>
      </c>
      <c r="F367" t="s">
        <v>2509</v>
      </c>
      <c r="H367">
        <v>60.194826399999997</v>
      </c>
      <c r="I367">
        <v>-120.7261298</v>
      </c>
      <c r="J367" s="1" t="str">
        <f>HYPERLINK("https://geochem.nrcan.gc.ca/cdogs/content/kwd/kwd020044_e.htm", "Till")</f>
        <v>Till</v>
      </c>
      <c r="K367" s="1" t="str">
        <f t="shared" si="58"/>
        <v>HMC separation (ODM standard)</v>
      </c>
      <c r="L367" t="s">
        <v>2473</v>
      </c>
      <c r="M367" t="s">
        <v>988</v>
      </c>
      <c r="N367" t="s">
        <v>399</v>
      </c>
      <c r="O367" t="s">
        <v>119</v>
      </c>
      <c r="P367" t="s">
        <v>2119</v>
      </c>
      <c r="Q367" t="s">
        <v>988</v>
      </c>
      <c r="R367" t="s">
        <v>2510</v>
      </c>
      <c r="S367" t="s">
        <v>2511</v>
      </c>
      <c r="T367" t="s">
        <v>2244</v>
      </c>
      <c r="U367" t="s">
        <v>2201</v>
      </c>
      <c r="V367" t="s">
        <v>2134</v>
      </c>
      <c r="W367" t="s">
        <v>988</v>
      </c>
      <c r="X367" t="s">
        <v>988</v>
      </c>
      <c r="Y367" t="s">
        <v>988</v>
      </c>
      <c r="Z367" t="s">
        <v>988</v>
      </c>
      <c r="AA367" t="s">
        <v>988</v>
      </c>
      <c r="AB367" t="s">
        <v>988</v>
      </c>
      <c r="AC367" t="s">
        <v>988</v>
      </c>
      <c r="AD367" t="s">
        <v>988</v>
      </c>
      <c r="AE367" t="s">
        <v>988</v>
      </c>
    </row>
    <row r="368" spans="1:31" hidden="1" x14ac:dyDescent="0.3">
      <c r="A368" t="s">
        <v>2512</v>
      </c>
      <c r="B368" t="s">
        <v>2513</v>
      </c>
      <c r="C368" s="1" t="str">
        <f t="shared" si="56"/>
        <v>27:0003</v>
      </c>
      <c r="D368" s="1" t="str">
        <f t="shared" si="57"/>
        <v>27:0003</v>
      </c>
      <c r="E368" t="s">
        <v>2513</v>
      </c>
      <c r="F368" t="s">
        <v>2514</v>
      </c>
      <c r="H368">
        <v>60.176380100000003</v>
      </c>
      <c r="I368">
        <v>-120.56802039999999</v>
      </c>
      <c r="J368" s="1" t="str">
        <f>HYPERLINK("https://geochem.nrcan.gc.ca/cdogs/content/kwd/kwd020045_e.htm", "Basal till")</f>
        <v>Basal till</v>
      </c>
      <c r="K368" s="1" t="str">
        <f t="shared" si="58"/>
        <v>HMC separation (ODM standard)</v>
      </c>
      <c r="L368" t="s">
        <v>2515</v>
      </c>
      <c r="M368" t="s">
        <v>988</v>
      </c>
      <c r="N368" t="s">
        <v>2137</v>
      </c>
      <c r="O368" t="s">
        <v>199</v>
      </c>
      <c r="P368" t="s">
        <v>2344</v>
      </c>
      <c r="Q368" t="s">
        <v>988</v>
      </c>
      <c r="R368" t="s">
        <v>2516</v>
      </c>
      <c r="S368" t="s">
        <v>2517</v>
      </c>
      <c r="T368" t="s">
        <v>650</v>
      </c>
      <c r="U368" t="s">
        <v>158</v>
      </c>
      <c r="V368" t="s">
        <v>900</v>
      </c>
      <c r="W368" t="s">
        <v>988</v>
      </c>
      <c r="X368" t="s">
        <v>988</v>
      </c>
      <c r="Y368" t="s">
        <v>988</v>
      </c>
      <c r="Z368" t="s">
        <v>988</v>
      </c>
      <c r="AA368" t="s">
        <v>988</v>
      </c>
      <c r="AB368" t="s">
        <v>988</v>
      </c>
      <c r="AC368" t="s">
        <v>988</v>
      </c>
      <c r="AD368" t="s">
        <v>988</v>
      </c>
      <c r="AE368" t="s">
        <v>988</v>
      </c>
    </row>
    <row r="369" spans="1:31" hidden="1" x14ac:dyDescent="0.3">
      <c r="A369" t="s">
        <v>2518</v>
      </c>
      <c r="B369" t="s">
        <v>2519</v>
      </c>
      <c r="C369" s="1" t="str">
        <f t="shared" si="56"/>
        <v>27:0003</v>
      </c>
      <c r="D369" s="1" t="str">
        <f t="shared" si="57"/>
        <v>27:0003</v>
      </c>
      <c r="E369" t="s">
        <v>2519</v>
      </c>
      <c r="F369" t="s">
        <v>2520</v>
      </c>
      <c r="H369">
        <v>60.300314800000002</v>
      </c>
      <c r="I369">
        <v>-120.73072999999999</v>
      </c>
      <c r="J369" s="1" t="str">
        <f>HYPERLINK("https://geochem.nrcan.gc.ca/cdogs/content/kwd/kwd020044_e.htm", "Till")</f>
        <v>Till</v>
      </c>
      <c r="K369" s="1" t="str">
        <f t="shared" si="58"/>
        <v>HMC separation (ODM standard)</v>
      </c>
      <c r="L369" t="s">
        <v>2521</v>
      </c>
      <c r="M369" t="s">
        <v>988</v>
      </c>
      <c r="N369" t="s">
        <v>2522</v>
      </c>
      <c r="O369" t="s">
        <v>153</v>
      </c>
      <c r="P369" t="s">
        <v>1030</v>
      </c>
      <c r="Q369" t="s">
        <v>988</v>
      </c>
      <c r="R369" t="s">
        <v>2084</v>
      </c>
      <c r="S369" t="s">
        <v>2523</v>
      </c>
      <c r="T369" t="s">
        <v>2524</v>
      </c>
      <c r="U369" t="s">
        <v>2399</v>
      </c>
      <c r="V369" t="s">
        <v>2477</v>
      </c>
      <c r="W369" t="s">
        <v>988</v>
      </c>
      <c r="X369" t="s">
        <v>988</v>
      </c>
      <c r="Y369" t="s">
        <v>988</v>
      </c>
      <c r="Z369" t="s">
        <v>988</v>
      </c>
      <c r="AA369" t="s">
        <v>988</v>
      </c>
      <c r="AB369" t="s">
        <v>988</v>
      </c>
      <c r="AC369" t="s">
        <v>988</v>
      </c>
      <c r="AD369" t="s">
        <v>988</v>
      </c>
      <c r="AE369" t="s">
        <v>988</v>
      </c>
    </row>
    <row r="370" spans="1:31" hidden="1" x14ac:dyDescent="0.3">
      <c r="A370" t="s">
        <v>2525</v>
      </c>
      <c r="B370" t="s">
        <v>2526</v>
      </c>
      <c r="C370" s="1" t="str">
        <f t="shared" si="56"/>
        <v>27:0003</v>
      </c>
      <c r="D370" s="1" t="str">
        <f t="shared" si="57"/>
        <v>27:0003</v>
      </c>
      <c r="E370" t="s">
        <v>2526</v>
      </c>
      <c r="F370" t="s">
        <v>2527</v>
      </c>
      <c r="H370">
        <v>60.1521252</v>
      </c>
      <c r="I370">
        <v>-121.01629490000001</v>
      </c>
      <c r="J370" s="1" t="str">
        <f>HYPERLINK("https://geochem.nrcan.gc.ca/cdogs/content/kwd/kwd020045_e.htm", "Basal till")</f>
        <v>Basal till</v>
      </c>
      <c r="K370" s="1" t="str">
        <f t="shared" si="58"/>
        <v>HMC separation (ODM standard)</v>
      </c>
      <c r="L370" t="s">
        <v>2287</v>
      </c>
      <c r="M370" t="s">
        <v>988</v>
      </c>
      <c r="N370" t="s">
        <v>2334</v>
      </c>
      <c r="O370" t="s">
        <v>119</v>
      </c>
      <c r="P370" t="s">
        <v>2246</v>
      </c>
      <c r="Q370" t="s">
        <v>988</v>
      </c>
      <c r="R370" t="s">
        <v>2528</v>
      </c>
      <c r="S370" t="s">
        <v>2529</v>
      </c>
      <c r="T370" t="s">
        <v>847</v>
      </c>
      <c r="U370" t="s">
        <v>2201</v>
      </c>
      <c r="V370" t="s">
        <v>2126</v>
      </c>
      <c r="W370" t="s">
        <v>988</v>
      </c>
      <c r="X370" t="s">
        <v>988</v>
      </c>
      <c r="Y370" t="s">
        <v>988</v>
      </c>
      <c r="Z370" t="s">
        <v>988</v>
      </c>
      <c r="AA370" t="s">
        <v>988</v>
      </c>
      <c r="AB370" t="s">
        <v>988</v>
      </c>
      <c r="AC370" t="s">
        <v>988</v>
      </c>
      <c r="AD370" t="s">
        <v>988</v>
      </c>
      <c r="AE370" t="s">
        <v>988</v>
      </c>
    </row>
    <row r="371" spans="1:31" hidden="1" x14ac:dyDescent="0.3">
      <c r="A371" t="s">
        <v>2530</v>
      </c>
      <c r="B371" t="s">
        <v>2531</v>
      </c>
      <c r="C371" s="1" t="str">
        <f t="shared" si="56"/>
        <v>27:0003</v>
      </c>
      <c r="D371" s="1" t="str">
        <f t="shared" si="57"/>
        <v>27:0003</v>
      </c>
      <c r="E371" t="s">
        <v>2531</v>
      </c>
      <c r="F371" t="s">
        <v>2532</v>
      </c>
      <c r="H371">
        <v>60.128578300000001</v>
      </c>
      <c r="I371">
        <v>-120.66516350000001</v>
      </c>
      <c r="J371" s="1" t="str">
        <f>HYPERLINK("https://geochem.nrcan.gc.ca/cdogs/content/kwd/kwd020044_e.htm", "Till")</f>
        <v>Till</v>
      </c>
      <c r="K371" s="1" t="str">
        <f t="shared" si="58"/>
        <v>HMC separation (ODM standard)</v>
      </c>
      <c r="L371" t="s">
        <v>282</v>
      </c>
      <c r="M371" t="s">
        <v>988</v>
      </c>
      <c r="N371" t="s">
        <v>296</v>
      </c>
      <c r="O371" t="s">
        <v>2533</v>
      </c>
      <c r="P371" t="s">
        <v>2125</v>
      </c>
      <c r="Q371" t="s">
        <v>988</v>
      </c>
      <c r="R371" t="s">
        <v>2534</v>
      </c>
      <c r="S371" t="s">
        <v>2535</v>
      </c>
      <c r="T371" t="s">
        <v>900</v>
      </c>
      <c r="U371" t="s">
        <v>222</v>
      </c>
      <c r="V371" t="s">
        <v>2348</v>
      </c>
      <c r="W371" t="s">
        <v>988</v>
      </c>
      <c r="X371" t="s">
        <v>988</v>
      </c>
      <c r="Y371" t="s">
        <v>988</v>
      </c>
      <c r="Z371" t="s">
        <v>988</v>
      </c>
      <c r="AA371" t="s">
        <v>988</v>
      </c>
      <c r="AB371" t="s">
        <v>988</v>
      </c>
      <c r="AC371" t="s">
        <v>988</v>
      </c>
      <c r="AD371" t="s">
        <v>988</v>
      </c>
      <c r="AE371" t="s">
        <v>988</v>
      </c>
    </row>
    <row r="372" spans="1:31" hidden="1" x14ac:dyDescent="0.3">
      <c r="A372" t="s">
        <v>2536</v>
      </c>
      <c r="B372" t="s">
        <v>2537</v>
      </c>
      <c r="C372" s="1" t="str">
        <f t="shared" si="56"/>
        <v>27:0003</v>
      </c>
      <c r="D372" s="1" t="str">
        <f t="shared" si="57"/>
        <v>27:0003</v>
      </c>
      <c r="E372" t="s">
        <v>2537</v>
      </c>
      <c r="F372" t="s">
        <v>2538</v>
      </c>
      <c r="H372">
        <v>60.080449899999998</v>
      </c>
      <c r="I372">
        <v>-120.5225896</v>
      </c>
      <c r="J372" s="1" t="str">
        <f t="shared" ref="J372:J378" si="59">HYPERLINK("https://geochem.nrcan.gc.ca/cdogs/content/kwd/kwd020045_e.htm", "Basal till")</f>
        <v>Basal till</v>
      </c>
      <c r="K372" s="1" t="str">
        <f t="shared" si="58"/>
        <v>HMC separation (ODM standard)</v>
      </c>
      <c r="L372" t="s">
        <v>2211</v>
      </c>
      <c r="M372" t="s">
        <v>988</v>
      </c>
      <c r="N372" t="s">
        <v>2218</v>
      </c>
      <c r="O372" t="s">
        <v>2539</v>
      </c>
      <c r="P372" t="s">
        <v>781</v>
      </c>
      <c r="Q372" t="s">
        <v>988</v>
      </c>
      <c r="R372" t="s">
        <v>2540</v>
      </c>
      <c r="S372" t="s">
        <v>2541</v>
      </c>
      <c r="T372" t="s">
        <v>2295</v>
      </c>
      <c r="U372" t="s">
        <v>424</v>
      </c>
      <c r="V372" t="s">
        <v>2137</v>
      </c>
      <c r="W372" t="s">
        <v>988</v>
      </c>
      <c r="X372" t="s">
        <v>988</v>
      </c>
      <c r="Y372" t="s">
        <v>988</v>
      </c>
      <c r="Z372" t="s">
        <v>988</v>
      </c>
      <c r="AA372" t="s">
        <v>988</v>
      </c>
      <c r="AB372" t="s">
        <v>988</v>
      </c>
      <c r="AC372" t="s">
        <v>988</v>
      </c>
      <c r="AD372" t="s">
        <v>988</v>
      </c>
      <c r="AE372" t="s">
        <v>988</v>
      </c>
    </row>
    <row r="373" spans="1:31" hidden="1" x14ac:dyDescent="0.3">
      <c r="A373" t="s">
        <v>2542</v>
      </c>
      <c r="B373" t="s">
        <v>2543</v>
      </c>
      <c r="C373" s="1" t="str">
        <f t="shared" si="56"/>
        <v>27:0003</v>
      </c>
      <c r="D373" s="1" t="str">
        <f t="shared" si="57"/>
        <v>27:0003</v>
      </c>
      <c r="E373" t="s">
        <v>2543</v>
      </c>
      <c r="F373" t="s">
        <v>2544</v>
      </c>
      <c r="H373">
        <v>60.033329500000001</v>
      </c>
      <c r="I373">
        <v>-120.3999852</v>
      </c>
      <c r="J373" s="1" t="str">
        <f t="shared" si="59"/>
        <v>Basal till</v>
      </c>
      <c r="K373" s="1" t="str">
        <f t="shared" si="58"/>
        <v>HMC separation (ODM standard)</v>
      </c>
      <c r="L373" t="s">
        <v>900</v>
      </c>
      <c r="M373" t="s">
        <v>988</v>
      </c>
      <c r="N373" t="s">
        <v>2545</v>
      </c>
      <c r="O373" t="s">
        <v>572</v>
      </c>
      <c r="P373" t="s">
        <v>2098</v>
      </c>
      <c r="Q373" t="s">
        <v>988</v>
      </c>
      <c r="R373" t="s">
        <v>2546</v>
      </c>
      <c r="S373" t="s">
        <v>2547</v>
      </c>
      <c r="T373" t="s">
        <v>2407</v>
      </c>
      <c r="U373" t="s">
        <v>801</v>
      </c>
      <c r="V373" t="s">
        <v>2548</v>
      </c>
      <c r="W373" t="s">
        <v>988</v>
      </c>
      <c r="X373" t="s">
        <v>988</v>
      </c>
      <c r="Y373" t="s">
        <v>988</v>
      </c>
      <c r="Z373" t="s">
        <v>988</v>
      </c>
      <c r="AA373" t="s">
        <v>988</v>
      </c>
      <c r="AB373" t="s">
        <v>988</v>
      </c>
      <c r="AC373" t="s">
        <v>988</v>
      </c>
      <c r="AD373" t="s">
        <v>988</v>
      </c>
      <c r="AE373" t="s">
        <v>988</v>
      </c>
    </row>
    <row r="374" spans="1:31" hidden="1" x14ac:dyDescent="0.3">
      <c r="A374" t="s">
        <v>2549</v>
      </c>
      <c r="B374" t="s">
        <v>2550</v>
      </c>
      <c r="C374" s="1" t="str">
        <f t="shared" si="56"/>
        <v>27:0003</v>
      </c>
      <c r="D374" s="1" t="str">
        <f t="shared" si="57"/>
        <v>27:0003</v>
      </c>
      <c r="E374" t="s">
        <v>2550</v>
      </c>
      <c r="F374" t="s">
        <v>2551</v>
      </c>
      <c r="H374">
        <v>60.051644199999998</v>
      </c>
      <c r="I374">
        <v>-120.6669364</v>
      </c>
      <c r="J374" s="1" t="str">
        <f t="shared" si="59"/>
        <v>Basal till</v>
      </c>
      <c r="K374" s="1" t="str">
        <f t="shared" si="58"/>
        <v>HMC separation (ODM standard)</v>
      </c>
      <c r="L374" t="s">
        <v>2552</v>
      </c>
      <c r="M374" t="s">
        <v>988</v>
      </c>
      <c r="N374" t="s">
        <v>2384</v>
      </c>
      <c r="O374" t="s">
        <v>2533</v>
      </c>
      <c r="P374" t="s">
        <v>2103</v>
      </c>
      <c r="Q374" t="s">
        <v>988</v>
      </c>
      <c r="R374" t="s">
        <v>2553</v>
      </c>
      <c r="S374" t="s">
        <v>2554</v>
      </c>
      <c r="T374" t="s">
        <v>2555</v>
      </c>
      <c r="U374" t="s">
        <v>952</v>
      </c>
      <c r="V374" t="s">
        <v>2556</v>
      </c>
      <c r="W374" t="s">
        <v>988</v>
      </c>
      <c r="X374" t="s">
        <v>988</v>
      </c>
      <c r="Y374" t="s">
        <v>988</v>
      </c>
      <c r="Z374" t="s">
        <v>988</v>
      </c>
      <c r="AA374" t="s">
        <v>988</v>
      </c>
      <c r="AB374" t="s">
        <v>988</v>
      </c>
      <c r="AC374" t="s">
        <v>988</v>
      </c>
      <c r="AD374" t="s">
        <v>988</v>
      </c>
      <c r="AE374" t="s">
        <v>988</v>
      </c>
    </row>
    <row r="375" spans="1:31" hidden="1" x14ac:dyDescent="0.3">
      <c r="A375" t="s">
        <v>2557</v>
      </c>
      <c r="B375" t="s">
        <v>2558</v>
      </c>
      <c r="C375" s="1" t="str">
        <f t="shared" si="56"/>
        <v>27:0003</v>
      </c>
      <c r="D375" s="1" t="str">
        <f t="shared" si="57"/>
        <v>27:0003</v>
      </c>
      <c r="E375" t="s">
        <v>2558</v>
      </c>
      <c r="F375" t="s">
        <v>2559</v>
      </c>
      <c r="H375">
        <v>60.539772399999997</v>
      </c>
      <c r="I375">
        <v>-120.9447145</v>
      </c>
      <c r="J375" s="1" t="str">
        <f t="shared" si="59"/>
        <v>Basal till</v>
      </c>
      <c r="K375" s="1" t="str">
        <f t="shared" si="58"/>
        <v>HMC separation (ODM standard)</v>
      </c>
      <c r="L375" t="s">
        <v>2295</v>
      </c>
      <c r="M375" t="s">
        <v>988</v>
      </c>
      <c r="N375" t="s">
        <v>95</v>
      </c>
      <c r="O375" t="s">
        <v>243</v>
      </c>
      <c r="P375" t="s">
        <v>282</v>
      </c>
      <c r="Q375" t="s">
        <v>988</v>
      </c>
      <c r="R375" t="s">
        <v>2560</v>
      </c>
      <c r="S375" t="s">
        <v>2561</v>
      </c>
      <c r="T375" t="s">
        <v>2210</v>
      </c>
      <c r="U375" t="s">
        <v>343</v>
      </c>
      <c r="V375" t="s">
        <v>2231</v>
      </c>
      <c r="W375" t="s">
        <v>988</v>
      </c>
      <c r="X375" t="s">
        <v>988</v>
      </c>
      <c r="Y375" t="s">
        <v>988</v>
      </c>
      <c r="Z375" t="s">
        <v>988</v>
      </c>
      <c r="AA375" t="s">
        <v>988</v>
      </c>
      <c r="AB375" t="s">
        <v>988</v>
      </c>
      <c r="AC375" t="s">
        <v>988</v>
      </c>
      <c r="AD375" t="s">
        <v>988</v>
      </c>
      <c r="AE375" t="s">
        <v>988</v>
      </c>
    </row>
    <row r="376" spans="1:31" hidden="1" x14ac:dyDescent="0.3">
      <c r="A376" t="s">
        <v>2562</v>
      </c>
      <c r="B376" t="s">
        <v>2563</v>
      </c>
      <c r="C376" s="1" t="str">
        <f t="shared" si="56"/>
        <v>27:0003</v>
      </c>
      <c r="D376" s="1" t="str">
        <f t="shared" si="57"/>
        <v>27:0003</v>
      </c>
      <c r="E376" t="s">
        <v>2563</v>
      </c>
      <c r="F376" t="s">
        <v>2564</v>
      </c>
      <c r="H376">
        <v>60.595818999999999</v>
      </c>
      <c r="I376">
        <v>-120.85845310000001</v>
      </c>
      <c r="J376" s="1" t="str">
        <f t="shared" si="59"/>
        <v>Basal till</v>
      </c>
      <c r="K376" s="1" t="str">
        <f t="shared" si="58"/>
        <v>HMC separation (ODM standard)</v>
      </c>
      <c r="L376" t="s">
        <v>2237</v>
      </c>
      <c r="M376" t="s">
        <v>988</v>
      </c>
      <c r="N376" t="s">
        <v>2515</v>
      </c>
      <c r="O376" t="s">
        <v>222</v>
      </c>
      <c r="P376" t="s">
        <v>719</v>
      </c>
      <c r="Q376" t="s">
        <v>988</v>
      </c>
      <c r="R376" t="s">
        <v>2565</v>
      </c>
      <c r="S376" t="s">
        <v>2566</v>
      </c>
      <c r="T376" t="s">
        <v>2506</v>
      </c>
      <c r="U376" t="s">
        <v>70</v>
      </c>
      <c r="V376" t="s">
        <v>408</v>
      </c>
      <c r="W376" t="s">
        <v>988</v>
      </c>
      <c r="X376" t="s">
        <v>988</v>
      </c>
      <c r="Y376" t="s">
        <v>988</v>
      </c>
      <c r="Z376" t="s">
        <v>988</v>
      </c>
      <c r="AA376" t="s">
        <v>988</v>
      </c>
      <c r="AB376" t="s">
        <v>988</v>
      </c>
      <c r="AC376" t="s">
        <v>988</v>
      </c>
      <c r="AD376" t="s">
        <v>988</v>
      </c>
      <c r="AE376" t="s">
        <v>988</v>
      </c>
    </row>
    <row r="377" spans="1:31" hidden="1" x14ac:dyDescent="0.3">
      <c r="A377" t="s">
        <v>2567</v>
      </c>
      <c r="B377" t="s">
        <v>2568</v>
      </c>
      <c r="C377" s="1" t="str">
        <f t="shared" si="56"/>
        <v>27:0003</v>
      </c>
      <c r="D377" s="1" t="str">
        <f t="shared" si="57"/>
        <v>27:0003</v>
      </c>
      <c r="E377" t="s">
        <v>2568</v>
      </c>
      <c r="F377" t="s">
        <v>2569</v>
      </c>
      <c r="H377">
        <v>60.707013400000001</v>
      </c>
      <c r="I377">
        <v>-120.68102949999999</v>
      </c>
      <c r="J377" s="1" t="str">
        <f t="shared" si="59"/>
        <v>Basal till</v>
      </c>
      <c r="K377" s="1" t="str">
        <f t="shared" si="58"/>
        <v>HMC separation (ODM standard)</v>
      </c>
      <c r="L377" t="s">
        <v>426</v>
      </c>
      <c r="M377" t="s">
        <v>988</v>
      </c>
      <c r="N377" t="s">
        <v>2467</v>
      </c>
      <c r="O377" t="s">
        <v>281</v>
      </c>
      <c r="P377" t="s">
        <v>408</v>
      </c>
      <c r="Q377" t="s">
        <v>988</v>
      </c>
      <c r="R377" t="s">
        <v>2570</v>
      </c>
      <c r="S377" t="s">
        <v>2571</v>
      </c>
      <c r="T377" t="s">
        <v>2572</v>
      </c>
      <c r="U377" t="s">
        <v>118</v>
      </c>
      <c r="V377" t="s">
        <v>2210</v>
      </c>
      <c r="W377" t="s">
        <v>988</v>
      </c>
      <c r="X377" t="s">
        <v>988</v>
      </c>
      <c r="Y377" t="s">
        <v>988</v>
      </c>
      <c r="Z377" t="s">
        <v>988</v>
      </c>
      <c r="AA377" t="s">
        <v>988</v>
      </c>
      <c r="AB377" t="s">
        <v>988</v>
      </c>
      <c r="AC377" t="s">
        <v>988</v>
      </c>
      <c r="AD377" t="s">
        <v>988</v>
      </c>
      <c r="AE377" t="s">
        <v>988</v>
      </c>
    </row>
    <row r="378" spans="1:31" hidden="1" x14ac:dyDescent="0.3">
      <c r="A378" t="s">
        <v>2573</v>
      </c>
      <c r="B378" t="s">
        <v>2574</v>
      </c>
      <c r="C378" s="1" t="str">
        <f t="shared" si="56"/>
        <v>27:0003</v>
      </c>
      <c r="D378" s="1" t="str">
        <f t="shared" si="57"/>
        <v>27:0003</v>
      </c>
      <c r="E378" t="s">
        <v>2574</v>
      </c>
      <c r="F378" t="s">
        <v>2575</v>
      </c>
      <c r="H378">
        <v>60.917853999999998</v>
      </c>
      <c r="I378">
        <v>-121.0236364</v>
      </c>
      <c r="J378" s="1" t="str">
        <f t="shared" si="59"/>
        <v>Basal till</v>
      </c>
      <c r="K378" s="1" t="str">
        <f t="shared" si="58"/>
        <v>HMC separation (ODM standard)</v>
      </c>
      <c r="L378" t="s">
        <v>703</v>
      </c>
      <c r="M378" t="s">
        <v>988</v>
      </c>
      <c r="N378" t="s">
        <v>2162</v>
      </c>
      <c r="O378" t="s">
        <v>593</v>
      </c>
      <c r="P378" t="s">
        <v>2103</v>
      </c>
      <c r="Q378" t="s">
        <v>988</v>
      </c>
      <c r="R378" t="s">
        <v>2576</v>
      </c>
      <c r="S378" t="s">
        <v>2577</v>
      </c>
      <c r="T378" t="s">
        <v>218</v>
      </c>
      <c r="U378" t="s">
        <v>812</v>
      </c>
      <c r="V378" t="s">
        <v>461</v>
      </c>
      <c r="W378" t="s">
        <v>988</v>
      </c>
      <c r="X378" t="s">
        <v>988</v>
      </c>
      <c r="Y378" t="s">
        <v>988</v>
      </c>
      <c r="Z378" t="s">
        <v>988</v>
      </c>
      <c r="AA378" t="s">
        <v>988</v>
      </c>
      <c r="AB378" t="s">
        <v>988</v>
      </c>
      <c r="AC378" t="s">
        <v>988</v>
      </c>
      <c r="AD378" t="s">
        <v>988</v>
      </c>
      <c r="AE378" t="s">
        <v>988</v>
      </c>
    </row>
    <row r="379" spans="1:31" hidden="1" x14ac:dyDescent="0.3">
      <c r="A379" t="s">
        <v>2578</v>
      </c>
      <c r="B379" t="s">
        <v>2579</v>
      </c>
      <c r="C379" s="1" t="str">
        <f t="shared" si="56"/>
        <v>27:0003</v>
      </c>
      <c r="D379" s="1" t="str">
        <f t="shared" si="57"/>
        <v>27:0003</v>
      </c>
      <c r="E379" t="s">
        <v>2579</v>
      </c>
      <c r="F379" t="s">
        <v>2580</v>
      </c>
      <c r="H379">
        <v>60.999675199999999</v>
      </c>
      <c r="I379">
        <v>-120.9033281</v>
      </c>
      <c r="J379" s="1" t="str">
        <f>HYPERLINK("https://geochem.nrcan.gc.ca/cdogs/content/kwd/kwd020044_e.htm", "Till")</f>
        <v>Till</v>
      </c>
      <c r="K379" s="1" t="str">
        <f t="shared" si="58"/>
        <v>HMC separation (ODM standard)</v>
      </c>
      <c r="L379" t="s">
        <v>2477</v>
      </c>
      <c r="M379" t="s">
        <v>988</v>
      </c>
      <c r="N379" t="s">
        <v>2272</v>
      </c>
      <c r="O379" t="s">
        <v>285</v>
      </c>
      <c r="P379" t="s">
        <v>781</v>
      </c>
      <c r="Q379" t="s">
        <v>988</v>
      </c>
      <c r="R379" t="s">
        <v>2581</v>
      </c>
      <c r="S379" t="s">
        <v>2582</v>
      </c>
      <c r="T379" t="s">
        <v>2295</v>
      </c>
      <c r="U379" t="s">
        <v>343</v>
      </c>
      <c r="V379" t="s">
        <v>2182</v>
      </c>
      <c r="W379" t="s">
        <v>988</v>
      </c>
      <c r="X379" t="s">
        <v>988</v>
      </c>
      <c r="Y379" t="s">
        <v>988</v>
      </c>
      <c r="Z379" t="s">
        <v>988</v>
      </c>
      <c r="AA379" t="s">
        <v>988</v>
      </c>
      <c r="AB379" t="s">
        <v>988</v>
      </c>
      <c r="AC379" t="s">
        <v>988</v>
      </c>
      <c r="AD379" t="s">
        <v>988</v>
      </c>
      <c r="AE379" t="s">
        <v>988</v>
      </c>
    </row>
    <row r="380" spans="1:31" hidden="1" x14ac:dyDescent="0.3">
      <c r="A380" t="s">
        <v>2583</v>
      </c>
      <c r="B380" t="s">
        <v>2584</v>
      </c>
      <c r="C380" s="1" t="str">
        <f t="shared" si="56"/>
        <v>27:0003</v>
      </c>
      <c r="D380" s="1" t="str">
        <f t="shared" si="57"/>
        <v>27:0003</v>
      </c>
      <c r="E380" t="s">
        <v>2584</v>
      </c>
      <c r="F380" t="s">
        <v>2585</v>
      </c>
      <c r="H380">
        <v>60.783596299999999</v>
      </c>
      <c r="I380">
        <v>-121.3528397</v>
      </c>
      <c r="J380" s="1" t="str">
        <f>HYPERLINK("https://geochem.nrcan.gc.ca/cdogs/content/kwd/kwd020045_e.htm", "Basal till")</f>
        <v>Basal till</v>
      </c>
      <c r="K380" s="1" t="str">
        <f t="shared" si="58"/>
        <v>HMC separation (ODM standard)</v>
      </c>
      <c r="L380" t="s">
        <v>2211</v>
      </c>
      <c r="M380" t="s">
        <v>988</v>
      </c>
      <c r="N380" t="s">
        <v>2218</v>
      </c>
      <c r="O380" t="s">
        <v>222</v>
      </c>
      <c r="P380" t="s">
        <v>2172</v>
      </c>
      <c r="Q380" t="s">
        <v>988</v>
      </c>
      <c r="R380" t="s">
        <v>2586</v>
      </c>
      <c r="S380" t="s">
        <v>2587</v>
      </c>
      <c r="T380" t="s">
        <v>2588</v>
      </c>
      <c r="U380" t="s">
        <v>2481</v>
      </c>
      <c r="V380" t="s">
        <v>2231</v>
      </c>
      <c r="W380" t="s">
        <v>988</v>
      </c>
      <c r="X380" t="s">
        <v>988</v>
      </c>
      <c r="Y380" t="s">
        <v>988</v>
      </c>
      <c r="Z380" t="s">
        <v>988</v>
      </c>
      <c r="AA380" t="s">
        <v>988</v>
      </c>
      <c r="AB380" t="s">
        <v>988</v>
      </c>
      <c r="AC380" t="s">
        <v>988</v>
      </c>
      <c r="AD380" t="s">
        <v>988</v>
      </c>
      <c r="AE380" t="s">
        <v>988</v>
      </c>
    </row>
    <row r="381" spans="1:31" hidden="1" x14ac:dyDescent="0.3">
      <c r="A381" t="s">
        <v>2589</v>
      </c>
      <c r="B381" t="s">
        <v>2590</v>
      </c>
      <c r="C381" s="1" t="str">
        <f t="shared" si="56"/>
        <v>27:0003</v>
      </c>
      <c r="D381" s="1" t="str">
        <f t="shared" si="57"/>
        <v>27:0003</v>
      </c>
      <c r="E381" t="s">
        <v>2590</v>
      </c>
      <c r="F381" t="s">
        <v>2591</v>
      </c>
      <c r="H381">
        <v>60.838562600000003</v>
      </c>
      <c r="I381">
        <v>-121.44705190000001</v>
      </c>
      <c r="J381" s="1" t="str">
        <f>HYPERLINK("https://geochem.nrcan.gc.ca/cdogs/content/kwd/kwd020045_e.htm", "Basal till")</f>
        <v>Basal till</v>
      </c>
      <c r="K381" s="1" t="str">
        <f t="shared" si="58"/>
        <v>HMC separation (ODM standard)</v>
      </c>
      <c r="L381" t="s">
        <v>2231</v>
      </c>
      <c r="M381" t="s">
        <v>988</v>
      </c>
      <c r="N381" t="s">
        <v>781</v>
      </c>
      <c r="O381" t="s">
        <v>285</v>
      </c>
      <c r="P381" t="s">
        <v>2262</v>
      </c>
      <c r="Q381" t="s">
        <v>988</v>
      </c>
      <c r="R381" t="s">
        <v>2592</v>
      </c>
      <c r="S381" t="s">
        <v>2593</v>
      </c>
      <c r="T381" t="s">
        <v>2521</v>
      </c>
      <c r="U381" t="s">
        <v>812</v>
      </c>
      <c r="V381" t="s">
        <v>2218</v>
      </c>
      <c r="W381" t="s">
        <v>988</v>
      </c>
      <c r="X381" t="s">
        <v>988</v>
      </c>
      <c r="Y381" t="s">
        <v>988</v>
      </c>
      <c r="Z381" t="s">
        <v>988</v>
      </c>
      <c r="AA381" t="s">
        <v>988</v>
      </c>
      <c r="AB381" t="s">
        <v>988</v>
      </c>
      <c r="AC381" t="s">
        <v>988</v>
      </c>
      <c r="AD381" t="s">
        <v>988</v>
      </c>
      <c r="AE381" t="s">
        <v>988</v>
      </c>
    </row>
    <row r="382" spans="1:31" hidden="1" x14ac:dyDescent="0.3">
      <c r="A382" t="s">
        <v>2594</v>
      </c>
      <c r="B382" t="s">
        <v>2595</v>
      </c>
      <c r="C382" s="1" t="str">
        <f t="shared" si="56"/>
        <v>27:0003</v>
      </c>
      <c r="D382" s="1" t="str">
        <f t="shared" si="57"/>
        <v>27:0003</v>
      </c>
      <c r="E382" t="s">
        <v>2595</v>
      </c>
      <c r="F382" t="s">
        <v>2596</v>
      </c>
      <c r="J382" s="1" t="str">
        <f>HYPERLINK("https://geochem.nrcan.gc.ca/cdogs/content/kwd/kwd020045_e.htm", "Basal till")</f>
        <v>Basal till</v>
      </c>
      <c r="K382" s="1" t="str">
        <f t="shared" si="58"/>
        <v>HMC separation (ODM standard)</v>
      </c>
      <c r="L382" t="s">
        <v>2408</v>
      </c>
      <c r="M382" t="s">
        <v>988</v>
      </c>
      <c r="N382" t="s">
        <v>2363</v>
      </c>
      <c r="O382" t="s">
        <v>2099</v>
      </c>
      <c r="P382" t="s">
        <v>719</v>
      </c>
      <c r="Q382" t="s">
        <v>988</v>
      </c>
      <c r="R382" t="s">
        <v>2597</v>
      </c>
      <c r="S382" t="s">
        <v>2598</v>
      </c>
      <c r="T382" t="s">
        <v>1063</v>
      </c>
      <c r="U382" t="s">
        <v>281</v>
      </c>
      <c r="V382" t="s">
        <v>2114</v>
      </c>
      <c r="W382" t="s">
        <v>988</v>
      </c>
      <c r="X382" t="s">
        <v>988</v>
      </c>
      <c r="Y382" t="s">
        <v>988</v>
      </c>
      <c r="Z382" t="s">
        <v>988</v>
      </c>
      <c r="AA382" t="s">
        <v>988</v>
      </c>
      <c r="AB382" t="s">
        <v>988</v>
      </c>
      <c r="AC382" t="s">
        <v>988</v>
      </c>
      <c r="AD382" t="s">
        <v>988</v>
      </c>
      <c r="AE382" t="s">
        <v>988</v>
      </c>
    </row>
    <row r="383" spans="1:31" hidden="1" x14ac:dyDescent="0.3">
      <c r="A383" t="s">
        <v>2599</v>
      </c>
      <c r="B383" t="s">
        <v>2600</v>
      </c>
      <c r="C383" s="1" t="str">
        <f t="shared" si="56"/>
        <v>27:0003</v>
      </c>
      <c r="D383" s="1" t="str">
        <f t="shared" si="57"/>
        <v>27:0003</v>
      </c>
      <c r="E383" t="s">
        <v>2600</v>
      </c>
      <c r="F383" t="s">
        <v>2601</v>
      </c>
      <c r="H383">
        <v>60.516859699999998</v>
      </c>
      <c r="I383">
        <v>-122.1050594</v>
      </c>
      <c r="J383" s="1" t="str">
        <f>HYPERLINK("https://geochem.nrcan.gc.ca/cdogs/content/kwd/kwd020045_e.htm", "Basal till")</f>
        <v>Basal till</v>
      </c>
      <c r="K383" s="1" t="str">
        <f t="shared" si="58"/>
        <v>HMC separation (ODM standard)</v>
      </c>
      <c r="L383" t="s">
        <v>384</v>
      </c>
      <c r="M383" t="s">
        <v>988</v>
      </c>
      <c r="N383" t="s">
        <v>87</v>
      </c>
      <c r="O383" t="s">
        <v>53</v>
      </c>
      <c r="P383" t="s">
        <v>2423</v>
      </c>
      <c r="Q383" t="s">
        <v>988</v>
      </c>
      <c r="R383" t="s">
        <v>2602</v>
      </c>
      <c r="S383" t="s">
        <v>2603</v>
      </c>
      <c r="T383" t="s">
        <v>800</v>
      </c>
      <c r="U383" t="s">
        <v>202</v>
      </c>
      <c r="V383" t="s">
        <v>2604</v>
      </c>
      <c r="W383" t="s">
        <v>988</v>
      </c>
      <c r="X383" t="s">
        <v>988</v>
      </c>
      <c r="Y383" t="s">
        <v>988</v>
      </c>
      <c r="Z383" t="s">
        <v>988</v>
      </c>
      <c r="AA383" t="s">
        <v>988</v>
      </c>
      <c r="AB383" t="s">
        <v>988</v>
      </c>
      <c r="AC383" t="s">
        <v>988</v>
      </c>
      <c r="AD383" t="s">
        <v>988</v>
      </c>
      <c r="AE383" t="s">
        <v>988</v>
      </c>
    </row>
    <row r="384" spans="1:31" hidden="1" x14ac:dyDescent="0.3">
      <c r="A384" t="s">
        <v>2605</v>
      </c>
      <c r="B384" t="s">
        <v>2606</v>
      </c>
      <c r="C384" s="1" t="str">
        <f t="shared" si="56"/>
        <v>27:0003</v>
      </c>
      <c r="D384" s="1" t="str">
        <f t="shared" si="57"/>
        <v>27:0003</v>
      </c>
      <c r="E384" t="s">
        <v>2606</v>
      </c>
      <c r="F384" t="s">
        <v>2607</v>
      </c>
      <c r="H384">
        <v>60.483809700000002</v>
      </c>
      <c r="I384">
        <v>-122.26570890000001</v>
      </c>
      <c r="J384" s="1" t="str">
        <f>HYPERLINK("https://geochem.nrcan.gc.ca/cdogs/content/kwd/kwd020045_e.htm", "Basal till")</f>
        <v>Basal till</v>
      </c>
      <c r="K384" s="1" t="str">
        <f t="shared" si="58"/>
        <v>HMC separation (ODM standard)</v>
      </c>
      <c r="L384" t="s">
        <v>480</v>
      </c>
      <c r="M384" t="s">
        <v>988</v>
      </c>
      <c r="N384" t="s">
        <v>2548</v>
      </c>
      <c r="O384" t="s">
        <v>557</v>
      </c>
      <c r="P384" t="s">
        <v>2086</v>
      </c>
      <c r="Q384" t="s">
        <v>988</v>
      </c>
      <c r="R384" t="s">
        <v>2608</v>
      </c>
      <c r="S384" t="s">
        <v>2609</v>
      </c>
      <c r="T384" t="s">
        <v>483</v>
      </c>
      <c r="U384" t="s">
        <v>2610</v>
      </c>
      <c r="V384" t="s">
        <v>2611</v>
      </c>
      <c r="W384" t="s">
        <v>988</v>
      </c>
      <c r="X384" t="s">
        <v>988</v>
      </c>
      <c r="Y384" t="s">
        <v>988</v>
      </c>
      <c r="Z384" t="s">
        <v>988</v>
      </c>
      <c r="AA384" t="s">
        <v>988</v>
      </c>
      <c r="AB384" t="s">
        <v>988</v>
      </c>
      <c r="AC384" t="s">
        <v>988</v>
      </c>
      <c r="AD384" t="s">
        <v>988</v>
      </c>
      <c r="AE384" t="s">
        <v>988</v>
      </c>
    </row>
    <row r="385" spans="1:31" hidden="1" x14ac:dyDescent="0.3">
      <c r="A385" t="s">
        <v>2612</v>
      </c>
      <c r="B385" t="s">
        <v>2613</v>
      </c>
      <c r="C385" s="1" t="str">
        <f t="shared" si="56"/>
        <v>27:0003</v>
      </c>
      <c r="D385" s="1" t="str">
        <f t="shared" si="57"/>
        <v>27:0003</v>
      </c>
      <c r="E385" t="s">
        <v>2613</v>
      </c>
      <c r="F385" t="s">
        <v>2614</v>
      </c>
      <c r="J385" s="1" t="str">
        <f>HYPERLINK("https://geochem.nrcan.gc.ca/cdogs/content/kwd/kwd020044_e.htm", "Till")</f>
        <v>Till</v>
      </c>
      <c r="K385" s="1" t="str">
        <f t="shared" si="58"/>
        <v>HMC separation (ODM standard)</v>
      </c>
      <c r="L385" t="s">
        <v>87</v>
      </c>
      <c r="M385" t="s">
        <v>988</v>
      </c>
      <c r="N385" t="s">
        <v>2220</v>
      </c>
      <c r="O385" t="s">
        <v>611</v>
      </c>
      <c r="P385" t="s">
        <v>2138</v>
      </c>
      <c r="Q385" t="s">
        <v>988</v>
      </c>
      <c r="R385" t="s">
        <v>2615</v>
      </c>
      <c r="S385" t="s">
        <v>2616</v>
      </c>
      <c r="T385" t="s">
        <v>2192</v>
      </c>
      <c r="U385" t="s">
        <v>49</v>
      </c>
      <c r="V385" t="s">
        <v>2604</v>
      </c>
      <c r="W385" t="s">
        <v>988</v>
      </c>
      <c r="X385" t="s">
        <v>988</v>
      </c>
      <c r="Y385" t="s">
        <v>988</v>
      </c>
      <c r="Z385" t="s">
        <v>988</v>
      </c>
      <c r="AA385" t="s">
        <v>988</v>
      </c>
      <c r="AB385" t="s">
        <v>988</v>
      </c>
      <c r="AC385" t="s">
        <v>988</v>
      </c>
      <c r="AD385" t="s">
        <v>988</v>
      </c>
      <c r="AE385" t="s">
        <v>988</v>
      </c>
    </row>
    <row r="386" spans="1:31" hidden="1" x14ac:dyDescent="0.3">
      <c r="A386" t="s">
        <v>2617</v>
      </c>
      <c r="B386" t="s">
        <v>2618</v>
      </c>
      <c r="C386" s="1" t="str">
        <f t="shared" si="56"/>
        <v>27:0003</v>
      </c>
      <c r="D386" s="1" t="str">
        <f t="shared" si="57"/>
        <v>27:0003</v>
      </c>
      <c r="E386" t="s">
        <v>2618</v>
      </c>
      <c r="F386" t="s">
        <v>2619</v>
      </c>
      <c r="J386" s="1" t="str">
        <f>HYPERLINK("https://geochem.nrcan.gc.ca/cdogs/content/kwd/kwd020044_e.htm", "Till")</f>
        <v>Till</v>
      </c>
      <c r="K386" s="1" t="str">
        <f t="shared" si="58"/>
        <v>HMC separation (ODM standard)</v>
      </c>
      <c r="L386" t="s">
        <v>2125</v>
      </c>
      <c r="M386" t="s">
        <v>988</v>
      </c>
      <c r="N386" t="s">
        <v>2126</v>
      </c>
      <c r="O386" t="s">
        <v>554</v>
      </c>
      <c r="P386" t="s">
        <v>2220</v>
      </c>
      <c r="Q386" t="s">
        <v>988</v>
      </c>
      <c r="R386" t="s">
        <v>2620</v>
      </c>
      <c r="S386" t="s">
        <v>2621</v>
      </c>
      <c r="T386" t="s">
        <v>2192</v>
      </c>
      <c r="U386" t="s">
        <v>611</v>
      </c>
      <c r="V386" t="s">
        <v>1047</v>
      </c>
      <c r="W386" t="s">
        <v>988</v>
      </c>
      <c r="X386" t="s">
        <v>988</v>
      </c>
      <c r="Y386" t="s">
        <v>988</v>
      </c>
      <c r="Z386" t="s">
        <v>988</v>
      </c>
      <c r="AA386" t="s">
        <v>988</v>
      </c>
      <c r="AB386" t="s">
        <v>988</v>
      </c>
      <c r="AC386" t="s">
        <v>988</v>
      </c>
      <c r="AD386" t="s">
        <v>988</v>
      </c>
      <c r="AE386" t="s">
        <v>988</v>
      </c>
    </row>
    <row r="387" spans="1:31" hidden="1" x14ac:dyDescent="0.3">
      <c r="A387" t="s">
        <v>2622</v>
      </c>
      <c r="B387" t="s">
        <v>2623</v>
      </c>
      <c r="C387" s="1" t="str">
        <f t="shared" si="56"/>
        <v>27:0003</v>
      </c>
      <c r="D387" s="1" t="str">
        <f t="shared" si="57"/>
        <v>27:0003</v>
      </c>
      <c r="E387" t="s">
        <v>2623</v>
      </c>
      <c r="F387" t="s">
        <v>2624</v>
      </c>
      <c r="H387">
        <v>60.439794599999999</v>
      </c>
      <c r="I387">
        <v>-121.8596653</v>
      </c>
      <c r="J387" s="1" t="str">
        <f>HYPERLINK("https://geochem.nrcan.gc.ca/cdogs/content/kwd/kwd020044_e.htm", "Till")</f>
        <v>Till</v>
      </c>
      <c r="K387" s="1" t="str">
        <f t="shared" si="58"/>
        <v>HMC separation (ODM standard)</v>
      </c>
      <c r="L387" t="s">
        <v>2133</v>
      </c>
      <c r="M387" t="s">
        <v>988</v>
      </c>
      <c r="N387" t="s">
        <v>2134</v>
      </c>
      <c r="O387" t="s">
        <v>485</v>
      </c>
      <c r="P387" t="s">
        <v>855</v>
      </c>
      <c r="Q387" t="s">
        <v>988</v>
      </c>
      <c r="R387" t="s">
        <v>2625</v>
      </c>
      <c r="S387" t="s">
        <v>2626</v>
      </c>
      <c r="T387" t="s">
        <v>603</v>
      </c>
      <c r="U387" t="s">
        <v>52</v>
      </c>
      <c r="V387" t="s">
        <v>689</v>
      </c>
      <c r="W387" t="s">
        <v>988</v>
      </c>
      <c r="X387" t="s">
        <v>988</v>
      </c>
      <c r="Y387" t="s">
        <v>988</v>
      </c>
      <c r="Z387" t="s">
        <v>988</v>
      </c>
      <c r="AA387" t="s">
        <v>988</v>
      </c>
      <c r="AB387" t="s">
        <v>988</v>
      </c>
      <c r="AC387" t="s">
        <v>988</v>
      </c>
      <c r="AD387" t="s">
        <v>988</v>
      </c>
      <c r="AE387" t="s">
        <v>988</v>
      </c>
    </row>
    <row r="388" spans="1:31" hidden="1" x14ac:dyDescent="0.3">
      <c r="A388" t="s">
        <v>2627</v>
      </c>
      <c r="B388" t="s">
        <v>2628</v>
      </c>
      <c r="C388" s="1" t="str">
        <f t="shared" si="56"/>
        <v>27:0003</v>
      </c>
      <c r="D388" s="1" t="str">
        <f t="shared" si="57"/>
        <v>27:0003</v>
      </c>
      <c r="E388" t="s">
        <v>2628</v>
      </c>
      <c r="F388" t="s">
        <v>2629</v>
      </c>
      <c r="H388">
        <v>60.274948700000003</v>
      </c>
      <c r="I388">
        <v>-122.5146244</v>
      </c>
      <c r="J388" s="1" t="str">
        <f>HYPERLINK("https://geochem.nrcan.gc.ca/cdogs/content/kwd/kwd020081_e.htm", "Colluviated till")</f>
        <v>Colluviated till</v>
      </c>
      <c r="K388" s="1" t="str">
        <f t="shared" si="58"/>
        <v>HMC separation (ODM standard)</v>
      </c>
      <c r="L388" t="s">
        <v>2134</v>
      </c>
      <c r="M388" t="s">
        <v>988</v>
      </c>
      <c r="N388" t="s">
        <v>2555</v>
      </c>
      <c r="O388" t="s">
        <v>49</v>
      </c>
      <c r="P388" t="s">
        <v>800</v>
      </c>
      <c r="Q388" t="s">
        <v>988</v>
      </c>
      <c r="R388" t="s">
        <v>2630</v>
      </c>
      <c r="S388" t="s">
        <v>2631</v>
      </c>
      <c r="T388" t="s">
        <v>2515</v>
      </c>
      <c r="U388" t="s">
        <v>554</v>
      </c>
      <c r="V388" t="s">
        <v>1063</v>
      </c>
      <c r="W388" t="s">
        <v>988</v>
      </c>
      <c r="X388" t="s">
        <v>988</v>
      </c>
      <c r="Y388" t="s">
        <v>988</v>
      </c>
      <c r="Z388" t="s">
        <v>988</v>
      </c>
      <c r="AA388" t="s">
        <v>988</v>
      </c>
      <c r="AB388" t="s">
        <v>988</v>
      </c>
      <c r="AC388" t="s">
        <v>988</v>
      </c>
      <c r="AD388" t="s">
        <v>988</v>
      </c>
      <c r="AE388" t="s">
        <v>988</v>
      </c>
    </row>
    <row r="389" spans="1:31" hidden="1" x14ac:dyDescent="0.3">
      <c r="A389" t="s">
        <v>2632</v>
      </c>
      <c r="B389" t="s">
        <v>2633</v>
      </c>
      <c r="C389" s="1" t="str">
        <f t="shared" si="56"/>
        <v>27:0003</v>
      </c>
      <c r="D389" s="1" t="str">
        <f t="shared" si="57"/>
        <v>27:0003</v>
      </c>
      <c r="E389" t="s">
        <v>2633</v>
      </c>
      <c r="F389" t="s">
        <v>2634</v>
      </c>
      <c r="H389">
        <v>60.333030200000003</v>
      </c>
      <c r="I389">
        <v>-122.47808360000001</v>
      </c>
      <c r="J389" s="1" t="str">
        <f>HYPERLINK("https://geochem.nrcan.gc.ca/cdogs/content/kwd/kwd020081_e.htm", "Colluviated till")</f>
        <v>Colluviated till</v>
      </c>
      <c r="K389" s="1" t="str">
        <f t="shared" si="58"/>
        <v>HMC separation (ODM standard)</v>
      </c>
      <c r="L389" t="s">
        <v>781</v>
      </c>
      <c r="M389" t="s">
        <v>988</v>
      </c>
      <c r="N389" t="s">
        <v>2119</v>
      </c>
      <c r="O389" t="s">
        <v>2533</v>
      </c>
      <c r="P389" t="s">
        <v>87</v>
      </c>
      <c r="Q389" t="s">
        <v>988</v>
      </c>
      <c r="R389" t="s">
        <v>2635</v>
      </c>
      <c r="S389" t="s">
        <v>2636</v>
      </c>
      <c r="T389" t="s">
        <v>2637</v>
      </c>
      <c r="U389" t="s">
        <v>641</v>
      </c>
      <c r="V389" t="s">
        <v>2638</v>
      </c>
      <c r="W389" t="s">
        <v>988</v>
      </c>
      <c r="X389" t="s">
        <v>988</v>
      </c>
      <c r="Y389" t="s">
        <v>988</v>
      </c>
      <c r="Z389" t="s">
        <v>988</v>
      </c>
      <c r="AA389" t="s">
        <v>988</v>
      </c>
      <c r="AB389" t="s">
        <v>988</v>
      </c>
      <c r="AC389" t="s">
        <v>988</v>
      </c>
      <c r="AD389" t="s">
        <v>988</v>
      </c>
      <c r="AE389" t="s">
        <v>988</v>
      </c>
    </row>
    <row r="390" spans="1:31" hidden="1" x14ac:dyDescent="0.3">
      <c r="A390" t="s">
        <v>2639</v>
      </c>
      <c r="B390" t="s">
        <v>2640</v>
      </c>
      <c r="C390" s="1" t="str">
        <f t="shared" si="56"/>
        <v>27:0003</v>
      </c>
      <c r="D390" s="1" t="str">
        <f t="shared" si="57"/>
        <v>27:0003</v>
      </c>
      <c r="E390" t="s">
        <v>2640</v>
      </c>
      <c r="F390" t="s">
        <v>2641</v>
      </c>
      <c r="H390">
        <v>60.276570599999999</v>
      </c>
      <c r="I390">
        <v>-122.3444867</v>
      </c>
      <c r="J390" s="1" t="str">
        <f>HYPERLINK("https://geochem.nrcan.gc.ca/cdogs/content/kwd/kwd020081_e.htm", "Colluviated till")</f>
        <v>Colluviated till</v>
      </c>
      <c r="K390" s="1" t="str">
        <f t="shared" si="58"/>
        <v>HMC separation (ODM standard)</v>
      </c>
      <c r="L390" t="s">
        <v>2083</v>
      </c>
      <c r="M390" t="s">
        <v>988</v>
      </c>
      <c r="N390" t="s">
        <v>719</v>
      </c>
      <c r="O390" t="s">
        <v>1077</v>
      </c>
      <c r="P390" t="s">
        <v>2604</v>
      </c>
      <c r="Q390" t="s">
        <v>988</v>
      </c>
      <c r="R390" t="s">
        <v>2642</v>
      </c>
      <c r="S390" t="s">
        <v>2643</v>
      </c>
      <c r="T390" t="s">
        <v>2097</v>
      </c>
      <c r="U390" t="s">
        <v>485</v>
      </c>
      <c r="V390" t="s">
        <v>363</v>
      </c>
      <c r="W390" t="s">
        <v>988</v>
      </c>
      <c r="X390" t="s">
        <v>988</v>
      </c>
      <c r="Y390" t="s">
        <v>988</v>
      </c>
      <c r="Z390" t="s">
        <v>988</v>
      </c>
      <c r="AA390" t="s">
        <v>988</v>
      </c>
      <c r="AB390" t="s">
        <v>988</v>
      </c>
      <c r="AC390" t="s">
        <v>988</v>
      </c>
      <c r="AD390" t="s">
        <v>988</v>
      </c>
      <c r="AE390" t="s">
        <v>988</v>
      </c>
    </row>
    <row r="391" spans="1:31" hidden="1" x14ac:dyDescent="0.3">
      <c r="A391" t="s">
        <v>2644</v>
      </c>
      <c r="B391" t="s">
        <v>2645</v>
      </c>
      <c r="C391" s="1" t="str">
        <f t="shared" si="56"/>
        <v>27:0003</v>
      </c>
      <c r="D391" s="1" t="str">
        <f t="shared" si="57"/>
        <v>27:0003</v>
      </c>
      <c r="E391" t="s">
        <v>2645</v>
      </c>
      <c r="F391" t="s">
        <v>2646</v>
      </c>
      <c r="H391">
        <v>60.204384900000001</v>
      </c>
      <c r="I391">
        <v>-122.10194679999999</v>
      </c>
      <c r="J391" s="1" t="str">
        <f t="shared" ref="J391:J400" si="60">HYPERLINK("https://geochem.nrcan.gc.ca/cdogs/content/kwd/kwd020045_e.htm", "Basal till")</f>
        <v>Basal till</v>
      </c>
      <c r="K391" s="1" t="str">
        <f t="shared" si="58"/>
        <v>HMC separation (ODM standard)</v>
      </c>
      <c r="L391" t="s">
        <v>2335</v>
      </c>
      <c r="M391" t="s">
        <v>988</v>
      </c>
      <c r="N391" t="s">
        <v>384</v>
      </c>
      <c r="O391" t="s">
        <v>202</v>
      </c>
      <c r="P391" t="s">
        <v>555</v>
      </c>
      <c r="Q391" t="s">
        <v>988</v>
      </c>
      <c r="R391" t="s">
        <v>2647</v>
      </c>
      <c r="S391" t="s">
        <v>2648</v>
      </c>
      <c r="T391" t="s">
        <v>2649</v>
      </c>
      <c r="U391" t="s">
        <v>464</v>
      </c>
      <c r="V391" t="s">
        <v>2650</v>
      </c>
      <c r="W391" t="s">
        <v>988</v>
      </c>
      <c r="X391" t="s">
        <v>988</v>
      </c>
      <c r="Y391" t="s">
        <v>988</v>
      </c>
      <c r="Z391" t="s">
        <v>988</v>
      </c>
      <c r="AA391" t="s">
        <v>988</v>
      </c>
      <c r="AB391" t="s">
        <v>988</v>
      </c>
      <c r="AC391" t="s">
        <v>988</v>
      </c>
      <c r="AD391" t="s">
        <v>988</v>
      </c>
      <c r="AE391" t="s">
        <v>988</v>
      </c>
    </row>
    <row r="392" spans="1:31" hidden="1" x14ac:dyDescent="0.3">
      <c r="A392" t="s">
        <v>2651</v>
      </c>
      <c r="B392" t="s">
        <v>2652</v>
      </c>
      <c r="C392" s="1" t="str">
        <f t="shared" si="56"/>
        <v>27:0003</v>
      </c>
      <c r="D392" s="1" t="str">
        <f t="shared" si="57"/>
        <v>27:0003</v>
      </c>
      <c r="E392" t="s">
        <v>2652</v>
      </c>
      <c r="F392" t="s">
        <v>2653</v>
      </c>
      <c r="H392">
        <v>60.186670499999998</v>
      </c>
      <c r="I392">
        <v>-121.91274079999999</v>
      </c>
      <c r="J392" s="1" t="str">
        <f t="shared" si="60"/>
        <v>Basal till</v>
      </c>
      <c r="K392" s="1" t="str">
        <f t="shared" si="58"/>
        <v>HMC separation (ODM standard)</v>
      </c>
      <c r="L392" t="s">
        <v>2083</v>
      </c>
      <c r="M392" t="s">
        <v>988</v>
      </c>
      <c r="N392" t="s">
        <v>719</v>
      </c>
      <c r="O392" t="s">
        <v>734</v>
      </c>
      <c r="P392" t="s">
        <v>2098</v>
      </c>
      <c r="Q392" t="s">
        <v>988</v>
      </c>
      <c r="R392" t="s">
        <v>2654</v>
      </c>
      <c r="S392" t="s">
        <v>2655</v>
      </c>
      <c r="T392" t="s">
        <v>2656</v>
      </c>
      <c r="U392" t="s">
        <v>2610</v>
      </c>
      <c r="V392" t="s">
        <v>2657</v>
      </c>
      <c r="W392" t="s">
        <v>988</v>
      </c>
      <c r="X392" t="s">
        <v>988</v>
      </c>
      <c r="Y392" t="s">
        <v>988</v>
      </c>
      <c r="Z392" t="s">
        <v>988</v>
      </c>
      <c r="AA392" t="s">
        <v>988</v>
      </c>
      <c r="AB392" t="s">
        <v>988</v>
      </c>
      <c r="AC392" t="s">
        <v>988</v>
      </c>
      <c r="AD392" t="s">
        <v>988</v>
      </c>
      <c r="AE392" t="s">
        <v>988</v>
      </c>
    </row>
    <row r="393" spans="1:31" hidden="1" x14ac:dyDescent="0.3">
      <c r="A393" t="s">
        <v>2658</v>
      </c>
      <c r="B393" t="s">
        <v>2659</v>
      </c>
      <c r="C393" s="1" t="str">
        <f t="shared" si="56"/>
        <v>27:0003</v>
      </c>
      <c r="D393" s="1" t="str">
        <f t="shared" si="57"/>
        <v>27:0003</v>
      </c>
      <c r="E393" t="s">
        <v>2659</v>
      </c>
      <c r="F393" t="s">
        <v>2660</v>
      </c>
      <c r="J393" s="1" t="str">
        <f t="shared" si="60"/>
        <v>Basal till</v>
      </c>
      <c r="K393" s="1" t="str">
        <f t="shared" si="58"/>
        <v>HMC separation (ODM standard)</v>
      </c>
      <c r="L393" t="s">
        <v>719</v>
      </c>
      <c r="M393" t="s">
        <v>988</v>
      </c>
      <c r="N393" t="s">
        <v>800</v>
      </c>
      <c r="O393" t="s">
        <v>1011</v>
      </c>
      <c r="P393" t="s">
        <v>626</v>
      </c>
      <c r="Q393" t="s">
        <v>988</v>
      </c>
      <c r="R393" t="s">
        <v>2661</v>
      </c>
      <c r="S393" t="s">
        <v>2662</v>
      </c>
      <c r="T393" t="s">
        <v>2104</v>
      </c>
      <c r="U393" t="s">
        <v>285</v>
      </c>
      <c r="V393" t="s">
        <v>363</v>
      </c>
      <c r="W393" t="s">
        <v>988</v>
      </c>
      <c r="X393" t="s">
        <v>988</v>
      </c>
      <c r="Y393" t="s">
        <v>988</v>
      </c>
      <c r="Z393" t="s">
        <v>988</v>
      </c>
      <c r="AA393" t="s">
        <v>988</v>
      </c>
      <c r="AB393" t="s">
        <v>988</v>
      </c>
      <c r="AC393" t="s">
        <v>988</v>
      </c>
      <c r="AD393" t="s">
        <v>988</v>
      </c>
      <c r="AE393" t="s">
        <v>988</v>
      </c>
    </row>
    <row r="394" spans="1:31" hidden="1" x14ac:dyDescent="0.3">
      <c r="A394" t="s">
        <v>2663</v>
      </c>
      <c r="B394" t="s">
        <v>2664</v>
      </c>
      <c r="C394" s="1" t="str">
        <f t="shared" si="56"/>
        <v>27:0003</v>
      </c>
      <c r="D394" s="1" t="str">
        <f t="shared" si="57"/>
        <v>27:0003</v>
      </c>
      <c r="E394" t="s">
        <v>2664</v>
      </c>
      <c r="F394" t="s">
        <v>2665</v>
      </c>
      <c r="H394">
        <v>60.255009899999997</v>
      </c>
      <c r="I394">
        <v>-120.0995119</v>
      </c>
      <c r="J394" s="1" t="str">
        <f t="shared" si="60"/>
        <v>Basal till</v>
      </c>
      <c r="K394" s="1" t="str">
        <f t="shared" si="58"/>
        <v>HMC separation (ODM standard)</v>
      </c>
      <c r="L394" t="s">
        <v>2344</v>
      </c>
      <c r="M394" t="s">
        <v>988</v>
      </c>
      <c r="N394" t="s">
        <v>2083</v>
      </c>
      <c r="O394" t="s">
        <v>535</v>
      </c>
      <c r="P394" t="s">
        <v>2666</v>
      </c>
      <c r="Q394" t="s">
        <v>988</v>
      </c>
      <c r="R394" t="s">
        <v>2667</v>
      </c>
      <c r="S394" t="s">
        <v>2668</v>
      </c>
      <c r="T394" t="s">
        <v>703</v>
      </c>
      <c r="U394" t="s">
        <v>1089</v>
      </c>
      <c r="V394" t="s">
        <v>256</v>
      </c>
      <c r="W394" t="s">
        <v>988</v>
      </c>
      <c r="X394" t="s">
        <v>988</v>
      </c>
      <c r="Y394" t="s">
        <v>988</v>
      </c>
      <c r="Z394" t="s">
        <v>988</v>
      </c>
      <c r="AA394" t="s">
        <v>988</v>
      </c>
      <c r="AB394" t="s">
        <v>988</v>
      </c>
      <c r="AC394" t="s">
        <v>988</v>
      </c>
      <c r="AD394" t="s">
        <v>988</v>
      </c>
      <c r="AE394" t="s">
        <v>988</v>
      </c>
    </row>
    <row r="395" spans="1:31" hidden="1" x14ac:dyDescent="0.3">
      <c r="A395" t="s">
        <v>2669</v>
      </c>
      <c r="B395" t="s">
        <v>2670</v>
      </c>
      <c r="C395" s="1" t="str">
        <f t="shared" si="56"/>
        <v>27:0003</v>
      </c>
      <c r="D395" s="1" t="str">
        <f t="shared" si="57"/>
        <v>27:0003</v>
      </c>
      <c r="E395" t="s">
        <v>2670</v>
      </c>
      <c r="F395" t="s">
        <v>2671</v>
      </c>
      <c r="H395">
        <v>60.182202500000002</v>
      </c>
      <c r="I395">
        <v>-120.17080799999999</v>
      </c>
      <c r="J395" s="1" t="str">
        <f t="shared" si="60"/>
        <v>Basal till</v>
      </c>
      <c r="K395" s="1" t="str">
        <f t="shared" si="58"/>
        <v>HMC separation (ODM standard)</v>
      </c>
      <c r="L395" t="s">
        <v>2129</v>
      </c>
      <c r="M395" t="s">
        <v>988</v>
      </c>
      <c r="N395" t="s">
        <v>139</v>
      </c>
      <c r="O395" t="s">
        <v>119</v>
      </c>
      <c r="P395" t="s">
        <v>2672</v>
      </c>
      <c r="Q395" t="s">
        <v>988</v>
      </c>
      <c r="R395" t="s">
        <v>2673</v>
      </c>
      <c r="S395" t="s">
        <v>1004</v>
      </c>
      <c r="T395" t="s">
        <v>2498</v>
      </c>
      <c r="U395" t="s">
        <v>281</v>
      </c>
      <c r="V395" t="s">
        <v>2384</v>
      </c>
      <c r="W395" t="s">
        <v>988</v>
      </c>
      <c r="X395" t="s">
        <v>988</v>
      </c>
      <c r="Y395" t="s">
        <v>988</v>
      </c>
      <c r="Z395" t="s">
        <v>988</v>
      </c>
      <c r="AA395" t="s">
        <v>988</v>
      </c>
      <c r="AB395" t="s">
        <v>988</v>
      </c>
      <c r="AC395" t="s">
        <v>988</v>
      </c>
      <c r="AD395" t="s">
        <v>988</v>
      </c>
      <c r="AE395" t="s">
        <v>988</v>
      </c>
    </row>
    <row r="396" spans="1:31" hidden="1" x14ac:dyDescent="0.3">
      <c r="A396" t="s">
        <v>2674</v>
      </c>
      <c r="B396" t="s">
        <v>2675</v>
      </c>
      <c r="C396" s="1" t="str">
        <f t="shared" si="56"/>
        <v>27:0003</v>
      </c>
      <c r="D396" s="1" t="str">
        <f t="shared" si="57"/>
        <v>27:0003</v>
      </c>
      <c r="E396" t="s">
        <v>2676</v>
      </c>
      <c r="F396" t="s">
        <v>2677</v>
      </c>
      <c r="H396">
        <v>60.106114699999999</v>
      </c>
      <c r="I396">
        <v>-120.3078326</v>
      </c>
      <c r="J396" s="1" t="str">
        <f t="shared" si="60"/>
        <v>Basal till</v>
      </c>
      <c r="K396" s="1" t="str">
        <f t="shared" si="58"/>
        <v>HMC separation (ODM standard)</v>
      </c>
      <c r="L396" t="s">
        <v>182</v>
      </c>
      <c r="M396" t="s">
        <v>988</v>
      </c>
      <c r="N396" t="s">
        <v>2183</v>
      </c>
      <c r="O396" t="s">
        <v>2533</v>
      </c>
      <c r="P396" t="s">
        <v>735</v>
      </c>
      <c r="Q396" t="s">
        <v>988</v>
      </c>
      <c r="R396" t="s">
        <v>2678</v>
      </c>
      <c r="S396" t="s">
        <v>2679</v>
      </c>
      <c r="T396" t="s">
        <v>2680</v>
      </c>
      <c r="U396" t="s">
        <v>424</v>
      </c>
      <c r="V396" t="s">
        <v>140</v>
      </c>
      <c r="W396" t="s">
        <v>988</v>
      </c>
      <c r="X396" t="s">
        <v>988</v>
      </c>
      <c r="Y396" t="s">
        <v>988</v>
      </c>
      <c r="Z396" t="s">
        <v>988</v>
      </c>
      <c r="AA396" t="s">
        <v>988</v>
      </c>
      <c r="AB396" t="s">
        <v>988</v>
      </c>
      <c r="AC396" t="s">
        <v>988</v>
      </c>
      <c r="AD396" t="s">
        <v>988</v>
      </c>
      <c r="AE396" t="s">
        <v>988</v>
      </c>
    </row>
    <row r="397" spans="1:31" hidden="1" x14ac:dyDescent="0.3">
      <c r="A397" t="s">
        <v>2681</v>
      </c>
      <c r="B397" t="s">
        <v>2676</v>
      </c>
      <c r="C397" s="1" t="str">
        <f t="shared" si="56"/>
        <v>27:0003</v>
      </c>
      <c r="D397" s="1" t="str">
        <f t="shared" si="57"/>
        <v>27:0003</v>
      </c>
      <c r="E397" t="s">
        <v>2682</v>
      </c>
      <c r="F397" t="s">
        <v>2683</v>
      </c>
      <c r="H397">
        <v>60.059995200000003</v>
      </c>
      <c r="I397">
        <v>-120.1587281</v>
      </c>
      <c r="J397" s="1" t="str">
        <f t="shared" si="60"/>
        <v>Basal till</v>
      </c>
      <c r="K397" s="1" t="str">
        <f t="shared" si="58"/>
        <v>HMC separation (ODM standard)</v>
      </c>
      <c r="L397" t="s">
        <v>304</v>
      </c>
      <c r="M397" t="s">
        <v>988</v>
      </c>
      <c r="N397" t="s">
        <v>2556</v>
      </c>
      <c r="O397" t="s">
        <v>199</v>
      </c>
      <c r="P397" t="s">
        <v>1012</v>
      </c>
      <c r="Q397" t="s">
        <v>988</v>
      </c>
      <c r="R397" t="s">
        <v>2684</v>
      </c>
      <c r="S397" t="s">
        <v>2685</v>
      </c>
      <c r="T397" t="s">
        <v>2119</v>
      </c>
      <c r="U397" t="s">
        <v>593</v>
      </c>
      <c r="V397" t="s">
        <v>2604</v>
      </c>
      <c r="W397" t="s">
        <v>988</v>
      </c>
      <c r="X397" t="s">
        <v>988</v>
      </c>
      <c r="Y397" t="s">
        <v>988</v>
      </c>
      <c r="Z397" t="s">
        <v>988</v>
      </c>
      <c r="AA397" t="s">
        <v>988</v>
      </c>
      <c r="AB397" t="s">
        <v>988</v>
      </c>
      <c r="AC397" t="s">
        <v>988</v>
      </c>
      <c r="AD397" t="s">
        <v>988</v>
      </c>
      <c r="AE397" t="s">
        <v>988</v>
      </c>
    </row>
    <row r="398" spans="1:31" hidden="1" x14ac:dyDescent="0.3">
      <c r="A398" t="s">
        <v>2686</v>
      </c>
      <c r="B398" t="s">
        <v>2682</v>
      </c>
      <c r="C398" s="1" t="str">
        <f t="shared" ref="C398:C429" si="61">HYPERLINK("https://geochem.nrcan.gc.ca/cdogs/content/bdl/bdl270003_e.htm", "27:0003")</f>
        <v>27:0003</v>
      </c>
      <c r="D398" s="1" t="str">
        <f t="shared" ref="D398:D429" si="62">HYPERLINK("https://geochem.nrcan.gc.ca/cdogs/content/svy/svy270003_e.htm", "27:0003")</f>
        <v>27:0003</v>
      </c>
      <c r="E398" t="s">
        <v>2687</v>
      </c>
      <c r="F398" t="s">
        <v>2688</v>
      </c>
      <c r="H398">
        <v>60.168887400000003</v>
      </c>
      <c r="I398">
        <v>-120.1158215</v>
      </c>
      <c r="J398" s="1" t="str">
        <f t="shared" si="60"/>
        <v>Basal till</v>
      </c>
      <c r="K398" s="1" t="str">
        <f t="shared" si="58"/>
        <v>HMC separation (ODM standard)</v>
      </c>
      <c r="L398" t="s">
        <v>408</v>
      </c>
      <c r="M398" t="s">
        <v>988</v>
      </c>
      <c r="N398" t="s">
        <v>900</v>
      </c>
      <c r="O398" t="s">
        <v>572</v>
      </c>
      <c r="P398" t="s">
        <v>2097</v>
      </c>
      <c r="Q398" t="s">
        <v>988</v>
      </c>
      <c r="R398" t="s">
        <v>2689</v>
      </c>
      <c r="S398" t="s">
        <v>2690</v>
      </c>
      <c r="T398" t="s">
        <v>95</v>
      </c>
      <c r="U398" t="s">
        <v>1089</v>
      </c>
      <c r="V398" t="s">
        <v>2134</v>
      </c>
      <c r="W398" t="s">
        <v>988</v>
      </c>
      <c r="X398" t="s">
        <v>988</v>
      </c>
      <c r="Y398" t="s">
        <v>988</v>
      </c>
      <c r="Z398" t="s">
        <v>988</v>
      </c>
      <c r="AA398" t="s">
        <v>988</v>
      </c>
      <c r="AB398" t="s">
        <v>988</v>
      </c>
      <c r="AC398" t="s">
        <v>988</v>
      </c>
      <c r="AD398" t="s">
        <v>988</v>
      </c>
      <c r="AE398" t="s">
        <v>988</v>
      </c>
    </row>
    <row r="399" spans="1:31" hidden="1" x14ac:dyDescent="0.3">
      <c r="A399" t="s">
        <v>2691</v>
      </c>
      <c r="B399" t="s">
        <v>2687</v>
      </c>
      <c r="C399" s="1" t="str">
        <f t="shared" si="61"/>
        <v>27:0003</v>
      </c>
      <c r="D399" s="1" t="str">
        <f t="shared" si="62"/>
        <v>27:0003</v>
      </c>
      <c r="E399" t="s">
        <v>2692</v>
      </c>
      <c r="F399" t="s">
        <v>2693</v>
      </c>
      <c r="H399">
        <v>60.215012199999997</v>
      </c>
      <c r="I399">
        <v>-120.3346018</v>
      </c>
      <c r="J399" s="1" t="str">
        <f t="shared" si="60"/>
        <v>Basal till</v>
      </c>
      <c r="K399" s="1" t="str">
        <f t="shared" si="58"/>
        <v>HMC separation (ODM standard)</v>
      </c>
      <c r="L399" t="s">
        <v>2142</v>
      </c>
      <c r="M399" t="s">
        <v>988</v>
      </c>
      <c r="N399" t="s">
        <v>626</v>
      </c>
      <c r="O399" t="s">
        <v>243</v>
      </c>
      <c r="P399" t="s">
        <v>140</v>
      </c>
      <c r="Q399" t="s">
        <v>988</v>
      </c>
      <c r="R399" t="s">
        <v>2694</v>
      </c>
      <c r="S399" t="s">
        <v>2695</v>
      </c>
      <c r="T399" t="s">
        <v>2696</v>
      </c>
      <c r="U399" t="s">
        <v>70</v>
      </c>
      <c r="V399" t="s">
        <v>2467</v>
      </c>
      <c r="W399" t="s">
        <v>988</v>
      </c>
      <c r="X399" t="s">
        <v>988</v>
      </c>
      <c r="Y399" t="s">
        <v>988</v>
      </c>
      <c r="Z399" t="s">
        <v>988</v>
      </c>
      <c r="AA399" t="s">
        <v>988</v>
      </c>
      <c r="AB399" t="s">
        <v>988</v>
      </c>
      <c r="AC399" t="s">
        <v>988</v>
      </c>
      <c r="AD399" t="s">
        <v>988</v>
      </c>
      <c r="AE399" t="s">
        <v>988</v>
      </c>
    </row>
    <row r="400" spans="1:31" hidden="1" x14ac:dyDescent="0.3">
      <c r="A400" t="s">
        <v>2697</v>
      </c>
      <c r="B400" t="s">
        <v>2692</v>
      </c>
      <c r="C400" s="1" t="str">
        <f t="shared" si="61"/>
        <v>27:0003</v>
      </c>
      <c r="D400" s="1" t="str">
        <f t="shared" si="62"/>
        <v>27:0003</v>
      </c>
      <c r="E400" t="s">
        <v>2698</v>
      </c>
      <c r="F400" t="s">
        <v>2699</v>
      </c>
      <c r="H400">
        <v>60.291058300000003</v>
      </c>
      <c r="I400">
        <v>-120.22872719999999</v>
      </c>
      <c r="J400" s="1" t="str">
        <f t="shared" si="60"/>
        <v>Basal till</v>
      </c>
      <c r="K400" s="1" t="str">
        <f t="shared" si="58"/>
        <v>HMC separation (ODM standard)</v>
      </c>
      <c r="L400" t="s">
        <v>512</v>
      </c>
      <c r="M400" t="s">
        <v>988</v>
      </c>
      <c r="N400" t="s">
        <v>2326</v>
      </c>
      <c r="O400" t="s">
        <v>464</v>
      </c>
      <c r="P400" t="s">
        <v>1047</v>
      </c>
      <c r="Q400" t="s">
        <v>988</v>
      </c>
      <c r="R400" t="s">
        <v>2700</v>
      </c>
      <c r="S400" t="s">
        <v>2701</v>
      </c>
      <c r="T400" t="s">
        <v>2126</v>
      </c>
      <c r="U400" t="s">
        <v>2219</v>
      </c>
      <c r="V400" t="s">
        <v>621</v>
      </c>
      <c r="W400" t="s">
        <v>988</v>
      </c>
      <c r="X400" t="s">
        <v>988</v>
      </c>
      <c r="Y400" t="s">
        <v>988</v>
      </c>
      <c r="Z400" t="s">
        <v>988</v>
      </c>
      <c r="AA400" t="s">
        <v>988</v>
      </c>
      <c r="AB400" t="s">
        <v>988</v>
      </c>
      <c r="AC400" t="s">
        <v>988</v>
      </c>
      <c r="AD400" t="s">
        <v>988</v>
      </c>
      <c r="AE400" t="s">
        <v>988</v>
      </c>
    </row>
    <row r="401" spans="1:31" hidden="1" x14ac:dyDescent="0.3">
      <c r="A401" t="s">
        <v>2702</v>
      </c>
      <c r="B401" t="s">
        <v>2698</v>
      </c>
      <c r="C401" s="1" t="str">
        <f t="shared" si="61"/>
        <v>27:0003</v>
      </c>
      <c r="D401" s="1" t="str">
        <f t="shared" si="62"/>
        <v>27:0003</v>
      </c>
      <c r="E401" t="s">
        <v>2703</v>
      </c>
      <c r="F401" t="s">
        <v>2704</v>
      </c>
      <c r="H401">
        <v>60.308066199999999</v>
      </c>
      <c r="I401">
        <v>-120.38930740000001</v>
      </c>
      <c r="J401" s="1" t="str">
        <f>HYPERLINK("https://geochem.nrcan.gc.ca/cdogs/content/kwd/kwd020044_e.htm", "Till")</f>
        <v>Till</v>
      </c>
      <c r="K401" s="1" t="str">
        <f t="shared" si="58"/>
        <v>HMC separation (ODM standard)</v>
      </c>
      <c r="L401" t="s">
        <v>2287</v>
      </c>
      <c r="M401" t="s">
        <v>988</v>
      </c>
      <c r="N401" t="s">
        <v>2334</v>
      </c>
      <c r="O401" t="s">
        <v>48</v>
      </c>
      <c r="P401" t="s">
        <v>2325</v>
      </c>
      <c r="Q401" t="s">
        <v>988</v>
      </c>
      <c r="R401" t="s">
        <v>2705</v>
      </c>
      <c r="S401" t="s">
        <v>2706</v>
      </c>
      <c r="T401" t="s">
        <v>992</v>
      </c>
      <c r="U401" t="s">
        <v>52</v>
      </c>
      <c r="V401" t="s">
        <v>800</v>
      </c>
      <c r="W401" t="s">
        <v>988</v>
      </c>
      <c r="X401" t="s">
        <v>988</v>
      </c>
      <c r="Y401" t="s">
        <v>988</v>
      </c>
      <c r="Z401" t="s">
        <v>988</v>
      </c>
      <c r="AA401" t="s">
        <v>988</v>
      </c>
      <c r="AB401" t="s">
        <v>988</v>
      </c>
      <c r="AC401" t="s">
        <v>988</v>
      </c>
      <c r="AD401" t="s">
        <v>988</v>
      </c>
      <c r="AE401" t="s">
        <v>988</v>
      </c>
    </row>
    <row r="402" spans="1:31" hidden="1" x14ac:dyDescent="0.3">
      <c r="A402" t="s">
        <v>2707</v>
      </c>
      <c r="B402" t="s">
        <v>2703</v>
      </c>
      <c r="C402" s="1" t="str">
        <f t="shared" si="61"/>
        <v>27:0003</v>
      </c>
      <c r="D402" s="1" t="str">
        <f t="shared" si="62"/>
        <v>27:0003</v>
      </c>
      <c r="E402" t="s">
        <v>2708</v>
      </c>
      <c r="F402" t="s">
        <v>2709</v>
      </c>
      <c r="H402">
        <v>60.347112799999998</v>
      </c>
      <c r="I402">
        <v>-120.4855257</v>
      </c>
      <c r="J402" s="1" t="str">
        <f>HYPERLINK("https://geochem.nrcan.gc.ca/cdogs/content/kwd/kwd020045_e.htm", "Basal till")</f>
        <v>Basal till</v>
      </c>
      <c r="K402" s="1" t="str">
        <f t="shared" si="58"/>
        <v>HMC separation (ODM standard)</v>
      </c>
      <c r="L402" t="s">
        <v>800</v>
      </c>
      <c r="M402" t="s">
        <v>988</v>
      </c>
      <c r="N402" t="s">
        <v>2485</v>
      </c>
      <c r="O402" t="s">
        <v>153</v>
      </c>
      <c r="P402" t="s">
        <v>139</v>
      </c>
      <c r="Q402" t="s">
        <v>988</v>
      </c>
      <c r="R402" t="s">
        <v>2710</v>
      </c>
      <c r="S402" t="s">
        <v>2711</v>
      </c>
      <c r="T402" t="s">
        <v>2712</v>
      </c>
      <c r="U402" t="s">
        <v>485</v>
      </c>
      <c r="V402" t="s">
        <v>276</v>
      </c>
      <c r="W402" t="s">
        <v>988</v>
      </c>
      <c r="X402" t="s">
        <v>988</v>
      </c>
      <c r="Y402" t="s">
        <v>988</v>
      </c>
      <c r="Z402" t="s">
        <v>988</v>
      </c>
      <c r="AA402" t="s">
        <v>988</v>
      </c>
      <c r="AB402" t="s">
        <v>988</v>
      </c>
      <c r="AC402" t="s">
        <v>988</v>
      </c>
      <c r="AD402" t="s">
        <v>988</v>
      </c>
      <c r="AE402" t="s">
        <v>988</v>
      </c>
    </row>
    <row r="403" spans="1:31" hidden="1" x14ac:dyDescent="0.3">
      <c r="A403" t="s">
        <v>2713</v>
      </c>
      <c r="B403" t="s">
        <v>2708</v>
      </c>
      <c r="C403" s="1" t="str">
        <f t="shared" si="61"/>
        <v>27:0003</v>
      </c>
      <c r="D403" s="1" t="str">
        <f t="shared" si="62"/>
        <v>27:0003</v>
      </c>
      <c r="E403" t="s">
        <v>2714</v>
      </c>
      <c r="F403" t="s">
        <v>2715</v>
      </c>
      <c r="H403">
        <v>60.428654899999998</v>
      </c>
      <c r="I403">
        <v>-120.4718678</v>
      </c>
      <c r="J403" s="1" t="str">
        <f>HYPERLINK("https://geochem.nrcan.gc.ca/cdogs/content/kwd/kwd020044_e.htm", "Till")</f>
        <v>Till</v>
      </c>
      <c r="K403" s="1" t="str">
        <f t="shared" si="58"/>
        <v>HMC separation (ODM standard)</v>
      </c>
      <c r="L403" t="s">
        <v>2179</v>
      </c>
      <c r="M403" t="s">
        <v>988</v>
      </c>
      <c r="N403" t="s">
        <v>2154</v>
      </c>
      <c r="O403" t="s">
        <v>71</v>
      </c>
      <c r="P403" t="s">
        <v>2335</v>
      </c>
      <c r="Q403" t="s">
        <v>988</v>
      </c>
      <c r="R403" t="s">
        <v>2716</v>
      </c>
      <c r="S403" t="s">
        <v>2717</v>
      </c>
      <c r="T403" t="s">
        <v>2295</v>
      </c>
      <c r="U403" t="s">
        <v>2399</v>
      </c>
      <c r="V403" t="s">
        <v>2134</v>
      </c>
      <c r="W403" t="s">
        <v>988</v>
      </c>
      <c r="X403" t="s">
        <v>988</v>
      </c>
      <c r="Y403" t="s">
        <v>988</v>
      </c>
      <c r="Z403" t="s">
        <v>988</v>
      </c>
      <c r="AA403" t="s">
        <v>988</v>
      </c>
      <c r="AB403" t="s">
        <v>988</v>
      </c>
      <c r="AC403" t="s">
        <v>988</v>
      </c>
      <c r="AD403" t="s">
        <v>988</v>
      </c>
      <c r="AE403" t="s">
        <v>988</v>
      </c>
    </row>
    <row r="404" spans="1:31" hidden="1" x14ac:dyDescent="0.3">
      <c r="A404" t="s">
        <v>2718</v>
      </c>
      <c r="B404" t="s">
        <v>2714</v>
      </c>
      <c r="C404" s="1" t="str">
        <f t="shared" si="61"/>
        <v>27:0003</v>
      </c>
      <c r="D404" s="1" t="str">
        <f t="shared" si="62"/>
        <v>27:0003</v>
      </c>
      <c r="E404" t="s">
        <v>2719</v>
      </c>
      <c r="F404" t="s">
        <v>2720</v>
      </c>
      <c r="H404">
        <v>60.505468700000002</v>
      </c>
      <c r="I404">
        <v>-120.35190420000001</v>
      </c>
      <c r="J404" s="1" t="str">
        <f>HYPERLINK("https://geochem.nrcan.gc.ca/cdogs/content/kwd/kwd020045_e.htm", "Basal till")</f>
        <v>Basal till</v>
      </c>
      <c r="K404" s="1" t="str">
        <f t="shared" si="58"/>
        <v>HMC separation (ODM standard)</v>
      </c>
      <c r="L404" t="s">
        <v>2098</v>
      </c>
      <c r="M404" t="s">
        <v>988</v>
      </c>
      <c r="N404" t="s">
        <v>2721</v>
      </c>
      <c r="O404" t="s">
        <v>641</v>
      </c>
      <c r="P404" t="s">
        <v>735</v>
      </c>
      <c r="Q404" t="s">
        <v>988</v>
      </c>
      <c r="R404" t="s">
        <v>2722</v>
      </c>
      <c r="S404" t="s">
        <v>2723</v>
      </c>
      <c r="T404" t="s">
        <v>592</v>
      </c>
      <c r="U404" t="s">
        <v>281</v>
      </c>
      <c r="V404" t="s">
        <v>2712</v>
      </c>
      <c r="W404" t="s">
        <v>988</v>
      </c>
      <c r="X404" t="s">
        <v>988</v>
      </c>
      <c r="Y404" t="s">
        <v>988</v>
      </c>
      <c r="Z404" t="s">
        <v>988</v>
      </c>
      <c r="AA404" t="s">
        <v>988</v>
      </c>
      <c r="AB404" t="s">
        <v>988</v>
      </c>
      <c r="AC404" t="s">
        <v>988</v>
      </c>
      <c r="AD404" t="s">
        <v>988</v>
      </c>
      <c r="AE404" t="s">
        <v>988</v>
      </c>
    </row>
    <row r="405" spans="1:31" hidden="1" x14ac:dyDescent="0.3">
      <c r="A405" t="s">
        <v>2724</v>
      </c>
      <c r="B405" t="s">
        <v>2719</v>
      </c>
      <c r="C405" s="1" t="str">
        <f t="shared" si="61"/>
        <v>27:0003</v>
      </c>
      <c r="D405" s="1" t="str">
        <f t="shared" si="62"/>
        <v>27:0003</v>
      </c>
      <c r="E405" t="s">
        <v>2725</v>
      </c>
      <c r="F405" t="s">
        <v>2726</v>
      </c>
      <c r="H405">
        <v>60.386131900000002</v>
      </c>
      <c r="I405">
        <v>-120.6031145</v>
      </c>
      <c r="J405" s="1" t="str">
        <f>HYPERLINK("https://geochem.nrcan.gc.ca/cdogs/content/kwd/kwd020045_e.htm", "Basal till")</f>
        <v>Basal till</v>
      </c>
      <c r="K405" s="1" t="str">
        <f t="shared" si="58"/>
        <v>HMC separation (ODM standard)</v>
      </c>
      <c r="L405" t="s">
        <v>2680</v>
      </c>
      <c r="M405" t="s">
        <v>988</v>
      </c>
      <c r="N405" t="s">
        <v>2604</v>
      </c>
      <c r="O405" t="s">
        <v>1077</v>
      </c>
      <c r="P405" t="s">
        <v>2727</v>
      </c>
      <c r="Q405" t="s">
        <v>988</v>
      </c>
      <c r="R405" t="s">
        <v>2728</v>
      </c>
      <c r="S405" t="s">
        <v>2729</v>
      </c>
      <c r="T405" t="s">
        <v>363</v>
      </c>
      <c r="U405" t="s">
        <v>2099</v>
      </c>
      <c r="V405" t="s">
        <v>553</v>
      </c>
      <c r="W405" t="s">
        <v>988</v>
      </c>
      <c r="X405" t="s">
        <v>988</v>
      </c>
      <c r="Y405" t="s">
        <v>988</v>
      </c>
      <c r="Z405" t="s">
        <v>988</v>
      </c>
      <c r="AA405" t="s">
        <v>988</v>
      </c>
      <c r="AB405" t="s">
        <v>988</v>
      </c>
      <c r="AC405" t="s">
        <v>988</v>
      </c>
      <c r="AD405" t="s">
        <v>988</v>
      </c>
      <c r="AE405" t="s">
        <v>988</v>
      </c>
    </row>
    <row r="406" spans="1:31" hidden="1" x14ac:dyDescent="0.3">
      <c r="A406" t="s">
        <v>2730</v>
      </c>
      <c r="B406" t="s">
        <v>2725</v>
      </c>
      <c r="C406" s="1" t="str">
        <f t="shared" si="61"/>
        <v>27:0003</v>
      </c>
      <c r="D406" s="1" t="str">
        <f t="shared" si="62"/>
        <v>27:0003</v>
      </c>
      <c r="E406" t="s">
        <v>2731</v>
      </c>
      <c r="F406" t="s">
        <v>2732</v>
      </c>
      <c r="H406">
        <v>60.433072799999998</v>
      </c>
      <c r="I406">
        <v>-120.9617602</v>
      </c>
      <c r="J406" s="1" t="str">
        <f>HYPERLINK("https://geochem.nrcan.gc.ca/cdogs/content/kwd/kwd020044_e.htm", "Till")</f>
        <v>Till</v>
      </c>
      <c r="K406" s="1" t="str">
        <f t="shared" si="58"/>
        <v>HMC separation (ODM standard)</v>
      </c>
      <c r="L406" t="s">
        <v>993</v>
      </c>
      <c r="M406" t="s">
        <v>988</v>
      </c>
      <c r="N406" t="s">
        <v>2108</v>
      </c>
      <c r="O406" t="s">
        <v>368</v>
      </c>
      <c r="P406" t="s">
        <v>2423</v>
      </c>
      <c r="Q406" t="s">
        <v>988</v>
      </c>
      <c r="R406" t="s">
        <v>2733</v>
      </c>
      <c r="S406" t="s">
        <v>2734</v>
      </c>
      <c r="T406" t="s">
        <v>2735</v>
      </c>
      <c r="U406" t="s">
        <v>766</v>
      </c>
      <c r="V406" t="s">
        <v>517</v>
      </c>
      <c r="W406" t="s">
        <v>988</v>
      </c>
      <c r="X406" t="s">
        <v>988</v>
      </c>
      <c r="Y406" t="s">
        <v>988</v>
      </c>
      <c r="Z406" t="s">
        <v>988</v>
      </c>
      <c r="AA406" t="s">
        <v>988</v>
      </c>
      <c r="AB406" t="s">
        <v>988</v>
      </c>
      <c r="AC406" t="s">
        <v>988</v>
      </c>
      <c r="AD406" t="s">
        <v>988</v>
      </c>
      <c r="AE406" t="s">
        <v>988</v>
      </c>
    </row>
    <row r="407" spans="1:31" hidden="1" x14ac:dyDescent="0.3">
      <c r="A407" t="s">
        <v>2736</v>
      </c>
      <c r="B407" t="s">
        <v>2731</v>
      </c>
      <c r="C407" s="1" t="str">
        <f t="shared" si="61"/>
        <v>27:0003</v>
      </c>
      <c r="D407" s="1" t="str">
        <f t="shared" si="62"/>
        <v>27:0003</v>
      </c>
      <c r="E407" t="s">
        <v>2737</v>
      </c>
      <c r="F407" t="s">
        <v>2738</v>
      </c>
      <c r="H407">
        <v>60.374217700000003</v>
      </c>
      <c r="I407">
        <v>-121.61639959999999</v>
      </c>
      <c r="J407" s="1" t="str">
        <f>HYPERLINK("https://geochem.nrcan.gc.ca/cdogs/content/kwd/kwd020044_e.htm", "Till")</f>
        <v>Till</v>
      </c>
      <c r="K407" s="1" t="str">
        <f t="shared" si="58"/>
        <v>HMC separation (ODM standard)</v>
      </c>
      <c r="L407" t="s">
        <v>689</v>
      </c>
      <c r="M407" t="s">
        <v>988</v>
      </c>
      <c r="N407" t="s">
        <v>160</v>
      </c>
      <c r="O407" t="s">
        <v>671</v>
      </c>
      <c r="P407" t="s">
        <v>2739</v>
      </c>
      <c r="Q407" t="s">
        <v>988</v>
      </c>
      <c r="R407" t="s">
        <v>2740</v>
      </c>
      <c r="S407" t="s">
        <v>2741</v>
      </c>
      <c r="T407" t="s">
        <v>2742</v>
      </c>
      <c r="U407" t="s">
        <v>2743</v>
      </c>
      <c r="V407" t="s">
        <v>813</v>
      </c>
      <c r="W407" t="s">
        <v>988</v>
      </c>
      <c r="X407" t="s">
        <v>988</v>
      </c>
      <c r="Y407" t="s">
        <v>988</v>
      </c>
      <c r="Z407" t="s">
        <v>988</v>
      </c>
      <c r="AA407" t="s">
        <v>988</v>
      </c>
      <c r="AB407" t="s">
        <v>988</v>
      </c>
      <c r="AC407" t="s">
        <v>988</v>
      </c>
      <c r="AD407" t="s">
        <v>988</v>
      </c>
      <c r="AE407" t="s">
        <v>988</v>
      </c>
    </row>
    <row r="408" spans="1:31" hidden="1" x14ac:dyDescent="0.3">
      <c r="A408" t="s">
        <v>2744</v>
      </c>
      <c r="B408" t="s">
        <v>2737</v>
      </c>
      <c r="C408" s="1" t="str">
        <f t="shared" si="61"/>
        <v>27:0003</v>
      </c>
      <c r="D408" s="1" t="str">
        <f t="shared" si="62"/>
        <v>27:0003</v>
      </c>
      <c r="E408" t="s">
        <v>2745</v>
      </c>
      <c r="F408" t="s">
        <v>2746</v>
      </c>
      <c r="H408">
        <v>60.102720400000003</v>
      </c>
      <c r="I408">
        <v>-121.99016659999999</v>
      </c>
      <c r="J408" s="1" t="str">
        <f t="shared" ref="J408:J423" si="63">HYPERLINK("https://geochem.nrcan.gc.ca/cdogs/content/kwd/kwd020045_e.htm", "Basal till")</f>
        <v>Basal till</v>
      </c>
      <c r="K408" s="1" t="str">
        <f t="shared" si="58"/>
        <v>HMC separation (ODM standard)</v>
      </c>
      <c r="L408" t="s">
        <v>855</v>
      </c>
      <c r="M408" t="s">
        <v>988</v>
      </c>
      <c r="N408" t="s">
        <v>2142</v>
      </c>
      <c r="O408" t="s">
        <v>675</v>
      </c>
      <c r="P408" t="s">
        <v>2747</v>
      </c>
      <c r="Q408" t="s">
        <v>988</v>
      </c>
      <c r="R408" t="s">
        <v>2748</v>
      </c>
      <c r="S408" t="s">
        <v>2749</v>
      </c>
      <c r="T408" t="s">
        <v>2750</v>
      </c>
      <c r="U408" t="s">
        <v>153</v>
      </c>
      <c r="V408" t="s">
        <v>499</v>
      </c>
      <c r="W408" t="s">
        <v>988</v>
      </c>
      <c r="X408" t="s">
        <v>988</v>
      </c>
      <c r="Y408" t="s">
        <v>988</v>
      </c>
      <c r="Z408" t="s">
        <v>988</v>
      </c>
      <c r="AA408" t="s">
        <v>988</v>
      </c>
      <c r="AB408" t="s">
        <v>988</v>
      </c>
      <c r="AC408" t="s">
        <v>988</v>
      </c>
      <c r="AD408" t="s">
        <v>988</v>
      </c>
      <c r="AE408" t="s">
        <v>988</v>
      </c>
    </row>
    <row r="409" spans="1:31" hidden="1" x14ac:dyDescent="0.3">
      <c r="A409" t="s">
        <v>2751</v>
      </c>
      <c r="B409" t="s">
        <v>2745</v>
      </c>
      <c r="C409" s="1" t="str">
        <f t="shared" si="61"/>
        <v>27:0003</v>
      </c>
      <c r="D409" s="1" t="str">
        <f t="shared" si="62"/>
        <v>27:0003</v>
      </c>
      <c r="E409" t="s">
        <v>2752</v>
      </c>
      <c r="F409" t="s">
        <v>2753</v>
      </c>
      <c r="H409">
        <v>60.089522899999999</v>
      </c>
      <c r="I409">
        <v>-122.2310801</v>
      </c>
      <c r="J409" s="1" t="str">
        <f t="shared" si="63"/>
        <v>Basal till</v>
      </c>
      <c r="K409" s="1" t="str">
        <f t="shared" si="58"/>
        <v>HMC separation (ODM standard)</v>
      </c>
      <c r="L409" t="s">
        <v>592</v>
      </c>
      <c r="M409" t="s">
        <v>988</v>
      </c>
      <c r="N409" t="s">
        <v>855</v>
      </c>
      <c r="O409" t="s">
        <v>734</v>
      </c>
      <c r="P409" t="s">
        <v>2183</v>
      </c>
      <c r="Q409" t="s">
        <v>988</v>
      </c>
      <c r="R409" t="s">
        <v>112</v>
      </c>
      <c r="S409" t="s">
        <v>134</v>
      </c>
      <c r="T409" t="s">
        <v>444</v>
      </c>
      <c r="U409" t="s">
        <v>539</v>
      </c>
      <c r="V409" t="s">
        <v>2754</v>
      </c>
      <c r="W409" t="s">
        <v>988</v>
      </c>
      <c r="X409" t="s">
        <v>988</v>
      </c>
      <c r="Y409" t="s">
        <v>988</v>
      </c>
      <c r="Z409" t="s">
        <v>988</v>
      </c>
      <c r="AA409" t="s">
        <v>988</v>
      </c>
      <c r="AB409" t="s">
        <v>988</v>
      </c>
      <c r="AC409" t="s">
        <v>988</v>
      </c>
      <c r="AD409" t="s">
        <v>988</v>
      </c>
      <c r="AE409" t="s">
        <v>988</v>
      </c>
    </row>
    <row r="410" spans="1:31" hidden="1" x14ac:dyDescent="0.3">
      <c r="A410" t="s">
        <v>2755</v>
      </c>
      <c r="B410" t="s">
        <v>2752</v>
      </c>
      <c r="C410" s="1" t="str">
        <f t="shared" si="61"/>
        <v>27:0003</v>
      </c>
      <c r="D410" s="1" t="str">
        <f t="shared" si="62"/>
        <v>27:0003</v>
      </c>
      <c r="E410" t="s">
        <v>2756</v>
      </c>
      <c r="F410" t="s">
        <v>2757</v>
      </c>
      <c r="H410">
        <v>60.092568300000003</v>
      </c>
      <c r="I410">
        <v>-122.4322681</v>
      </c>
      <c r="J410" s="1" t="str">
        <f t="shared" si="63"/>
        <v>Basal till</v>
      </c>
      <c r="K410" s="1" t="str">
        <f t="shared" si="58"/>
        <v>HMC separation (ODM standard)</v>
      </c>
      <c r="L410" t="s">
        <v>2192</v>
      </c>
      <c r="M410" t="s">
        <v>988</v>
      </c>
      <c r="N410" t="s">
        <v>2423</v>
      </c>
      <c r="O410" t="s">
        <v>1077</v>
      </c>
      <c r="P410" t="s">
        <v>137</v>
      </c>
      <c r="Q410" t="s">
        <v>988</v>
      </c>
      <c r="R410" t="s">
        <v>2758</v>
      </c>
      <c r="S410" t="s">
        <v>2759</v>
      </c>
      <c r="T410" t="s">
        <v>117</v>
      </c>
      <c r="U410" t="s">
        <v>119</v>
      </c>
      <c r="V410" t="s">
        <v>2760</v>
      </c>
      <c r="W410" t="s">
        <v>988</v>
      </c>
      <c r="X410" t="s">
        <v>988</v>
      </c>
      <c r="Y410" t="s">
        <v>988</v>
      </c>
      <c r="Z410" t="s">
        <v>988</v>
      </c>
      <c r="AA410" t="s">
        <v>988</v>
      </c>
      <c r="AB410" t="s">
        <v>988</v>
      </c>
      <c r="AC410" t="s">
        <v>988</v>
      </c>
      <c r="AD410" t="s">
        <v>988</v>
      </c>
      <c r="AE410" t="s">
        <v>988</v>
      </c>
    </row>
    <row r="411" spans="1:31" hidden="1" x14ac:dyDescent="0.3">
      <c r="A411" t="s">
        <v>2761</v>
      </c>
      <c r="B411" t="s">
        <v>2756</v>
      </c>
      <c r="C411" s="1" t="str">
        <f t="shared" si="61"/>
        <v>27:0003</v>
      </c>
      <c r="D411" s="1" t="str">
        <f t="shared" si="62"/>
        <v>27:0003</v>
      </c>
      <c r="E411" t="s">
        <v>2762</v>
      </c>
      <c r="F411" t="s">
        <v>2763</v>
      </c>
      <c r="H411">
        <v>60.271359599999997</v>
      </c>
      <c r="I411">
        <v>-122.1864325</v>
      </c>
      <c r="J411" s="1" t="str">
        <f t="shared" si="63"/>
        <v>Basal till</v>
      </c>
      <c r="K411" s="1" t="str">
        <f t="shared" si="58"/>
        <v>HMC separation (ODM standard)</v>
      </c>
      <c r="L411" t="s">
        <v>2556</v>
      </c>
      <c r="M411" t="s">
        <v>988</v>
      </c>
      <c r="N411" t="s">
        <v>2345</v>
      </c>
      <c r="O411" t="s">
        <v>611</v>
      </c>
      <c r="P411" t="s">
        <v>363</v>
      </c>
      <c r="Q411" t="s">
        <v>988</v>
      </c>
      <c r="R411" t="s">
        <v>2764</v>
      </c>
      <c r="S411" t="s">
        <v>2765</v>
      </c>
      <c r="T411" t="s">
        <v>499</v>
      </c>
      <c r="U411" t="s">
        <v>557</v>
      </c>
      <c r="V411" t="s">
        <v>51</v>
      </c>
      <c r="W411" t="s">
        <v>988</v>
      </c>
      <c r="X411" t="s">
        <v>988</v>
      </c>
      <c r="Y411" t="s">
        <v>988</v>
      </c>
      <c r="Z411" t="s">
        <v>988</v>
      </c>
      <c r="AA411" t="s">
        <v>988</v>
      </c>
      <c r="AB411" t="s">
        <v>988</v>
      </c>
      <c r="AC411" t="s">
        <v>988</v>
      </c>
      <c r="AD411" t="s">
        <v>988</v>
      </c>
      <c r="AE411" t="s">
        <v>988</v>
      </c>
    </row>
    <row r="412" spans="1:31" hidden="1" x14ac:dyDescent="0.3">
      <c r="A412" t="s">
        <v>2766</v>
      </c>
      <c r="B412" t="s">
        <v>2762</v>
      </c>
      <c r="C412" s="1" t="str">
        <f t="shared" si="61"/>
        <v>27:0003</v>
      </c>
      <c r="D412" s="1" t="str">
        <f t="shared" si="62"/>
        <v>27:0003</v>
      </c>
      <c r="E412" t="s">
        <v>2767</v>
      </c>
      <c r="F412" t="s">
        <v>2768</v>
      </c>
      <c r="H412">
        <v>60.3858897</v>
      </c>
      <c r="I412">
        <v>-121.9605495</v>
      </c>
      <c r="J412" s="1" t="str">
        <f t="shared" si="63"/>
        <v>Basal till</v>
      </c>
      <c r="K412" s="1" t="str">
        <f t="shared" si="58"/>
        <v>HMC separation (ODM standard)</v>
      </c>
      <c r="L412" t="s">
        <v>2182</v>
      </c>
      <c r="M412" t="s">
        <v>988</v>
      </c>
      <c r="N412" t="s">
        <v>983</v>
      </c>
      <c r="O412" t="s">
        <v>611</v>
      </c>
      <c r="P412" t="s">
        <v>87</v>
      </c>
      <c r="Q412" t="s">
        <v>988</v>
      </c>
      <c r="R412" t="s">
        <v>2769</v>
      </c>
      <c r="S412" t="s">
        <v>2770</v>
      </c>
      <c r="T412" t="s">
        <v>2771</v>
      </c>
      <c r="U412" t="s">
        <v>557</v>
      </c>
      <c r="V412" t="s">
        <v>784</v>
      </c>
      <c r="W412" t="s">
        <v>988</v>
      </c>
      <c r="X412" t="s">
        <v>988</v>
      </c>
      <c r="Y412" t="s">
        <v>988</v>
      </c>
      <c r="Z412" t="s">
        <v>988</v>
      </c>
      <c r="AA412" t="s">
        <v>988</v>
      </c>
      <c r="AB412" t="s">
        <v>988</v>
      </c>
      <c r="AC412" t="s">
        <v>988</v>
      </c>
      <c r="AD412" t="s">
        <v>988</v>
      </c>
      <c r="AE412" t="s">
        <v>988</v>
      </c>
    </row>
    <row r="413" spans="1:31" hidden="1" x14ac:dyDescent="0.3">
      <c r="A413" t="s">
        <v>2772</v>
      </c>
      <c r="B413" t="s">
        <v>2767</v>
      </c>
      <c r="C413" s="1" t="str">
        <f t="shared" si="61"/>
        <v>27:0003</v>
      </c>
      <c r="D413" s="1" t="str">
        <f t="shared" si="62"/>
        <v>27:0003</v>
      </c>
      <c r="E413" t="s">
        <v>2773</v>
      </c>
      <c r="F413" t="s">
        <v>2774</v>
      </c>
      <c r="H413">
        <v>60.125458399999999</v>
      </c>
      <c r="I413">
        <v>-121.7560507</v>
      </c>
      <c r="J413" s="1" t="str">
        <f t="shared" si="63"/>
        <v>Basal till</v>
      </c>
      <c r="K413" s="1" t="str">
        <f t="shared" si="58"/>
        <v>HMC separation (ODM standard)</v>
      </c>
      <c r="L413" t="s">
        <v>555</v>
      </c>
      <c r="M413" t="s">
        <v>988</v>
      </c>
      <c r="N413" t="s">
        <v>2138</v>
      </c>
      <c r="O413" t="s">
        <v>49</v>
      </c>
      <c r="P413" t="s">
        <v>139</v>
      </c>
      <c r="Q413" t="s">
        <v>988</v>
      </c>
      <c r="R413" t="s">
        <v>2775</v>
      </c>
      <c r="S413" t="s">
        <v>2776</v>
      </c>
      <c r="T413" t="s">
        <v>866</v>
      </c>
      <c r="U413" t="s">
        <v>71</v>
      </c>
      <c r="V413" t="s">
        <v>2777</v>
      </c>
      <c r="W413" t="s">
        <v>988</v>
      </c>
      <c r="X413" t="s">
        <v>988</v>
      </c>
      <c r="Y413" t="s">
        <v>988</v>
      </c>
      <c r="Z413" t="s">
        <v>988</v>
      </c>
      <c r="AA413" t="s">
        <v>988</v>
      </c>
      <c r="AB413" t="s">
        <v>988</v>
      </c>
      <c r="AC413" t="s">
        <v>988</v>
      </c>
      <c r="AD413" t="s">
        <v>988</v>
      </c>
      <c r="AE413" t="s">
        <v>988</v>
      </c>
    </row>
    <row r="414" spans="1:31" hidden="1" x14ac:dyDescent="0.3">
      <c r="A414" t="s">
        <v>2778</v>
      </c>
      <c r="B414" t="s">
        <v>2773</v>
      </c>
      <c r="C414" s="1" t="str">
        <f t="shared" si="61"/>
        <v>27:0003</v>
      </c>
      <c r="D414" s="1" t="str">
        <f t="shared" si="62"/>
        <v>27:0003</v>
      </c>
      <c r="E414" t="s">
        <v>2779</v>
      </c>
      <c r="F414" t="s">
        <v>2780</v>
      </c>
      <c r="H414">
        <v>60.234447600000003</v>
      </c>
      <c r="I414">
        <v>-121.73870290000001</v>
      </c>
      <c r="J414" s="1" t="str">
        <f t="shared" si="63"/>
        <v>Basal till</v>
      </c>
      <c r="K414" s="1" t="str">
        <f t="shared" si="58"/>
        <v>HMC separation (ODM standard)</v>
      </c>
      <c r="L414" t="s">
        <v>2666</v>
      </c>
      <c r="M414" t="s">
        <v>988</v>
      </c>
      <c r="N414" t="s">
        <v>182</v>
      </c>
      <c r="O414" t="s">
        <v>557</v>
      </c>
      <c r="P414" t="s">
        <v>2459</v>
      </c>
      <c r="Q414" t="s">
        <v>988</v>
      </c>
      <c r="R414" t="s">
        <v>2781</v>
      </c>
      <c r="S414" t="s">
        <v>2782</v>
      </c>
      <c r="T414" t="s">
        <v>555</v>
      </c>
      <c r="U414" t="s">
        <v>199</v>
      </c>
      <c r="V414" t="s">
        <v>621</v>
      </c>
      <c r="W414" t="s">
        <v>988</v>
      </c>
      <c r="X414" t="s">
        <v>988</v>
      </c>
      <c r="Y414" t="s">
        <v>988</v>
      </c>
      <c r="Z414" t="s">
        <v>988</v>
      </c>
      <c r="AA414" t="s">
        <v>988</v>
      </c>
      <c r="AB414" t="s">
        <v>988</v>
      </c>
      <c r="AC414" t="s">
        <v>988</v>
      </c>
      <c r="AD414" t="s">
        <v>988</v>
      </c>
      <c r="AE414" t="s">
        <v>988</v>
      </c>
    </row>
    <row r="415" spans="1:31" hidden="1" x14ac:dyDescent="0.3">
      <c r="A415" t="s">
        <v>2783</v>
      </c>
      <c r="B415" t="s">
        <v>2779</v>
      </c>
      <c r="C415" s="1" t="str">
        <f t="shared" si="61"/>
        <v>27:0003</v>
      </c>
      <c r="D415" s="1" t="str">
        <f t="shared" si="62"/>
        <v>27:0003</v>
      </c>
      <c r="E415" t="s">
        <v>2784</v>
      </c>
      <c r="F415" t="s">
        <v>2785</v>
      </c>
      <c r="H415">
        <v>60.167034200000003</v>
      </c>
      <c r="I415">
        <v>-121.60262899999999</v>
      </c>
      <c r="J415" s="1" t="str">
        <f t="shared" si="63"/>
        <v>Basal till</v>
      </c>
      <c r="K415" s="1" t="str">
        <f t="shared" si="58"/>
        <v>HMC separation (ODM standard)</v>
      </c>
      <c r="L415" t="s">
        <v>2326</v>
      </c>
      <c r="M415" t="s">
        <v>988</v>
      </c>
      <c r="N415" t="s">
        <v>480</v>
      </c>
      <c r="O415" t="s">
        <v>734</v>
      </c>
      <c r="P415" t="s">
        <v>2604</v>
      </c>
      <c r="Q415" t="s">
        <v>988</v>
      </c>
      <c r="R415" t="s">
        <v>2786</v>
      </c>
      <c r="S415" t="s">
        <v>2787</v>
      </c>
      <c r="T415" t="s">
        <v>2666</v>
      </c>
      <c r="U415" t="s">
        <v>179</v>
      </c>
      <c r="V415" t="s">
        <v>2788</v>
      </c>
      <c r="W415" t="s">
        <v>988</v>
      </c>
      <c r="X415" t="s">
        <v>988</v>
      </c>
      <c r="Y415" t="s">
        <v>988</v>
      </c>
      <c r="Z415" t="s">
        <v>988</v>
      </c>
      <c r="AA415" t="s">
        <v>988</v>
      </c>
      <c r="AB415" t="s">
        <v>988</v>
      </c>
      <c r="AC415" t="s">
        <v>988</v>
      </c>
      <c r="AD415" t="s">
        <v>988</v>
      </c>
      <c r="AE415" t="s">
        <v>988</v>
      </c>
    </row>
    <row r="416" spans="1:31" hidden="1" x14ac:dyDescent="0.3">
      <c r="A416" t="s">
        <v>2789</v>
      </c>
      <c r="B416" t="s">
        <v>2790</v>
      </c>
      <c r="C416" s="1" t="str">
        <f t="shared" si="61"/>
        <v>27:0003</v>
      </c>
      <c r="D416" s="1" t="str">
        <f t="shared" si="62"/>
        <v>27:0003</v>
      </c>
      <c r="E416" t="s">
        <v>2791</v>
      </c>
      <c r="F416" t="s">
        <v>2792</v>
      </c>
      <c r="H416">
        <v>60.299961400000001</v>
      </c>
      <c r="I416">
        <v>-121.6782037</v>
      </c>
      <c r="J416" s="1" t="str">
        <f t="shared" si="63"/>
        <v>Basal till</v>
      </c>
      <c r="K416" s="1" t="str">
        <f t="shared" si="58"/>
        <v>HMC separation (ODM standard)</v>
      </c>
      <c r="L416" t="s">
        <v>461</v>
      </c>
      <c r="M416" t="s">
        <v>988</v>
      </c>
      <c r="N416" t="s">
        <v>2125</v>
      </c>
      <c r="O416" t="s">
        <v>428</v>
      </c>
      <c r="P416" t="s">
        <v>2604</v>
      </c>
      <c r="Q416" t="s">
        <v>988</v>
      </c>
      <c r="R416" t="s">
        <v>2793</v>
      </c>
      <c r="S416" t="s">
        <v>2794</v>
      </c>
      <c r="T416" t="s">
        <v>296</v>
      </c>
      <c r="U416" t="s">
        <v>593</v>
      </c>
      <c r="V416" t="s">
        <v>2104</v>
      </c>
      <c r="W416" t="s">
        <v>988</v>
      </c>
      <c r="X416" t="s">
        <v>988</v>
      </c>
      <c r="Y416" t="s">
        <v>988</v>
      </c>
      <c r="Z416" t="s">
        <v>988</v>
      </c>
      <c r="AA416" t="s">
        <v>988</v>
      </c>
      <c r="AB416" t="s">
        <v>988</v>
      </c>
      <c r="AC416" t="s">
        <v>988</v>
      </c>
      <c r="AD416" t="s">
        <v>988</v>
      </c>
      <c r="AE416" t="s">
        <v>988</v>
      </c>
    </row>
    <row r="417" spans="1:31" hidden="1" x14ac:dyDescent="0.3">
      <c r="A417" t="s">
        <v>2795</v>
      </c>
      <c r="B417" t="s">
        <v>2784</v>
      </c>
      <c r="C417" s="1" t="str">
        <f t="shared" si="61"/>
        <v>27:0003</v>
      </c>
      <c r="D417" s="1" t="str">
        <f t="shared" si="62"/>
        <v>27:0003</v>
      </c>
      <c r="E417" t="s">
        <v>2796</v>
      </c>
      <c r="F417" t="s">
        <v>2797</v>
      </c>
      <c r="H417">
        <v>60.270270600000003</v>
      </c>
      <c r="I417">
        <v>-121.82910649999999</v>
      </c>
      <c r="J417" s="1" t="str">
        <f t="shared" si="63"/>
        <v>Basal till</v>
      </c>
      <c r="K417" s="1" t="str">
        <f t="shared" si="58"/>
        <v>HMC separation (ODM standard)</v>
      </c>
      <c r="L417" t="s">
        <v>2555</v>
      </c>
      <c r="M417" t="s">
        <v>988</v>
      </c>
      <c r="N417" t="s">
        <v>2798</v>
      </c>
      <c r="O417" t="s">
        <v>2610</v>
      </c>
      <c r="P417" t="s">
        <v>2098</v>
      </c>
      <c r="Q417" t="s">
        <v>988</v>
      </c>
      <c r="R417" t="s">
        <v>2710</v>
      </c>
      <c r="S417" t="s">
        <v>1136</v>
      </c>
      <c r="T417" t="s">
        <v>626</v>
      </c>
      <c r="U417" t="s">
        <v>222</v>
      </c>
      <c r="V417" t="s">
        <v>2799</v>
      </c>
      <c r="W417" t="s">
        <v>988</v>
      </c>
      <c r="X417" t="s">
        <v>988</v>
      </c>
      <c r="Y417" t="s">
        <v>988</v>
      </c>
      <c r="Z417" t="s">
        <v>988</v>
      </c>
      <c r="AA417" t="s">
        <v>988</v>
      </c>
      <c r="AB417" t="s">
        <v>988</v>
      </c>
      <c r="AC417" t="s">
        <v>988</v>
      </c>
      <c r="AD417" t="s">
        <v>988</v>
      </c>
      <c r="AE417" t="s">
        <v>988</v>
      </c>
    </row>
    <row r="418" spans="1:31" hidden="1" x14ac:dyDescent="0.3">
      <c r="A418" t="s">
        <v>2800</v>
      </c>
      <c r="B418" t="s">
        <v>2791</v>
      </c>
      <c r="C418" s="1" t="str">
        <f t="shared" si="61"/>
        <v>27:0003</v>
      </c>
      <c r="D418" s="1" t="str">
        <f t="shared" si="62"/>
        <v>27:0003</v>
      </c>
      <c r="E418" t="s">
        <v>2801</v>
      </c>
      <c r="F418" t="s">
        <v>2802</v>
      </c>
      <c r="H418">
        <v>60.333982599999999</v>
      </c>
      <c r="I418">
        <v>-122.0625079</v>
      </c>
      <c r="J418" s="1" t="str">
        <f t="shared" si="63"/>
        <v>Basal till</v>
      </c>
      <c r="K418" s="1" t="str">
        <f t="shared" si="58"/>
        <v>HMC separation (ODM standard)</v>
      </c>
      <c r="L418" t="s">
        <v>555</v>
      </c>
      <c r="M418" t="s">
        <v>988</v>
      </c>
      <c r="N418" t="s">
        <v>2138</v>
      </c>
      <c r="O418" t="s">
        <v>49</v>
      </c>
      <c r="P418" t="s">
        <v>139</v>
      </c>
      <c r="Q418" t="s">
        <v>988</v>
      </c>
      <c r="R418" t="s">
        <v>2803</v>
      </c>
      <c r="S418" t="s">
        <v>2340</v>
      </c>
      <c r="T418" t="s">
        <v>2804</v>
      </c>
      <c r="U418" t="s">
        <v>153</v>
      </c>
      <c r="V418" t="s">
        <v>385</v>
      </c>
      <c r="W418" t="s">
        <v>988</v>
      </c>
      <c r="X418" t="s">
        <v>988</v>
      </c>
      <c r="Y418" t="s">
        <v>988</v>
      </c>
      <c r="Z418" t="s">
        <v>988</v>
      </c>
      <c r="AA418" t="s">
        <v>988</v>
      </c>
      <c r="AB418" t="s">
        <v>988</v>
      </c>
      <c r="AC418" t="s">
        <v>988</v>
      </c>
      <c r="AD418" t="s">
        <v>988</v>
      </c>
      <c r="AE418" t="s">
        <v>988</v>
      </c>
    </row>
    <row r="419" spans="1:31" hidden="1" x14ac:dyDescent="0.3">
      <c r="A419" t="s">
        <v>2805</v>
      </c>
      <c r="B419" t="s">
        <v>2796</v>
      </c>
      <c r="C419" s="1" t="str">
        <f t="shared" si="61"/>
        <v>27:0003</v>
      </c>
      <c r="D419" s="1" t="str">
        <f t="shared" si="62"/>
        <v>27:0003</v>
      </c>
      <c r="E419" t="s">
        <v>2806</v>
      </c>
      <c r="F419" t="s">
        <v>2807</v>
      </c>
      <c r="H419">
        <v>60.407827099999999</v>
      </c>
      <c r="I419">
        <v>-121.7381704</v>
      </c>
      <c r="J419" s="1" t="str">
        <f t="shared" si="63"/>
        <v>Basal till</v>
      </c>
      <c r="K419" s="1" t="str">
        <f t="shared" si="58"/>
        <v>HMC separation (ODM standard)</v>
      </c>
      <c r="L419" t="s">
        <v>384</v>
      </c>
      <c r="M419" t="s">
        <v>988</v>
      </c>
      <c r="N419" t="s">
        <v>87</v>
      </c>
      <c r="O419" t="s">
        <v>2539</v>
      </c>
      <c r="P419" t="s">
        <v>2680</v>
      </c>
      <c r="Q419" t="s">
        <v>988</v>
      </c>
      <c r="R419" t="s">
        <v>550</v>
      </c>
      <c r="S419" t="s">
        <v>2808</v>
      </c>
      <c r="T419" t="s">
        <v>2799</v>
      </c>
      <c r="U419" t="s">
        <v>2610</v>
      </c>
      <c r="V419" t="s">
        <v>2371</v>
      </c>
      <c r="W419" t="s">
        <v>988</v>
      </c>
      <c r="X419" t="s">
        <v>988</v>
      </c>
      <c r="Y419" t="s">
        <v>988</v>
      </c>
      <c r="Z419" t="s">
        <v>988</v>
      </c>
      <c r="AA419" t="s">
        <v>988</v>
      </c>
      <c r="AB419" t="s">
        <v>988</v>
      </c>
      <c r="AC419" t="s">
        <v>988</v>
      </c>
      <c r="AD419" t="s">
        <v>988</v>
      </c>
      <c r="AE419" t="s">
        <v>988</v>
      </c>
    </row>
    <row r="420" spans="1:31" hidden="1" x14ac:dyDescent="0.3">
      <c r="A420" t="s">
        <v>2809</v>
      </c>
      <c r="B420" t="s">
        <v>2801</v>
      </c>
      <c r="C420" s="1" t="str">
        <f t="shared" si="61"/>
        <v>27:0003</v>
      </c>
      <c r="D420" s="1" t="str">
        <f t="shared" si="62"/>
        <v>27:0003</v>
      </c>
      <c r="E420" t="s">
        <v>2810</v>
      </c>
      <c r="F420" t="s">
        <v>2811</v>
      </c>
      <c r="H420">
        <v>60.340257399999999</v>
      </c>
      <c r="I420">
        <v>-122.2223801</v>
      </c>
      <c r="J420" s="1" t="str">
        <f t="shared" si="63"/>
        <v>Basal till</v>
      </c>
      <c r="K420" s="1" t="str">
        <f t="shared" si="58"/>
        <v>HMC separation (ODM standard)</v>
      </c>
      <c r="L420" t="s">
        <v>512</v>
      </c>
      <c r="M420" t="s">
        <v>988</v>
      </c>
      <c r="N420" t="s">
        <v>2326</v>
      </c>
      <c r="O420" t="s">
        <v>2533</v>
      </c>
      <c r="P420" t="s">
        <v>2098</v>
      </c>
      <c r="Q420" t="s">
        <v>988</v>
      </c>
      <c r="R420" t="s">
        <v>2812</v>
      </c>
      <c r="S420" t="s">
        <v>2813</v>
      </c>
      <c r="T420" t="s">
        <v>2142</v>
      </c>
      <c r="U420" t="s">
        <v>485</v>
      </c>
      <c r="V420" t="s">
        <v>656</v>
      </c>
      <c r="W420" t="s">
        <v>988</v>
      </c>
      <c r="X420" t="s">
        <v>988</v>
      </c>
      <c r="Y420" t="s">
        <v>988</v>
      </c>
      <c r="Z420" t="s">
        <v>988</v>
      </c>
      <c r="AA420" t="s">
        <v>988</v>
      </c>
      <c r="AB420" t="s">
        <v>988</v>
      </c>
      <c r="AC420" t="s">
        <v>988</v>
      </c>
      <c r="AD420" t="s">
        <v>988</v>
      </c>
      <c r="AE420" t="s">
        <v>988</v>
      </c>
    </row>
    <row r="421" spans="1:31" hidden="1" x14ac:dyDescent="0.3">
      <c r="A421" t="s">
        <v>2814</v>
      </c>
      <c r="B421" t="s">
        <v>2806</v>
      </c>
      <c r="C421" s="1" t="str">
        <f t="shared" si="61"/>
        <v>27:0003</v>
      </c>
      <c r="D421" s="1" t="str">
        <f t="shared" si="62"/>
        <v>27:0003</v>
      </c>
      <c r="E421" t="s">
        <v>2815</v>
      </c>
      <c r="F421" t="s">
        <v>2816</v>
      </c>
      <c r="H421">
        <v>60.433939799999997</v>
      </c>
      <c r="I421">
        <v>-122.21674609999999</v>
      </c>
      <c r="J421" s="1" t="str">
        <f t="shared" si="63"/>
        <v>Basal till</v>
      </c>
      <c r="K421" s="1" t="str">
        <f t="shared" si="58"/>
        <v>HMC separation (ODM standard)</v>
      </c>
      <c r="L421" t="s">
        <v>160</v>
      </c>
      <c r="M421" t="s">
        <v>988</v>
      </c>
      <c r="N421" t="s">
        <v>2325</v>
      </c>
      <c r="O421" t="s">
        <v>281</v>
      </c>
      <c r="P421" t="s">
        <v>139</v>
      </c>
      <c r="Q421" t="s">
        <v>988</v>
      </c>
      <c r="R421" t="s">
        <v>2817</v>
      </c>
      <c r="S421" t="s">
        <v>2818</v>
      </c>
      <c r="T421" t="s">
        <v>656</v>
      </c>
      <c r="U421" t="s">
        <v>539</v>
      </c>
      <c r="V421" t="s">
        <v>729</v>
      </c>
      <c r="W421" t="s">
        <v>988</v>
      </c>
      <c r="X421" t="s">
        <v>988</v>
      </c>
      <c r="Y421" t="s">
        <v>988</v>
      </c>
      <c r="Z421" t="s">
        <v>988</v>
      </c>
      <c r="AA421" t="s">
        <v>988</v>
      </c>
      <c r="AB421" t="s">
        <v>988</v>
      </c>
      <c r="AC421" t="s">
        <v>988</v>
      </c>
      <c r="AD421" t="s">
        <v>988</v>
      </c>
      <c r="AE421" t="s">
        <v>988</v>
      </c>
    </row>
    <row r="422" spans="1:31" hidden="1" x14ac:dyDescent="0.3">
      <c r="A422" t="s">
        <v>2819</v>
      </c>
      <c r="B422" t="s">
        <v>2810</v>
      </c>
      <c r="C422" s="1" t="str">
        <f t="shared" si="61"/>
        <v>27:0003</v>
      </c>
      <c r="D422" s="1" t="str">
        <f t="shared" si="62"/>
        <v>27:0003</v>
      </c>
      <c r="E422" t="s">
        <v>2820</v>
      </c>
      <c r="F422" t="s">
        <v>2821</v>
      </c>
      <c r="H422">
        <v>60.505686799999999</v>
      </c>
      <c r="I422">
        <v>-121.93921709999999</v>
      </c>
      <c r="J422" s="1" t="str">
        <f t="shared" si="63"/>
        <v>Basal till</v>
      </c>
      <c r="K422" s="1" t="str">
        <f t="shared" si="58"/>
        <v>HMC separation (ODM standard)</v>
      </c>
      <c r="L422" t="s">
        <v>983</v>
      </c>
      <c r="M422" t="s">
        <v>988</v>
      </c>
      <c r="N422" t="s">
        <v>2335</v>
      </c>
      <c r="O422" t="s">
        <v>2539</v>
      </c>
      <c r="P422" t="s">
        <v>2485</v>
      </c>
      <c r="Q422" t="s">
        <v>988</v>
      </c>
      <c r="R422" t="s">
        <v>2822</v>
      </c>
      <c r="S422" t="s">
        <v>779</v>
      </c>
      <c r="T422" t="s">
        <v>2556</v>
      </c>
      <c r="U422" t="s">
        <v>243</v>
      </c>
      <c r="V422" t="s">
        <v>735</v>
      </c>
      <c r="W422" t="s">
        <v>988</v>
      </c>
      <c r="X422" t="s">
        <v>988</v>
      </c>
      <c r="Y422" t="s">
        <v>988</v>
      </c>
      <c r="Z422" t="s">
        <v>988</v>
      </c>
      <c r="AA422" t="s">
        <v>988</v>
      </c>
      <c r="AB422" t="s">
        <v>988</v>
      </c>
      <c r="AC422" t="s">
        <v>988</v>
      </c>
      <c r="AD422" t="s">
        <v>988</v>
      </c>
      <c r="AE422" t="s">
        <v>988</v>
      </c>
    </row>
    <row r="423" spans="1:31" hidden="1" x14ac:dyDescent="0.3">
      <c r="A423" t="s">
        <v>2823</v>
      </c>
      <c r="B423" t="s">
        <v>2815</v>
      </c>
      <c r="C423" s="1" t="str">
        <f t="shared" si="61"/>
        <v>27:0003</v>
      </c>
      <c r="D423" s="1" t="str">
        <f t="shared" si="62"/>
        <v>27:0003</v>
      </c>
      <c r="E423" t="s">
        <v>2824</v>
      </c>
      <c r="F423" t="s">
        <v>2825</v>
      </c>
      <c r="H423">
        <v>60.638539899999998</v>
      </c>
      <c r="I423">
        <v>-122.0702599</v>
      </c>
      <c r="J423" s="1" t="str">
        <f t="shared" si="63"/>
        <v>Basal till</v>
      </c>
      <c r="K423" s="1" t="str">
        <f t="shared" si="58"/>
        <v>HMC separation (ODM standard)</v>
      </c>
      <c r="L423" t="s">
        <v>719</v>
      </c>
      <c r="M423" t="s">
        <v>988</v>
      </c>
      <c r="N423" t="s">
        <v>800</v>
      </c>
      <c r="O423" t="s">
        <v>1011</v>
      </c>
      <c r="P423" t="s">
        <v>626</v>
      </c>
      <c r="Q423" t="s">
        <v>988</v>
      </c>
      <c r="R423" t="s">
        <v>2826</v>
      </c>
      <c r="S423" t="s">
        <v>2827</v>
      </c>
      <c r="T423" t="s">
        <v>2138</v>
      </c>
      <c r="U423" t="s">
        <v>428</v>
      </c>
      <c r="V423" t="s">
        <v>219</v>
      </c>
      <c r="W423" t="s">
        <v>988</v>
      </c>
      <c r="X423" t="s">
        <v>988</v>
      </c>
      <c r="Y423" t="s">
        <v>988</v>
      </c>
      <c r="Z423" t="s">
        <v>988</v>
      </c>
      <c r="AA423" t="s">
        <v>988</v>
      </c>
      <c r="AB423" t="s">
        <v>988</v>
      </c>
      <c r="AC423" t="s">
        <v>988</v>
      </c>
      <c r="AD423" t="s">
        <v>988</v>
      </c>
      <c r="AE423" t="s">
        <v>988</v>
      </c>
    </row>
    <row r="424" spans="1:31" hidden="1" x14ac:dyDescent="0.3">
      <c r="A424" t="s">
        <v>2828</v>
      </c>
      <c r="B424" t="s">
        <v>2820</v>
      </c>
      <c r="C424" s="1" t="str">
        <f t="shared" si="61"/>
        <v>27:0003</v>
      </c>
      <c r="D424" s="1" t="str">
        <f t="shared" si="62"/>
        <v>27:0003</v>
      </c>
      <c r="E424" t="s">
        <v>2829</v>
      </c>
      <c r="F424" t="s">
        <v>2830</v>
      </c>
      <c r="H424">
        <v>60.5234314</v>
      </c>
      <c r="I424">
        <v>-122.2507299</v>
      </c>
      <c r="J424" s="1" t="str">
        <f>HYPERLINK("https://geochem.nrcan.gc.ca/cdogs/content/kwd/kwd020044_e.htm", "Till")</f>
        <v>Till</v>
      </c>
      <c r="K424" s="1" t="str">
        <f t="shared" si="58"/>
        <v>HMC separation (ODM standard)</v>
      </c>
      <c r="L424" t="s">
        <v>95</v>
      </c>
      <c r="M424" t="s">
        <v>988</v>
      </c>
      <c r="N424" t="s">
        <v>2380</v>
      </c>
      <c r="O424" t="s">
        <v>2610</v>
      </c>
      <c r="P424" t="s">
        <v>282</v>
      </c>
      <c r="Q424" t="s">
        <v>988</v>
      </c>
      <c r="R424" t="s">
        <v>2831</v>
      </c>
      <c r="S424" t="s">
        <v>2832</v>
      </c>
      <c r="T424" t="s">
        <v>2083</v>
      </c>
      <c r="U424" t="s">
        <v>424</v>
      </c>
      <c r="V424" t="s">
        <v>2345</v>
      </c>
      <c r="W424" t="s">
        <v>988</v>
      </c>
      <c r="X424" t="s">
        <v>988</v>
      </c>
      <c r="Y424" t="s">
        <v>988</v>
      </c>
      <c r="Z424" t="s">
        <v>988</v>
      </c>
      <c r="AA424" t="s">
        <v>988</v>
      </c>
      <c r="AB424" t="s">
        <v>988</v>
      </c>
      <c r="AC424" t="s">
        <v>988</v>
      </c>
      <c r="AD424" t="s">
        <v>988</v>
      </c>
      <c r="AE424" t="s">
        <v>988</v>
      </c>
    </row>
    <row r="425" spans="1:31" hidden="1" x14ac:dyDescent="0.3">
      <c r="A425" t="s">
        <v>2833</v>
      </c>
      <c r="B425" t="s">
        <v>2824</v>
      </c>
      <c r="C425" s="1" t="str">
        <f t="shared" si="61"/>
        <v>27:0003</v>
      </c>
      <c r="D425" s="1" t="str">
        <f t="shared" si="62"/>
        <v>27:0003</v>
      </c>
      <c r="E425" t="s">
        <v>2834</v>
      </c>
      <c r="F425" t="s">
        <v>2835</v>
      </c>
      <c r="H425">
        <v>60.535537699999999</v>
      </c>
      <c r="I425">
        <v>-121.7709847</v>
      </c>
      <c r="J425" s="1" t="str">
        <f>HYPERLINK("https://geochem.nrcan.gc.ca/cdogs/content/kwd/kwd020045_e.htm", "Basal till")</f>
        <v>Basal till</v>
      </c>
      <c r="K425" s="1" t="str">
        <f t="shared" si="58"/>
        <v>HMC separation (ODM standard)</v>
      </c>
      <c r="L425" t="s">
        <v>2108</v>
      </c>
      <c r="M425" t="s">
        <v>988</v>
      </c>
      <c r="N425" t="s">
        <v>2231</v>
      </c>
      <c r="O425" t="s">
        <v>539</v>
      </c>
      <c r="P425" t="s">
        <v>567</v>
      </c>
      <c r="Q425" t="s">
        <v>988</v>
      </c>
      <c r="R425" t="s">
        <v>2836</v>
      </c>
      <c r="S425" t="s">
        <v>2837</v>
      </c>
      <c r="T425" t="s">
        <v>2220</v>
      </c>
      <c r="U425" t="s">
        <v>2288</v>
      </c>
      <c r="V425" t="s">
        <v>2087</v>
      </c>
      <c r="W425" t="s">
        <v>988</v>
      </c>
      <c r="X425" t="s">
        <v>988</v>
      </c>
      <c r="Y425" t="s">
        <v>988</v>
      </c>
      <c r="Z425" t="s">
        <v>988</v>
      </c>
      <c r="AA425" t="s">
        <v>988</v>
      </c>
      <c r="AB425" t="s">
        <v>988</v>
      </c>
      <c r="AC425" t="s">
        <v>988</v>
      </c>
      <c r="AD425" t="s">
        <v>988</v>
      </c>
      <c r="AE425" t="s">
        <v>988</v>
      </c>
    </row>
    <row r="426" spans="1:31" hidden="1" x14ac:dyDescent="0.3">
      <c r="A426" t="s">
        <v>2838</v>
      </c>
      <c r="B426" t="s">
        <v>2829</v>
      </c>
      <c r="C426" s="1" t="str">
        <f t="shared" si="61"/>
        <v>27:0003</v>
      </c>
      <c r="D426" s="1" t="str">
        <f t="shared" si="62"/>
        <v>27:0003</v>
      </c>
      <c r="E426" t="s">
        <v>2839</v>
      </c>
      <c r="F426" t="s">
        <v>2840</v>
      </c>
      <c r="H426">
        <v>60.503384699999998</v>
      </c>
      <c r="I426">
        <v>-121.58119929999999</v>
      </c>
      <c r="J426" s="1" t="str">
        <f>HYPERLINK("https://geochem.nrcan.gc.ca/cdogs/content/kwd/kwd020045_e.htm", "Basal till")</f>
        <v>Basal till</v>
      </c>
      <c r="K426" s="1" t="str">
        <f t="shared" si="58"/>
        <v>HMC separation (ODM standard)</v>
      </c>
      <c r="L426" t="s">
        <v>2163</v>
      </c>
      <c r="M426" t="s">
        <v>988</v>
      </c>
      <c r="N426" t="s">
        <v>751</v>
      </c>
      <c r="O426" t="s">
        <v>535</v>
      </c>
      <c r="P426" t="s">
        <v>408</v>
      </c>
      <c r="Q426" t="s">
        <v>988</v>
      </c>
      <c r="R426" t="s">
        <v>2841</v>
      </c>
      <c r="S426" t="s">
        <v>2842</v>
      </c>
      <c r="T426" t="s">
        <v>900</v>
      </c>
      <c r="U426" t="s">
        <v>281</v>
      </c>
      <c r="V426" t="s">
        <v>2680</v>
      </c>
      <c r="W426" t="s">
        <v>988</v>
      </c>
      <c r="X426" t="s">
        <v>988</v>
      </c>
      <c r="Y426" t="s">
        <v>988</v>
      </c>
      <c r="Z426" t="s">
        <v>988</v>
      </c>
      <c r="AA426" t="s">
        <v>988</v>
      </c>
      <c r="AB426" t="s">
        <v>988</v>
      </c>
      <c r="AC426" t="s">
        <v>988</v>
      </c>
      <c r="AD426" t="s">
        <v>988</v>
      </c>
      <c r="AE426" t="s">
        <v>988</v>
      </c>
    </row>
    <row r="427" spans="1:31" hidden="1" x14ac:dyDescent="0.3">
      <c r="A427" t="s">
        <v>2843</v>
      </c>
      <c r="B427" t="s">
        <v>2834</v>
      </c>
      <c r="C427" s="1" t="str">
        <f t="shared" si="61"/>
        <v>27:0003</v>
      </c>
      <c r="D427" s="1" t="str">
        <f t="shared" si="62"/>
        <v>27:0003</v>
      </c>
      <c r="E427" t="s">
        <v>2844</v>
      </c>
      <c r="F427" t="s">
        <v>2845</v>
      </c>
      <c r="H427">
        <v>60.565918500000002</v>
      </c>
      <c r="I427">
        <v>-121.4369049</v>
      </c>
      <c r="J427" s="1" t="str">
        <f>HYPERLINK("https://geochem.nrcan.gc.ca/cdogs/content/kwd/kwd020044_e.htm", "Till")</f>
        <v>Till</v>
      </c>
      <c r="K427" s="1" t="str">
        <f t="shared" si="58"/>
        <v>HMC separation (ODM standard)</v>
      </c>
      <c r="L427" t="s">
        <v>2381</v>
      </c>
      <c r="M427" t="s">
        <v>988</v>
      </c>
      <c r="N427" t="s">
        <v>2552</v>
      </c>
      <c r="O427" t="s">
        <v>52</v>
      </c>
      <c r="P427" t="s">
        <v>384</v>
      </c>
      <c r="Q427" t="s">
        <v>988</v>
      </c>
      <c r="R427" t="s">
        <v>2846</v>
      </c>
      <c r="S427" t="s">
        <v>2847</v>
      </c>
      <c r="T427" t="s">
        <v>2848</v>
      </c>
      <c r="U427" t="s">
        <v>2849</v>
      </c>
      <c r="V427" t="s">
        <v>2850</v>
      </c>
      <c r="W427" t="s">
        <v>988</v>
      </c>
      <c r="X427" t="s">
        <v>988</v>
      </c>
      <c r="Y427" t="s">
        <v>988</v>
      </c>
      <c r="Z427" t="s">
        <v>988</v>
      </c>
      <c r="AA427" t="s">
        <v>988</v>
      </c>
      <c r="AB427" t="s">
        <v>988</v>
      </c>
      <c r="AC427" t="s">
        <v>988</v>
      </c>
      <c r="AD427" t="s">
        <v>988</v>
      </c>
      <c r="AE427" t="s">
        <v>988</v>
      </c>
    </row>
    <row r="428" spans="1:31" hidden="1" x14ac:dyDescent="0.3">
      <c r="A428" t="s">
        <v>2851</v>
      </c>
      <c r="B428" t="s">
        <v>2839</v>
      </c>
      <c r="C428" s="1" t="str">
        <f t="shared" si="61"/>
        <v>27:0003</v>
      </c>
      <c r="D428" s="1" t="str">
        <f t="shared" si="62"/>
        <v>27:0003</v>
      </c>
      <c r="E428" t="s">
        <v>2852</v>
      </c>
      <c r="F428" t="s">
        <v>2853</v>
      </c>
      <c r="J428" s="1" t="str">
        <f>HYPERLINK("https://geochem.nrcan.gc.ca/cdogs/content/kwd/kwd020044_e.htm", "Till")</f>
        <v>Till</v>
      </c>
      <c r="K428" s="1" t="str">
        <f t="shared" si="58"/>
        <v>HMC separation (ODM standard)</v>
      </c>
      <c r="L428" t="s">
        <v>689</v>
      </c>
      <c r="M428" t="s">
        <v>988</v>
      </c>
      <c r="N428" t="s">
        <v>160</v>
      </c>
      <c r="O428" t="s">
        <v>464</v>
      </c>
      <c r="P428" t="s">
        <v>2192</v>
      </c>
      <c r="Q428" t="s">
        <v>988</v>
      </c>
      <c r="R428" t="s">
        <v>950</v>
      </c>
      <c r="S428" t="s">
        <v>2854</v>
      </c>
      <c r="T428" t="s">
        <v>139</v>
      </c>
      <c r="U428" t="s">
        <v>75</v>
      </c>
      <c r="V428" t="s">
        <v>866</v>
      </c>
      <c r="W428" t="s">
        <v>988</v>
      </c>
      <c r="X428" t="s">
        <v>988</v>
      </c>
      <c r="Y428" t="s">
        <v>988</v>
      </c>
      <c r="Z428" t="s">
        <v>988</v>
      </c>
      <c r="AA428" t="s">
        <v>988</v>
      </c>
      <c r="AB428" t="s">
        <v>988</v>
      </c>
      <c r="AC428" t="s">
        <v>988</v>
      </c>
      <c r="AD428" t="s">
        <v>988</v>
      </c>
      <c r="AE428" t="s">
        <v>988</v>
      </c>
    </row>
    <row r="429" spans="1:31" hidden="1" x14ac:dyDescent="0.3">
      <c r="A429" t="s">
        <v>2855</v>
      </c>
      <c r="B429" t="s">
        <v>2844</v>
      </c>
      <c r="C429" s="1" t="str">
        <f t="shared" si="61"/>
        <v>27:0003</v>
      </c>
      <c r="D429" s="1" t="str">
        <f t="shared" si="62"/>
        <v>27:0003</v>
      </c>
      <c r="E429" t="s">
        <v>2856</v>
      </c>
      <c r="F429" t="s">
        <v>2857</v>
      </c>
      <c r="J429" s="1" t="str">
        <f>HYPERLINK("https://geochem.nrcan.gc.ca/cdogs/content/kwd/kwd020044_e.htm", "Till")</f>
        <v>Till</v>
      </c>
      <c r="K429" s="1" t="str">
        <f t="shared" si="58"/>
        <v>HMC separation (ODM standard)</v>
      </c>
      <c r="L429" t="s">
        <v>65</v>
      </c>
      <c r="M429" t="s">
        <v>988</v>
      </c>
      <c r="N429" t="s">
        <v>777</v>
      </c>
      <c r="O429" t="s">
        <v>53</v>
      </c>
      <c r="P429" t="s">
        <v>363</v>
      </c>
      <c r="Q429" t="s">
        <v>988</v>
      </c>
      <c r="R429" t="s">
        <v>2858</v>
      </c>
      <c r="S429" t="s">
        <v>2859</v>
      </c>
      <c r="T429" t="s">
        <v>50</v>
      </c>
      <c r="U429" t="s">
        <v>554</v>
      </c>
      <c r="V429" t="s">
        <v>2754</v>
      </c>
      <c r="W429" t="s">
        <v>988</v>
      </c>
      <c r="X429" t="s">
        <v>988</v>
      </c>
      <c r="Y429" t="s">
        <v>988</v>
      </c>
      <c r="Z429" t="s">
        <v>988</v>
      </c>
      <c r="AA429" t="s">
        <v>988</v>
      </c>
      <c r="AB429" t="s">
        <v>988</v>
      </c>
      <c r="AC429" t="s">
        <v>988</v>
      </c>
      <c r="AD429" t="s">
        <v>988</v>
      </c>
      <c r="AE429" t="s">
        <v>988</v>
      </c>
    </row>
    <row r="430" spans="1:31" hidden="1" x14ac:dyDescent="0.3">
      <c r="A430" t="s">
        <v>2860</v>
      </c>
      <c r="B430" t="s">
        <v>2852</v>
      </c>
      <c r="C430" s="1" t="str">
        <f t="shared" ref="C430:C461" si="64">HYPERLINK("https://geochem.nrcan.gc.ca/cdogs/content/bdl/bdl270003_e.htm", "27:0003")</f>
        <v>27:0003</v>
      </c>
      <c r="D430" s="1" t="str">
        <f t="shared" ref="D430:D461" si="65">HYPERLINK("https://geochem.nrcan.gc.ca/cdogs/content/svy/svy270003_e.htm", "27:0003")</f>
        <v>27:0003</v>
      </c>
      <c r="E430" t="s">
        <v>2861</v>
      </c>
      <c r="F430" t="s">
        <v>2862</v>
      </c>
      <c r="H430">
        <v>60.638090200000001</v>
      </c>
      <c r="I430">
        <v>-121.33329929999999</v>
      </c>
      <c r="J430" s="1" t="str">
        <f t="shared" ref="J430:J436" si="66">HYPERLINK("https://geochem.nrcan.gc.ca/cdogs/content/kwd/kwd020045_e.htm", "Basal till")</f>
        <v>Basal till</v>
      </c>
      <c r="K430" s="1" t="str">
        <f t="shared" ref="K430:K493" si="67">HYPERLINK("https://geochem.nrcan.gc.ca/cdogs/content/kwd/kwd080035_e.htm", "HMC separation (ODM standard)")</f>
        <v>HMC separation (ODM standard)</v>
      </c>
      <c r="L430" t="s">
        <v>2103</v>
      </c>
      <c r="M430" t="s">
        <v>988</v>
      </c>
      <c r="N430" t="s">
        <v>2158</v>
      </c>
      <c r="O430" t="s">
        <v>1077</v>
      </c>
      <c r="P430" t="s">
        <v>567</v>
      </c>
      <c r="Q430" t="s">
        <v>988</v>
      </c>
      <c r="R430" t="s">
        <v>2863</v>
      </c>
      <c r="S430" t="s">
        <v>2864</v>
      </c>
      <c r="T430" t="s">
        <v>2552</v>
      </c>
      <c r="U430" t="s">
        <v>970</v>
      </c>
      <c r="V430" t="s">
        <v>72</v>
      </c>
      <c r="W430" t="s">
        <v>988</v>
      </c>
      <c r="X430" t="s">
        <v>988</v>
      </c>
      <c r="Y430" t="s">
        <v>988</v>
      </c>
      <c r="Z430" t="s">
        <v>988</v>
      </c>
      <c r="AA430" t="s">
        <v>988</v>
      </c>
      <c r="AB430" t="s">
        <v>988</v>
      </c>
      <c r="AC430" t="s">
        <v>988</v>
      </c>
      <c r="AD430" t="s">
        <v>988</v>
      </c>
      <c r="AE430" t="s">
        <v>988</v>
      </c>
    </row>
    <row r="431" spans="1:31" hidden="1" x14ac:dyDescent="0.3">
      <c r="A431" t="s">
        <v>2865</v>
      </c>
      <c r="B431" t="s">
        <v>2856</v>
      </c>
      <c r="C431" s="1" t="str">
        <f t="shared" si="64"/>
        <v>27:0003</v>
      </c>
      <c r="D431" s="1" t="str">
        <f t="shared" si="65"/>
        <v>27:0003</v>
      </c>
      <c r="E431" t="s">
        <v>2866</v>
      </c>
      <c r="F431" t="s">
        <v>2867</v>
      </c>
      <c r="H431">
        <v>60.593304699999997</v>
      </c>
      <c r="I431">
        <v>-121.62105939999999</v>
      </c>
      <c r="J431" s="1" t="str">
        <f t="shared" si="66"/>
        <v>Basal till</v>
      </c>
      <c r="K431" s="1" t="str">
        <f t="shared" si="67"/>
        <v>HMC separation (ODM standard)</v>
      </c>
      <c r="L431" t="s">
        <v>200</v>
      </c>
      <c r="M431" t="s">
        <v>988</v>
      </c>
      <c r="N431" t="s">
        <v>1063</v>
      </c>
      <c r="O431" t="s">
        <v>2533</v>
      </c>
      <c r="P431" t="s">
        <v>2798</v>
      </c>
      <c r="Q431" t="s">
        <v>988</v>
      </c>
      <c r="R431" t="s">
        <v>2868</v>
      </c>
      <c r="S431" t="s">
        <v>2869</v>
      </c>
      <c r="T431" t="s">
        <v>2097</v>
      </c>
      <c r="U431" t="s">
        <v>424</v>
      </c>
      <c r="V431" t="s">
        <v>2100</v>
      </c>
      <c r="W431" t="s">
        <v>988</v>
      </c>
      <c r="X431" t="s">
        <v>988</v>
      </c>
      <c r="Y431" t="s">
        <v>988</v>
      </c>
      <c r="Z431" t="s">
        <v>988</v>
      </c>
      <c r="AA431" t="s">
        <v>988</v>
      </c>
      <c r="AB431" t="s">
        <v>988</v>
      </c>
      <c r="AC431" t="s">
        <v>988</v>
      </c>
      <c r="AD431" t="s">
        <v>988</v>
      </c>
      <c r="AE431" t="s">
        <v>988</v>
      </c>
    </row>
    <row r="432" spans="1:31" hidden="1" x14ac:dyDescent="0.3">
      <c r="A432" t="s">
        <v>2870</v>
      </c>
      <c r="B432" t="s">
        <v>2861</v>
      </c>
      <c r="C432" s="1" t="str">
        <f t="shared" si="64"/>
        <v>27:0003</v>
      </c>
      <c r="D432" s="1" t="str">
        <f t="shared" si="65"/>
        <v>27:0003</v>
      </c>
      <c r="E432" t="s">
        <v>2871</v>
      </c>
      <c r="F432" t="s">
        <v>2872</v>
      </c>
      <c r="H432">
        <v>60.637171100000003</v>
      </c>
      <c r="I432">
        <v>-121.503229</v>
      </c>
      <c r="J432" s="1" t="str">
        <f t="shared" si="66"/>
        <v>Basal till</v>
      </c>
      <c r="K432" s="1" t="str">
        <f t="shared" si="67"/>
        <v>HMC separation (ODM standard)</v>
      </c>
      <c r="L432" t="s">
        <v>2237</v>
      </c>
      <c r="M432" t="s">
        <v>988</v>
      </c>
      <c r="N432" t="s">
        <v>2515</v>
      </c>
      <c r="O432" t="s">
        <v>485</v>
      </c>
      <c r="P432" t="s">
        <v>2344</v>
      </c>
      <c r="Q432" t="s">
        <v>988</v>
      </c>
      <c r="R432" t="s">
        <v>2873</v>
      </c>
      <c r="S432" t="s">
        <v>2874</v>
      </c>
      <c r="T432" t="s">
        <v>282</v>
      </c>
      <c r="U432" t="s">
        <v>674</v>
      </c>
      <c r="V432" t="s">
        <v>2348</v>
      </c>
      <c r="W432" t="s">
        <v>988</v>
      </c>
      <c r="X432" t="s">
        <v>988</v>
      </c>
      <c r="Y432" t="s">
        <v>988</v>
      </c>
      <c r="Z432" t="s">
        <v>988</v>
      </c>
      <c r="AA432" t="s">
        <v>988</v>
      </c>
      <c r="AB432" t="s">
        <v>988</v>
      </c>
      <c r="AC432" t="s">
        <v>988</v>
      </c>
      <c r="AD432" t="s">
        <v>988</v>
      </c>
      <c r="AE432" t="s">
        <v>988</v>
      </c>
    </row>
    <row r="433" spans="1:31" hidden="1" x14ac:dyDescent="0.3">
      <c r="A433" t="s">
        <v>2875</v>
      </c>
      <c r="B433" t="s">
        <v>2866</v>
      </c>
      <c r="C433" s="1" t="str">
        <f t="shared" si="64"/>
        <v>27:0003</v>
      </c>
      <c r="D433" s="1" t="str">
        <f t="shared" si="65"/>
        <v>27:0003</v>
      </c>
      <c r="E433" t="s">
        <v>2876</v>
      </c>
      <c r="F433" t="s">
        <v>2877</v>
      </c>
      <c r="H433">
        <v>60.6365926</v>
      </c>
      <c r="I433">
        <v>-121.6338375</v>
      </c>
      <c r="J433" s="1" t="str">
        <f t="shared" si="66"/>
        <v>Basal till</v>
      </c>
      <c r="K433" s="1" t="str">
        <f t="shared" si="67"/>
        <v>HMC separation (ODM standard)</v>
      </c>
      <c r="L433" t="s">
        <v>992</v>
      </c>
      <c r="M433" t="s">
        <v>988</v>
      </c>
      <c r="N433" t="s">
        <v>2407</v>
      </c>
      <c r="O433" t="s">
        <v>428</v>
      </c>
      <c r="P433" t="s">
        <v>2126</v>
      </c>
      <c r="Q433" t="s">
        <v>988</v>
      </c>
      <c r="R433" t="s">
        <v>2878</v>
      </c>
      <c r="S433" t="s">
        <v>2879</v>
      </c>
      <c r="T433" t="s">
        <v>689</v>
      </c>
      <c r="U433" t="s">
        <v>1010</v>
      </c>
      <c r="V433" t="s">
        <v>2086</v>
      </c>
      <c r="W433" t="s">
        <v>988</v>
      </c>
      <c r="X433" t="s">
        <v>988</v>
      </c>
      <c r="Y433" t="s">
        <v>988</v>
      </c>
      <c r="Z433" t="s">
        <v>988</v>
      </c>
      <c r="AA433" t="s">
        <v>988</v>
      </c>
      <c r="AB433" t="s">
        <v>988</v>
      </c>
      <c r="AC433" t="s">
        <v>988</v>
      </c>
      <c r="AD433" t="s">
        <v>988</v>
      </c>
      <c r="AE433" t="s">
        <v>988</v>
      </c>
    </row>
    <row r="434" spans="1:31" hidden="1" x14ac:dyDescent="0.3">
      <c r="A434" t="s">
        <v>2880</v>
      </c>
      <c r="B434" t="s">
        <v>2871</v>
      </c>
      <c r="C434" s="1" t="str">
        <f t="shared" si="64"/>
        <v>27:0003</v>
      </c>
      <c r="D434" s="1" t="str">
        <f t="shared" si="65"/>
        <v>27:0003</v>
      </c>
      <c r="E434" t="s">
        <v>2881</v>
      </c>
      <c r="F434" t="s">
        <v>2882</v>
      </c>
      <c r="H434">
        <v>60.5959255</v>
      </c>
      <c r="I434">
        <v>-121.77199539999999</v>
      </c>
      <c r="J434" s="1" t="str">
        <f t="shared" si="66"/>
        <v>Basal till</v>
      </c>
      <c r="K434" s="1" t="str">
        <f t="shared" si="67"/>
        <v>HMC separation (ODM standard)</v>
      </c>
      <c r="L434" t="s">
        <v>2883</v>
      </c>
      <c r="M434" t="s">
        <v>988</v>
      </c>
      <c r="N434" t="s">
        <v>2145</v>
      </c>
      <c r="O434" t="s">
        <v>2533</v>
      </c>
      <c r="P434" t="s">
        <v>2192</v>
      </c>
      <c r="Q434" t="s">
        <v>988</v>
      </c>
      <c r="R434" t="s">
        <v>2884</v>
      </c>
      <c r="S434" t="s">
        <v>402</v>
      </c>
      <c r="T434" t="s">
        <v>2164</v>
      </c>
      <c r="U434" t="s">
        <v>179</v>
      </c>
      <c r="V434" t="s">
        <v>852</v>
      </c>
      <c r="W434" t="s">
        <v>988</v>
      </c>
      <c r="X434" t="s">
        <v>988</v>
      </c>
      <c r="Y434" t="s">
        <v>988</v>
      </c>
      <c r="Z434" t="s">
        <v>988</v>
      </c>
      <c r="AA434" t="s">
        <v>988</v>
      </c>
      <c r="AB434" t="s">
        <v>988</v>
      </c>
      <c r="AC434" t="s">
        <v>988</v>
      </c>
      <c r="AD434" t="s">
        <v>988</v>
      </c>
      <c r="AE434" t="s">
        <v>988</v>
      </c>
    </row>
    <row r="435" spans="1:31" hidden="1" x14ac:dyDescent="0.3">
      <c r="A435" t="s">
        <v>2885</v>
      </c>
      <c r="B435" t="s">
        <v>2886</v>
      </c>
      <c r="C435" s="1" t="str">
        <f t="shared" si="64"/>
        <v>27:0003</v>
      </c>
      <c r="D435" s="1" t="str">
        <f t="shared" si="65"/>
        <v>27:0003</v>
      </c>
      <c r="E435" t="s">
        <v>2887</v>
      </c>
      <c r="F435" t="s">
        <v>2888</v>
      </c>
      <c r="H435">
        <v>61.060545699999999</v>
      </c>
      <c r="I435">
        <v>-120.7149343</v>
      </c>
      <c r="J435" s="1" t="str">
        <f t="shared" si="66"/>
        <v>Basal till</v>
      </c>
      <c r="K435" s="1" t="str">
        <f t="shared" si="67"/>
        <v>HMC separation (ODM standard)</v>
      </c>
      <c r="L435" t="s">
        <v>2380</v>
      </c>
      <c r="M435" t="s">
        <v>988</v>
      </c>
      <c r="N435" t="s">
        <v>2381</v>
      </c>
      <c r="O435" t="s">
        <v>641</v>
      </c>
      <c r="P435" t="s">
        <v>781</v>
      </c>
      <c r="Q435" t="s">
        <v>988</v>
      </c>
      <c r="R435" t="s">
        <v>2889</v>
      </c>
      <c r="S435" t="s">
        <v>2890</v>
      </c>
      <c r="T435" t="s">
        <v>461</v>
      </c>
      <c r="U435" t="s">
        <v>222</v>
      </c>
      <c r="V435" t="s">
        <v>304</v>
      </c>
      <c r="W435" t="s">
        <v>988</v>
      </c>
      <c r="X435" t="s">
        <v>988</v>
      </c>
      <c r="Y435" t="s">
        <v>988</v>
      </c>
      <c r="Z435" t="s">
        <v>988</v>
      </c>
      <c r="AA435" t="s">
        <v>988</v>
      </c>
      <c r="AB435" t="s">
        <v>988</v>
      </c>
      <c r="AC435" t="s">
        <v>988</v>
      </c>
      <c r="AD435" t="s">
        <v>988</v>
      </c>
      <c r="AE435" t="s">
        <v>988</v>
      </c>
    </row>
    <row r="436" spans="1:31" hidden="1" x14ac:dyDescent="0.3">
      <c r="A436" t="s">
        <v>2891</v>
      </c>
      <c r="B436" t="s">
        <v>2876</v>
      </c>
      <c r="C436" s="1" t="str">
        <f t="shared" si="64"/>
        <v>27:0003</v>
      </c>
      <c r="D436" s="1" t="str">
        <f t="shared" si="65"/>
        <v>27:0003</v>
      </c>
      <c r="E436" t="s">
        <v>2892</v>
      </c>
      <c r="F436" t="s">
        <v>2893</v>
      </c>
      <c r="H436">
        <v>60.983893000000002</v>
      </c>
      <c r="I436">
        <v>-120.70470899999999</v>
      </c>
      <c r="J436" s="1" t="str">
        <f t="shared" si="66"/>
        <v>Basal till</v>
      </c>
      <c r="K436" s="1" t="str">
        <f t="shared" si="67"/>
        <v>HMC separation (ODM standard)</v>
      </c>
      <c r="L436" t="s">
        <v>399</v>
      </c>
      <c r="M436" t="s">
        <v>988</v>
      </c>
      <c r="N436" t="s">
        <v>699</v>
      </c>
      <c r="O436" t="s">
        <v>535</v>
      </c>
      <c r="P436" t="s">
        <v>2125</v>
      </c>
      <c r="Q436" t="s">
        <v>988</v>
      </c>
      <c r="R436" t="s">
        <v>2894</v>
      </c>
      <c r="S436" t="s">
        <v>2895</v>
      </c>
      <c r="T436" t="s">
        <v>160</v>
      </c>
      <c r="U436" t="s">
        <v>281</v>
      </c>
      <c r="V436" t="s">
        <v>2129</v>
      </c>
      <c r="W436" t="s">
        <v>988</v>
      </c>
      <c r="X436" t="s">
        <v>988</v>
      </c>
      <c r="Y436" t="s">
        <v>988</v>
      </c>
      <c r="Z436" t="s">
        <v>988</v>
      </c>
      <c r="AA436" t="s">
        <v>988</v>
      </c>
      <c r="AB436" t="s">
        <v>988</v>
      </c>
      <c r="AC436" t="s">
        <v>988</v>
      </c>
      <c r="AD436" t="s">
        <v>988</v>
      </c>
      <c r="AE436" t="s">
        <v>988</v>
      </c>
    </row>
    <row r="437" spans="1:31" hidden="1" x14ac:dyDescent="0.3">
      <c r="A437" t="s">
        <v>2896</v>
      </c>
      <c r="B437" t="s">
        <v>2881</v>
      </c>
      <c r="C437" s="1" t="str">
        <f t="shared" si="64"/>
        <v>27:0003</v>
      </c>
      <c r="D437" s="1" t="str">
        <f t="shared" si="65"/>
        <v>27:0003</v>
      </c>
      <c r="E437" t="s">
        <v>2897</v>
      </c>
      <c r="F437" t="s">
        <v>2898</v>
      </c>
      <c r="H437">
        <v>61.088321899999997</v>
      </c>
      <c r="I437">
        <v>-120.9321284</v>
      </c>
      <c r="J437" s="1" t="str">
        <f>HYPERLINK("https://geochem.nrcan.gc.ca/cdogs/content/kwd/kwd020044_e.htm", "Till")</f>
        <v>Till</v>
      </c>
      <c r="K437" s="1" t="str">
        <f t="shared" si="67"/>
        <v>HMC separation (ODM standard)</v>
      </c>
      <c r="L437" t="s">
        <v>2463</v>
      </c>
      <c r="M437" t="s">
        <v>988</v>
      </c>
      <c r="N437" t="s">
        <v>517</v>
      </c>
      <c r="O437" t="s">
        <v>2099</v>
      </c>
      <c r="P437" t="s">
        <v>2237</v>
      </c>
      <c r="Q437" t="s">
        <v>988</v>
      </c>
      <c r="R437" t="s">
        <v>2899</v>
      </c>
      <c r="S437" t="s">
        <v>2900</v>
      </c>
      <c r="T437" t="s">
        <v>1030</v>
      </c>
      <c r="U437" t="s">
        <v>520</v>
      </c>
      <c r="V437" t="s">
        <v>2363</v>
      </c>
      <c r="W437" t="s">
        <v>988</v>
      </c>
      <c r="X437" t="s">
        <v>988</v>
      </c>
      <c r="Y437" t="s">
        <v>988</v>
      </c>
      <c r="Z437" t="s">
        <v>988</v>
      </c>
      <c r="AA437" t="s">
        <v>988</v>
      </c>
      <c r="AB437" t="s">
        <v>988</v>
      </c>
      <c r="AC437" t="s">
        <v>988</v>
      </c>
      <c r="AD437" t="s">
        <v>988</v>
      </c>
      <c r="AE437" t="s">
        <v>988</v>
      </c>
    </row>
    <row r="438" spans="1:31" hidden="1" x14ac:dyDescent="0.3">
      <c r="A438" t="s">
        <v>2901</v>
      </c>
      <c r="B438" t="s">
        <v>2887</v>
      </c>
      <c r="C438" s="1" t="str">
        <f t="shared" si="64"/>
        <v>27:0003</v>
      </c>
      <c r="D438" s="1" t="str">
        <f t="shared" si="65"/>
        <v>27:0003</v>
      </c>
      <c r="E438" t="s">
        <v>2902</v>
      </c>
      <c r="F438" t="s">
        <v>2903</v>
      </c>
      <c r="H438">
        <v>61.171308600000003</v>
      </c>
      <c r="I438">
        <v>-120.9601861</v>
      </c>
      <c r="J438" s="1" t="str">
        <f t="shared" ref="J438:J448" si="68">HYPERLINK("https://geochem.nrcan.gc.ca/cdogs/content/kwd/kwd020045_e.htm", "Basal till")</f>
        <v>Basal till</v>
      </c>
      <c r="K438" s="1" t="str">
        <f t="shared" si="67"/>
        <v>HMC separation (ODM standard)</v>
      </c>
      <c r="L438" t="s">
        <v>993</v>
      </c>
      <c r="M438" t="s">
        <v>988</v>
      </c>
      <c r="N438" t="s">
        <v>2108</v>
      </c>
      <c r="O438" t="s">
        <v>641</v>
      </c>
      <c r="P438" t="s">
        <v>567</v>
      </c>
      <c r="Q438" t="s">
        <v>988</v>
      </c>
      <c r="R438" t="s">
        <v>2150</v>
      </c>
      <c r="S438" t="s">
        <v>2904</v>
      </c>
      <c r="T438" t="s">
        <v>200</v>
      </c>
      <c r="U438" t="s">
        <v>785</v>
      </c>
      <c r="V438" t="s">
        <v>2262</v>
      </c>
      <c r="W438" t="s">
        <v>988</v>
      </c>
      <c r="X438" t="s">
        <v>988</v>
      </c>
      <c r="Y438" t="s">
        <v>988</v>
      </c>
      <c r="Z438" t="s">
        <v>988</v>
      </c>
      <c r="AA438" t="s">
        <v>988</v>
      </c>
      <c r="AB438" t="s">
        <v>988</v>
      </c>
      <c r="AC438" t="s">
        <v>988</v>
      </c>
      <c r="AD438" t="s">
        <v>988</v>
      </c>
      <c r="AE438" t="s">
        <v>988</v>
      </c>
    </row>
    <row r="439" spans="1:31" hidden="1" x14ac:dyDescent="0.3">
      <c r="A439" t="s">
        <v>2905</v>
      </c>
      <c r="B439" t="s">
        <v>2892</v>
      </c>
      <c r="C439" s="1" t="str">
        <f t="shared" si="64"/>
        <v>27:0003</v>
      </c>
      <c r="D439" s="1" t="str">
        <f t="shared" si="65"/>
        <v>27:0003</v>
      </c>
      <c r="E439" t="s">
        <v>2906</v>
      </c>
      <c r="F439" t="s">
        <v>2907</v>
      </c>
      <c r="H439">
        <v>61.088053700000003</v>
      </c>
      <c r="I439">
        <v>-121.1502684</v>
      </c>
      <c r="J439" s="1" t="str">
        <f t="shared" si="68"/>
        <v>Basal till</v>
      </c>
      <c r="K439" s="1" t="str">
        <f t="shared" si="67"/>
        <v>HMC separation (ODM standard)</v>
      </c>
      <c r="L439" t="s">
        <v>2317</v>
      </c>
      <c r="M439" t="s">
        <v>988</v>
      </c>
      <c r="N439" t="s">
        <v>2318</v>
      </c>
      <c r="O439" t="s">
        <v>572</v>
      </c>
      <c r="P439" t="s">
        <v>2363</v>
      </c>
      <c r="Q439" t="s">
        <v>988</v>
      </c>
      <c r="R439" t="s">
        <v>2908</v>
      </c>
      <c r="S439" t="s">
        <v>2909</v>
      </c>
      <c r="T439" t="s">
        <v>262</v>
      </c>
      <c r="U439" t="s">
        <v>674</v>
      </c>
      <c r="V439" t="s">
        <v>87</v>
      </c>
      <c r="W439" t="s">
        <v>988</v>
      </c>
      <c r="X439" t="s">
        <v>988</v>
      </c>
      <c r="Y439" t="s">
        <v>988</v>
      </c>
      <c r="Z439" t="s">
        <v>988</v>
      </c>
      <c r="AA439" t="s">
        <v>988</v>
      </c>
      <c r="AB439" t="s">
        <v>988</v>
      </c>
      <c r="AC439" t="s">
        <v>988</v>
      </c>
      <c r="AD439" t="s">
        <v>988</v>
      </c>
      <c r="AE439" t="s">
        <v>988</v>
      </c>
    </row>
    <row r="440" spans="1:31" hidden="1" x14ac:dyDescent="0.3">
      <c r="A440" t="s">
        <v>2910</v>
      </c>
      <c r="B440" t="s">
        <v>2897</v>
      </c>
      <c r="C440" s="1" t="str">
        <f t="shared" si="64"/>
        <v>27:0003</v>
      </c>
      <c r="D440" s="1" t="str">
        <f t="shared" si="65"/>
        <v>27:0003</v>
      </c>
      <c r="E440" t="s">
        <v>2911</v>
      </c>
      <c r="F440" t="s">
        <v>2912</v>
      </c>
      <c r="H440">
        <v>61.029897599999998</v>
      </c>
      <c r="I440">
        <v>-121.0315885</v>
      </c>
      <c r="J440" s="1" t="str">
        <f t="shared" si="68"/>
        <v>Basal till</v>
      </c>
      <c r="K440" s="1" t="str">
        <f t="shared" si="67"/>
        <v>HMC separation (ODM standard)</v>
      </c>
      <c r="L440" t="s">
        <v>2363</v>
      </c>
      <c r="M440" t="s">
        <v>988</v>
      </c>
      <c r="N440" t="s">
        <v>2103</v>
      </c>
      <c r="O440" t="s">
        <v>535</v>
      </c>
      <c r="P440" t="s">
        <v>47</v>
      </c>
      <c r="Q440" t="s">
        <v>988</v>
      </c>
      <c r="R440" t="s">
        <v>2913</v>
      </c>
      <c r="S440" t="s">
        <v>2914</v>
      </c>
      <c r="T440" t="s">
        <v>512</v>
      </c>
      <c r="U440" t="s">
        <v>520</v>
      </c>
      <c r="V440" t="s">
        <v>117</v>
      </c>
      <c r="W440" t="s">
        <v>988</v>
      </c>
      <c r="X440" t="s">
        <v>988</v>
      </c>
      <c r="Y440" t="s">
        <v>988</v>
      </c>
      <c r="Z440" t="s">
        <v>988</v>
      </c>
      <c r="AA440" t="s">
        <v>988</v>
      </c>
      <c r="AB440" t="s">
        <v>988</v>
      </c>
      <c r="AC440" t="s">
        <v>988</v>
      </c>
      <c r="AD440" t="s">
        <v>988</v>
      </c>
      <c r="AE440" t="s">
        <v>988</v>
      </c>
    </row>
    <row r="441" spans="1:31" hidden="1" x14ac:dyDescent="0.3">
      <c r="A441" t="s">
        <v>2915</v>
      </c>
      <c r="B441" t="s">
        <v>2902</v>
      </c>
      <c r="C441" s="1" t="str">
        <f t="shared" si="64"/>
        <v>27:0003</v>
      </c>
      <c r="D441" s="1" t="str">
        <f t="shared" si="65"/>
        <v>27:0003</v>
      </c>
      <c r="E441" t="s">
        <v>2916</v>
      </c>
      <c r="F441" t="s">
        <v>2917</v>
      </c>
      <c r="H441">
        <v>60.615200600000001</v>
      </c>
      <c r="I441">
        <v>-121.9093513</v>
      </c>
      <c r="J441" s="1" t="str">
        <f t="shared" si="68"/>
        <v>Basal till</v>
      </c>
      <c r="K441" s="1" t="str">
        <f t="shared" si="67"/>
        <v>HMC separation (ODM standard)</v>
      </c>
      <c r="L441" t="s">
        <v>2163</v>
      </c>
      <c r="M441" t="s">
        <v>988</v>
      </c>
      <c r="N441" t="s">
        <v>751</v>
      </c>
      <c r="O441" t="s">
        <v>243</v>
      </c>
      <c r="P441" t="s">
        <v>2363</v>
      </c>
      <c r="Q441" t="s">
        <v>988</v>
      </c>
      <c r="R441" t="s">
        <v>2918</v>
      </c>
      <c r="S441" t="s">
        <v>2101</v>
      </c>
      <c r="T441" t="s">
        <v>2411</v>
      </c>
      <c r="U441" t="s">
        <v>1089</v>
      </c>
      <c r="V441" t="s">
        <v>993</v>
      </c>
      <c r="W441" t="s">
        <v>988</v>
      </c>
      <c r="X441" t="s">
        <v>988</v>
      </c>
      <c r="Y441" t="s">
        <v>988</v>
      </c>
      <c r="Z441" t="s">
        <v>988</v>
      </c>
      <c r="AA441" t="s">
        <v>988</v>
      </c>
      <c r="AB441" t="s">
        <v>988</v>
      </c>
      <c r="AC441" t="s">
        <v>988</v>
      </c>
      <c r="AD441" t="s">
        <v>988</v>
      </c>
      <c r="AE441" t="s">
        <v>988</v>
      </c>
    </row>
    <row r="442" spans="1:31" hidden="1" x14ac:dyDescent="0.3">
      <c r="A442" t="s">
        <v>2919</v>
      </c>
      <c r="B442" t="s">
        <v>2906</v>
      </c>
      <c r="C442" s="1" t="str">
        <f t="shared" si="64"/>
        <v>27:0003</v>
      </c>
      <c r="D442" s="1" t="str">
        <f t="shared" si="65"/>
        <v>27:0003</v>
      </c>
      <c r="E442" t="s">
        <v>2920</v>
      </c>
      <c r="F442" t="s">
        <v>2921</v>
      </c>
      <c r="H442">
        <v>60.734651300000003</v>
      </c>
      <c r="I442">
        <v>-121.8940609</v>
      </c>
      <c r="J442" s="1" t="str">
        <f t="shared" si="68"/>
        <v>Basal till</v>
      </c>
      <c r="K442" s="1" t="str">
        <f t="shared" si="67"/>
        <v>HMC separation (ODM standard)</v>
      </c>
      <c r="L442" t="s">
        <v>296</v>
      </c>
      <c r="M442" t="s">
        <v>988</v>
      </c>
      <c r="N442" t="s">
        <v>684</v>
      </c>
      <c r="O442" t="s">
        <v>199</v>
      </c>
      <c r="P442" t="s">
        <v>2172</v>
      </c>
      <c r="Q442" t="s">
        <v>988</v>
      </c>
      <c r="R442" t="s">
        <v>2922</v>
      </c>
      <c r="S442" t="s">
        <v>2923</v>
      </c>
      <c r="T442" t="s">
        <v>480</v>
      </c>
      <c r="U442" t="s">
        <v>2219</v>
      </c>
      <c r="V442" t="s">
        <v>2459</v>
      </c>
      <c r="W442" t="s">
        <v>988</v>
      </c>
      <c r="X442" t="s">
        <v>988</v>
      </c>
      <c r="Y442" t="s">
        <v>988</v>
      </c>
      <c r="Z442" t="s">
        <v>988</v>
      </c>
      <c r="AA442" t="s">
        <v>988</v>
      </c>
      <c r="AB442" t="s">
        <v>988</v>
      </c>
      <c r="AC442" t="s">
        <v>988</v>
      </c>
      <c r="AD442" t="s">
        <v>988</v>
      </c>
      <c r="AE442" t="s">
        <v>988</v>
      </c>
    </row>
    <row r="443" spans="1:31" hidden="1" x14ac:dyDescent="0.3">
      <c r="A443" t="s">
        <v>2924</v>
      </c>
      <c r="B443" t="s">
        <v>2911</v>
      </c>
      <c r="C443" s="1" t="str">
        <f t="shared" si="64"/>
        <v>27:0003</v>
      </c>
      <c r="D443" s="1" t="str">
        <f t="shared" si="65"/>
        <v>27:0003</v>
      </c>
      <c r="E443" t="s">
        <v>2925</v>
      </c>
      <c r="F443" t="s">
        <v>2926</v>
      </c>
      <c r="H443">
        <v>60.669627400000003</v>
      </c>
      <c r="I443">
        <v>-121.794555</v>
      </c>
      <c r="J443" s="1" t="str">
        <f t="shared" si="68"/>
        <v>Basal till</v>
      </c>
      <c r="K443" s="1" t="str">
        <f t="shared" si="67"/>
        <v>HMC separation (ODM standard)</v>
      </c>
      <c r="L443" t="s">
        <v>200</v>
      </c>
      <c r="M443" t="s">
        <v>988</v>
      </c>
      <c r="N443" t="s">
        <v>1063</v>
      </c>
      <c r="O443" t="s">
        <v>119</v>
      </c>
      <c r="P443" t="s">
        <v>719</v>
      </c>
      <c r="Q443" t="s">
        <v>988</v>
      </c>
      <c r="R443" t="s">
        <v>795</v>
      </c>
      <c r="S443" t="s">
        <v>2927</v>
      </c>
      <c r="T443" t="s">
        <v>461</v>
      </c>
      <c r="U443" t="s">
        <v>572</v>
      </c>
      <c r="V443" t="s">
        <v>626</v>
      </c>
      <c r="W443" t="s">
        <v>988</v>
      </c>
      <c r="X443" t="s">
        <v>988</v>
      </c>
      <c r="Y443" t="s">
        <v>988</v>
      </c>
      <c r="Z443" t="s">
        <v>988</v>
      </c>
      <c r="AA443" t="s">
        <v>988</v>
      </c>
      <c r="AB443" t="s">
        <v>988</v>
      </c>
      <c r="AC443" t="s">
        <v>988</v>
      </c>
      <c r="AD443" t="s">
        <v>988</v>
      </c>
      <c r="AE443" t="s">
        <v>988</v>
      </c>
    </row>
    <row r="444" spans="1:31" hidden="1" x14ac:dyDescent="0.3">
      <c r="A444" t="s">
        <v>2928</v>
      </c>
      <c r="B444" t="s">
        <v>2916</v>
      </c>
      <c r="C444" s="1" t="str">
        <f t="shared" si="64"/>
        <v>27:0003</v>
      </c>
      <c r="D444" s="1" t="str">
        <f t="shared" si="65"/>
        <v>27:0003</v>
      </c>
      <c r="E444" t="s">
        <v>2929</v>
      </c>
      <c r="F444" t="s">
        <v>2930</v>
      </c>
      <c r="H444">
        <v>60.727712599999997</v>
      </c>
      <c r="I444">
        <v>-122.06548340000001</v>
      </c>
      <c r="J444" s="1" t="str">
        <f t="shared" si="68"/>
        <v>Basal till</v>
      </c>
      <c r="K444" s="1" t="str">
        <f t="shared" si="67"/>
        <v>HMC separation (ODM standard)</v>
      </c>
      <c r="L444" t="s">
        <v>2134</v>
      </c>
      <c r="M444" t="s">
        <v>988</v>
      </c>
      <c r="N444" t="s">
        <v>2555</v>
      </c>
      <c r="O444" t="s">
        <v>2533</v>
      </c>
      <c r="P444" t="s">
        <v>592</v>
      </c>
      <c r="Q444" t="s">
        <v>988</v>
      </c>
      <c r="R444" t="s">
        <v>2931</v>
      </c>
      <c r="S444" t="s">
        <v>2932</v>
      </c>
      <c r="T444" t="s">
        <v>261</v>
      </c>
      <c r="U444" t="s">
        <v>243</v>
      </c>
      <c r="V444" t="s">
        <v>385</v>
      </c>
      <c r="W444" t="s">
        <v>988</v>
      </c>
      <c r="X444" t="s">
        <v>988</v>
      </c>
      <c r="Y444" t="s">
        <v>988</v>
      </c>
      <c r="Z444" t="s">
        <v>988</v>
      </c>
      <c r="AA444" t="s">
        <v>988</v>
      </c>
      <c r="AB444" t="s">
        <v>988</v>
      </c>
      <c r="AC444" t="s">
        <v>988</v>
      </c>
      <c r="AD444" t="s">
        <v>988</v>
      </c>
      <c r="AE444" t="s">
        <v>988</v>
      </c>
    </row>
    <row r="445" spans="1:31" hidden="1" x14ac:dyDescent="0.3">
      <c r="A445" t="s">
        <v>2933</v>
      </c>
      <c r="B445" t="s">
        <v>2920</v>
      </c>
      <c r="C445" s="1" t="str">
        <f t="shared" si="64"/>
        <v>27:0003</v>
      </c>
      <c r="D445" s="1" t="str">
        <f t="shared" si="65"/>
        <v>27:0003</v>
      </c>
      <c r="E445" t="s">
        <v>2934</v>
      </c>
      <c r="F445" t="s">
        <v>2935</v>
      </c>
      <c r="H445">
        <v>60.821500499999999</v>
      </c>
      <c r="I445">
        <v>-122.066059</v>
      </c>
      <c r="J445" s="1" t="str">
        <f t="shared" si="68"/>
        <v>Basal till</v>
      </c>
      <c r="K445" s="1" t="str">
        <f t="shared" si="67"/>
        <v>HMC separation (ODM standard)</v>
      </c>
      <c r="L445" t="s">
        <v>993</v>
      </c>
      <c r="M445" t="s">
        <v>988</v>
      </c>
      <c r="N445" t="s">
        <v>2108</v>
      </c>
      <c r="O445" t="s">
        <v>2288</v>
      </c>
      <c r="P445" t="s">
        <v>800</v>
      </c>
      <c r="Q445" t="s">
        <v>988</v>
      </c>
      <c r="R445" t="s">
        <v>2936</v>
      </c>
      <c r="S445" t="s">
        <v>2937</v>
      </c>
      <c r="T445" t="s">
        <v>2938</v>
      </c>
      <c r="U445" t="s">
        <v>2939</v>
      </c>
      <c r="V445" t="s">
        <v>2258</v>
      </c>
      <c r="W445" t="s">
        <v>988</v>
      </c>
      <c r="X445" t="s">
        <v>988</v>
      </c>
      <c r="Y445" t="s">
        <v>988</v>
      </c>
      <c r="Z445" t="s">
        <v>988</v>
      </c>
      <c r="AA445" t="s">
        <v>988</v>
      </c>
      <c r="AB445" t="s">
        <v>988</v>
      </c>
      <c r="AC445" t="s">
        <v>988</v>
      </c>
      <c r="AD445" t="s">
        <v>988</v>
      </c>
      <c r="AE445" t="s">
        <v>988</v>
      </c>
    </row>
    <row r="446" spans="1:31" hidden="1" x14ac:dyDescent="0.3">
      <c r="A446" t="s">
        <v>2940</v>
      </c>
      <c r="B446" t="s">
        <v>2925</v>
      </c>
      <c r="C446" s="1" t="str">
        <f t="shared" si="64"/>
        <v>27:0003</v>
      </c>
      <c r="D446" s="1" t="str">
        <f t="shared" si="65"/>
        <v>27:0003</v>
      </c>
      <c r="E446" t="s">
        <v>2941</v>
      </c>
      <c r="F446" t="s">
        <v>2942</v>
      </c>
      <c r="H446">
        <v>60.826157899999998</v>
      </c>
      <c r="I446">
        <v>-122.2751433</v>
      </c>
      <c r="J446" s="1" t="str">
        <f t="shared" si="68"/>
        <v>Basal till</v>
      </c>
      <c r="K446" s="1" t="str">
        <f t="shared" si="67"/>
        <v>HMC separation (ODM standard)</v>
      </c>
      <c r="L446" t="s">
        <v>2134</v>
      </c>
      <c r="M446" t="s">
        <v>988</v>
      </c>
      <c r="N446" t="s">
        <v>2555</v>
      </c>
      <c r="O446" t="s">
        <v>611</v>
      </c>
      <c r="P446" t="s">
        <v>47</v>
      </c>
      <c r="Q446" t="s">
        <v>988</v>
      </c>
      <c r="R446" t="s">
        <v>2943</v>
      </c>
      <c r="S446" t="s">
        <v>2944</v>
      </c>
      <c r="T446" t="s">
        <v>263</v>
      </c>
      <c r="U446" t="s">
        <v>1077</v>
      </c>
      <c r="V446" t="s">
        <v>704</v>
      </c>
      <c r="W446" t="s">
        <v>988</v>
      </c>
      <c r="X446" t="s">
        <v>988</v>
      </c>
      <c r="Y446" t="s">
        <v>988</v>
      </c>
      <c r="Z446" t="s">
        <v>988</v>
      </c>
      <c r="AA446" t="s">
        <v>988</v>
      </c>
      <c r="AB446" t="s">
        <v>988</v>
      </c>
      <c r="AC446" t="s">
        <v>988</v>
      </c>
      <c r="AD446" t="s">
        <v>988</v>
      </c>
      <c r="AE446" t="s">
        <v>988</v>
      </c>
    </row>
    <row r="447" spans="1:31" hidden="1" x14ac:dyDescent="0.3">
      <c r="A447" t="s">
        <v>2945</v>
      </c>
      <c r="B447" t="s">
        <v>2929</v>
      </c>
      <c r="C447" s="1" t="str">
        <f t="shared" si="64"/>
        <v>27:0003</v>
      </c>
      <c r="D447" s="1" t="str">
        <f t="shared" si="65"/>
        <v>27:0003</v>
      </c>
      <c r="E447" t="s">
        <v>2946</v>
      </c>
      <c r="F447" t="s">
        <v>2947</v>
      </c>
      <c r="H447">
        <v>60.749318299999999</v>
      </c>
      <c r="I447">
        <v>-122.2298207</v>
      </c>
      <c r="J447" s="1" t="str">
        <f t="shared" si="68"/>
        <v>Basal till</v>
      </c>
      <c r="K447" s="1" t="str">
        <f t="shared" si="67"/>
        <v>HMC separation (ODM standard)</v>
      </c>
      <c r="L447" t="s">
        <v>2108</v>
      </c>
      <c r="M447" t="s">
        <v>988</v>
      </c>
      <c r="N447" t="s">
        <v>2231</v>
      </c>
      <c r="O447" t="s">
        <v>734</v>
      </c>
      <c r="P447" t="s">
        <v>2555</v>
      </c>
      <c r="Q447" t="s">
        <v>988</v>
      </c>
      <c r="R447" t="s">
        <v>2948</v>
      </c>
      <c r="S447" t="s">
        <v>2949</v>
      </c>
      <c r="T447" t="s">
        <v>2087</v>
      </c>
      <c r="U447" t="s">
        <v>535</v>
      </c>
      <c r="V447" t="s">
        <v>2804</v>
      </c>
      <c r="W447" t="s">
        <v>988</v>
      </c>
      <c r="X447" t="s">
        <v>988</v>
      </c>
      <c r="Y447" t="s">
        <v>988</v>
      </c>
      <c r="Z447" t="s">
        <v>988</v>
      </c>
      <c r="AA447" t="s">
        <v>988</v>
      </c>
      <c r="AB447" t="s">
        <v>988</v>
      </c>
      <c r="AC447" t="s">
        <v>988</v>
      </c>
      <c r="AD447" t="s">
        <v>988</v>
      </c>
      <c r="AE447" t="s">
        <v>988</v>
      </c>
    </row>
    <row r="448" spans="1:31" hidden="1" x14ac:dyDescent="0.3">
      <c r="A448" t="s">
        <v>2950</v>
      </c>
      <c r="B448" t="s">
        <v>2934</v>
      </c>
      <c r="C448" s="1" t="str">
        <f t="shared" si="64"/>
        <v>27:0003</v>
      </c>
      <c r="D448" s="1" t="str">
        <f t="shared" si="65"/>
        <v>27:0003</v>
      </c>
      <c r="E448" t="s">
        <v>2951</v>
      </c>
      <c r="F448" t="s">
        <v>2952</v>
      </c>
      <c r="H448">
        <v>60.652535499999999</v>
      </c>
      <c r="I448">
        <v>-122.22653510000001</v>
      </c>
      <c r="J448" s="1" t="str">
        <f t="shared" si="68"/>
        <v>Basal till</v>
      </c>
      <c r="K448" s="1" t="str">
        <f t="shared" si="67"/>
        <v>HMC separation (ODM standard)</v>
      </c>
      <c r="L448" t="s">
        <v>256</v>
      </c>
      <c r="M448" t="s">
        <v>988</v>
      </c>
      <c r="N448" t="s">
        <v>2883</v>
      </c>
      <c r="O448" t="s">
        <v>1011</v>
      </c>
      <c r="P448" t="s">
        <v>480</v>
      </c>
      <c r="Q448" t="s">
        <v>988</v>
      </c>
      <c r="R448" t="s">
        <v>2953</v>
      </c>
      <c r="S448" t="s">
        <v>2954</v>
      </c>
      <c r="T448" t="s">
        <v>2955</v>
      </c>
      <c r="U448" t="s">
        <v>2099</v>
      </c>
      <c r="V448" t="s">
        <v>423</v>
      </c>
      <c r="W448" t="s">
        <v>988</v>
      </c>
      <c r="X448" t="s">
        <v>988</v>
      </c>
      <c r="Y448" t="s">
        <v>988</v>
      </c>
      <c r="Z448" t="s">
        <v>988</v>
      </c>
      <c r="AA448" t="s">
        <v>988</v>
      </c>
      <c r="AB448" t="s">
        <v>988</v>
      </c>
      <c r="AC448" t="s">
        <v>988</v>
      </c>
      <c r="AD448" t="s">
        <v>988</v>
      </c>
      <c r="AE448" t="s">
        <v>988</v>
      </c>
    </row>
    <row r="449" spans="1:31" hidden="1" x14ac:dyDescent="0.3">
      <c r="A449" t="s">
        <v>2956</v>
      </c>
      <c r="B449" t="s">
        <v>2941</v>
      </c>
      <c r="C449" s="1" t="str">
        <f t="shared" si="64"/>
        <v>27:0003</v>
      </c>
      <c r="D449" s="1" t="str">
        <f t="shared" si="65"/>
        <v>27:0003</v>
      </c>
      <c r="E449" t="s">
        <v>2957</v>
      </c>
      <c r="F449" t="s">
        <v>2958</v>
      </c>
      <c r="H449">
        <v>60.464563499999997</v>
      </c>
      <c r="I449">
        <v>-122.01806500000001</v>
      </c>
      <c r="J449" s="1" t="str">
        <f>HYPERLINK("https://geochem.nrcan.gc.ca/cdogs/content/kwd/kwd020044_e.htm", "Till")</f>
        <v>Till</v>
      </c>
      <c r="K449" s="1" t="str">
        <f t="shared" si="67"/>
        <v>HMC separation (ODM standard)</v>
      </c>
      <c r="L449" t="s">
        <v>2240</v>
      </c>
      <c r="M449" t="s">
        <v>988</v>
      </c>
      <c r="N449" t="s">
        <v>2611</v>
      </c>
      <c r="O449" t="s">
        <v>118</v>
      </c>
      <c r="P449" t="s">
        <v>160</v>
      </c>
      <c r="Q449" t="s">
        <v>988</v>
      </c>
      <c r="R449" t="s">
        <v>2959</v>
      </c>
      <c r="S449" t="s">
        <v>2960</v>
      </c>
      <c r="T449" t="s">
        <v>2961</v>
      </c>
      <c r="U449" t="s">
        <v>2962</v>
      </c>
      <c r="V449" t="s">
        <v>2963</v>
      </c>
      <c r="W449" t="s">
        <v>988</v>
      </c>
      <c r="X449" t="s">
        <v>988</v>
      </c>
      <c r="Y449" t="s">
        <v>988</v>
      </c>
      <c r="Z449" t="s">
        <v>988</v>
      </c>
      <c r="AA449" t="s">
        <v>988</v>
      </c>
      <c r="AB449" t="s">
        <v>988</v>
      </c>
      <c r="AC449" t="s">
        <v>988</v>
      </c>
      <c r="AD449" t="s">
        <v>988</v>
      </c>
      <c r="AE449" t="s">
        <v>988</v>
      </c>
    </row>
    <row r="450" spans="1:31" hidden="1" x14ac:dyDescent="0.3">
      <c r="A450" t="s">
        <v>2964</v>
      </c>
      <c r="B450" t="s">
        <v>2946</v>
      </c>
      <c r="C450" s="1" t="str">
        <f t="shared" si="64"/>
        <v>27:0003</v>
      </c>
      <c r="D450" s="1" t="str">
        <f t="shared" si="65"/>
        <v>27:0003</v>
      </c>
      <c r="E450" t="s">
        <v>2965</v>
      </c>
      <c r="F450" t="s">
        <v>2966</v>
      </c>
      <c r="H450">
        <v>60.718617700000003</v>
      </c>
      <c r="I450">
        <v>-121.64049249999999</v>
      </c>
      <c r="J450" s="1" t="str">
        <f t="shared" ref="J450:J464" si="69">HYPERLINK("https://geochem.nrcan.gc.ca/cdogs/content/kwd/kwd020045_e.htm", "Basal till")</f>
        <v>Basal till</v>
      </c>
      <c r="K450" s="1" t="str">
        <f t="shared" si="67"/>
        <v>HMC separation (ODM standard)</v>
      </c>
      <c r="L450" t="s">
        <v>1063</v>
      </c>
      <c r="M450" t="s">
        <v>988</v>
      </c>
      <c r="N450" t="s">
        <v>256</v>
      </c>
      <c r="O450" t="s">
        <v>199</v>
      </c>
      <c r="P450" t="s">
        <v>47</v>
      </c>
      <c r="Q450" t="s">
        <v>988</v>
      </c>
      <c r="R450" t="s">
        <v>2967</v>
      </c>
      <c r="S450" t="s">
        <v>2968</v>
      </c>
      <c r="T450" t="s">
        <v>2098</v>
      </c>
      <c r="U450" t="s">
        <v>593</v>
      </c>
      <c r="V450" t="s">
        <v>884</v>
      </c>
      <c r="W450" t="s">
        <v>988</v>
      </c>
      <c r="X450" t="s">
        <v>988</v>
      </c>
      <c r="Y450" t="s">
        <v>988</v>
      </c>
      <c r="Z450" t="s">
        <v>988</v>
      </c>
      <c r="AA450" t="s">
        <v>988</v>
      </c>
      <c r="AB450" t="s">
        <v>988</v>
      </c>
      <c r="AC450" t="s">
        <v>988</v>
      </c>
      <c r="AD450" t="s">
        <v>988</v>
      </c>
      <c r="AE450" t="s">
        <v>988</v>
      </c>
    </row>
    <row r="451" spans="1:31" hidden="1" x14ac:dyDescent="0.3">
      <c r="A451" t="s">
        <v>2969</v>
      </c>
      <c r="B451" t="s">
        <v>2951</v>
      </c>
      <c r="C451" s="1" t="str">
        <f t="shared" si="64"/>
        <v>27:0003</v>
      </c>
      <c r="D451" s="1" t="str">
        <f t="shared" si="65"/>
        <v>27:0003</v>
      </c>
      <c r="E451" t="s">
        <v>2970</v>
      </c>
      <c r="F451" t="s">
        <v>2971</v>
      </c>
      <c r="H451">
        <v>60.692834499999996</v>
      </c>
      <c r="I451">
        <v>-121.40186439999999</v>
      </c>
      <c r="J451" s="1" t="str">
        <f t="shared" si="69"/>
        <v>Basal till</v>
      </c>
      <c r="K451" s="1" t="str">
        <f t="shared" si="67"/>
        <v>HMC separation (ODM standard)</v>
      </c>
      <c r="L451" t="s">
        <v>404</v>
      </c>
      <c r="M451" t="s">
        <v>988</v>
      </c>
      <c r="N451" t="s">
        <v>2492</v>
      </c>
      <c r="O451" t="s">
        <v>1011</v>
      </c>
      <c r="P451" t="s">
        <v>2363</v>
      </c>
      <c r="Q451" t="s">
        <v>988</v>
      </c>
      <c r="R451" t="s">
        <v>2972</v>
      </c>
      <c r="S451" t="s">
        <v>2973</v>
      </c>
      <c r="T451" t="s">
        <v>2164</v>
      </c>
      <c r="U451" t="s">
        <v>285</v>
      </c>
      <c r="V451" t="s">
        <v>444</v>
      </c>
      <c r="W451" t="s">
        <v>988</v>
      </c>
      <c r="X451" t="s">
        <v>988</v>
      </c>
      <c r="Y451" t="s">
        <v>988</v>
      </c>
      <c r="Z451" t="s">
        <v>988</v>
      </c>
      <c r="AA451" t="s">
        <v>988</v>
      </c>
      <c r="AB451" t="s">
        <v>988</v>
      </c>
      <c r="AC451" t="s">
        <v>988</v>
      </c>
      <c r="AD451" t="s">
        <v>988</v>
      </c>
      <c r="AE451" t="s">
        <v>988</v>
      </c>
    </row>
    <row r="452" spans="1:31" hidden="1" x14ac:dyDescent="0.3">
      <c r="A452" t="s">
        <v>2974</v>
      </c>
      <c r="B452" t="s">
        <v>2957</v>
      </c>
      <c r="C452" s="1" t="str">
        <f t="shared" si="64"/>
        <v>27:0003</v>
      </c>
      <c r="D452" s="1" t="str">
        <f t="shared" si="65"/>
        <v>27:0003</v>
      </c>
      <c r="E452" t="s">
        <v>2975</v>
      </c>
      <c r="F452" t="s">
        <v>2976</v>
      </c>
      <c r="H452">
        <v>60.760807</v>
      </c>
      <c r="I452">
        <v>-121.50892399999999</v>
      </c>
      <c r="J452" s="1" t="str">
        <f t="shared" si="69"/>
        <v>Basal till</v>
      </c>
      <c r="K452" s="1" t="str">
        <f t="shared" si="67"/>
        <v>HMC separation (ODM standard)</v>
      </c>
      <c r="L452" t="s">
        <v>2545</v>
      </c>
      <c r="M452" t="s">
        <v>988</v>
      </c>
      <c r="N452" t="s">
        <v>2182</v>
      </c>
      <c r="O452" t="s">
        <v>2610</v>
      </c>
      <c r="P452" t="s">
        <v>2192</v>
      </c>
      <c r="Q452" t="s">
        <v>988</v>
      </c>
      <c r="R452" t="s">
        <v>2977</v>
      </c>
      <c r="S452" t="s">
        <v>2978</v>
      </c>
      <c r="T452" t="s">
        <v>2666</v>
      </c>
      <c r="U452" t="s">
        <v>952</v>
      </c>
      <c r="V452" t="s">
        <v>2799</v>
      </c>
      <c r="W452" t="s">
        <v>988</v>
      </c>
      <c r="X452" t="s">
        <v>988</v>
      </c>
      <c r="Y452" t="s">
        <v>988</v>
      </c>
      <c r="Z452" t="s">
        <v>988</v>
      </c>
      <c r="AA452" t="s">
        <v>988</v>
      </c>
      <c r="AB452" t="s">
        <v>988</v>
      </c>
      <c r="AC452" t="s">
        <v>988</v>
      </c>
      <c r="AD452" t="s">
        <v>988</v>
      </c>
      <c r="AE452" t="s">
        <v>988</v>
      </c>
    </row>
    <row r="453" spans="1:31" hidden="1" x14ac:dyDescent="0.3">
      <c r="A453" t="s">
        <v>2979</v>
      </c>
      <c r="B453" t="s">
        <v>2965</v>
      </c>
      <c r="C453" s="1" t="str">
        <f t="shared" si="64"/>
        <v>27:0003</v>
      </c>
      <c r="D453" s="1" t="str">
        <f t="shared" si="65"/>
        <v>27:0003</v>
      </c>
      <c r="E453" t="s">
        <v>2980</v>
      </c>
      <c r="F453" t="s">
        <v>2981</v>
      </c>
      <c r="H453">
        <v>60.830632999999999</v>
      </c>
      <c r="I453">
        <v>-121.22034549999999</v>
      </c>
      <c r="J453" s="1" t="str">
        <f t="shared" si="69"/>
        <v>Basal till</v>
      </c>
      <c r="K453" s="1" t="str">
        <f t="shared" si="67"/>
        <v>HMC separation (ODM standard)</v>
      </c>
      <c r="L453" t="s">
        <v>2237</v>
      </c>
      <c r="M453" t="s">
        <v>988</v>
      </c>
      <c r="N453" t="s">
        <v>2515</v>
      </c>
      <c r="O453" t="s">
        <v>641</v>
      </c>
      <c r="P453" t="s">
        <v>512</v>
      </c>
      <c r="Q453" t="s">
        <v>988</v>
      </c>
      <c r="R453" t="s">
        <v>2982</v>
      </c>
      <c r="S453" t="s">
        <v>2983</v>
      </c>
      <c r="T453" t="s">
        <v>1063</v>
      </c>
      <c r="U453" t="s">
        <v>343</v>
      </c>
      <c r="V453" t="s">
        <v>2556</v>
      </c>
      <c r="W453" t="s">
        <v>988</v>
      </c>
      <c r="X453" t="s">
        <v>988</v>
      </c>
      <c r="Y453" t="s">
        <v>988</v>
      </c>
      <c r="Z453" t="s">
        <v>988</v>
      </c>
      <c r="AA453" t="s">
        <v>988</v>
      </c>
      <c r="AB453" t="s">
        <v>988</v>
      </c>
      <c r="AC453" t="s">
        <v>988</v>
      </c>
      <c r="AD453" t="s">
        <v>988</v>
      </c>
      <c r="AE453" t="s">
        <v>988</v>
      </c>
    </row>
    <row r="454" spans="1:31" hidden="1" x14ac:dyDescent="0.3">
      <c r="A454" t="s">
        <v>2984</v>
      </c>
      <c r="B454" t="s">
        <v>2970</v>
      </c>
      <c r="C454" s="1" t="str">
        <f t="shared" si="64"/>
        <v>27:0003</v>
      </c>
      <c r="D454" s="1" t="str">
        <f t="shared" si="65"/>
        <v>27:0003</v>
      </c>
      <c r="E454" t="s">
        <v>2985</v>
      </c>
      <c r="F454" t="s">
        <v>2986</v>
      </c>
      <c r="H454">
        <v>60.9164277</v>
      </c>
      <c r="I454">
        <v>-122.1310751</v>
      </c>
      <c r="J454" s="1" t="str">
        <f t="shared" si="69"/>
        <v>Basal till</v>
      </c>
      <c r="K454" s="1" t="str">
        <f t="shared" si="67"/>
        <v>HMC separation (ODM standard)</v>
      </c>
      <c r="L454" t="s">
        <v>2154</v>
      </c>
      <c r="M454" t="s">
        <v>988</v>
      </c>
      <c r="N454" t="s">
        <v>200</v>
      </c>
      <c r="O454" t="s">
        <v>2533</v>
      </c>
      <c r="P454" t="s">
        <v>2555</v>
      </c>
      <c r="Q454" t="s">
        <v>988</v>
      </c>
      <c r="R454" t="s">
        <v>2987</v>
      </c>
      <c r="S454" t="s">
        <v>2988</v>
      </c>
      <c r="T454" t="s">
        <v>2179</v>
      </c>
      <c r="U454" t="s">
        <v>1010</v>
      </c>
      <c r="V454" t="s">
        <v>2220</v>
      </c>
      <c r="W454" t="s">
        <v>988</v>
      </c>
      <c r="X454" t="s">
        <v>988</v>
      </c>
      <c r="Y454" t="s">
        <v>988</v>
      </c>
      <c r="Z454" t="s">
        <v>988</v>
      </c>
      <c r="AA454" t="s">
        <v>988</v>
      </c>
      <c r="AB454" t="s">
        <v>988</v>
      </c>
      <c r="AC454" t="s">
        <v>988</v>
      </c>
      <c r="AD454" t="s">
        <v>988</v>
      </c>
      <c r="AE454" t="s">
        <v>988</v>
      </c>
    </row>
    <row r="455" spans="1:31" hidden="1" x14ac:dyDescent="0.3">
      <c r="A455" t="s">
        <v>2989</v>
      </c>
      <c r="B455" t="s">
        <v>2975</v>
      </c>
      <c r="C455" s="1" t="str">
        <f t="shared" si="64"/>
        <v>27:0003</v>
      </c>
      <c r="D455" s="1" t="str">
        <f t="shared" si="65"/>
        <v>27:0003</v>
      </c>
      <c r="E455" t="s">
        <v>2990</v>
      </c>
      <c r="F455" t="s">
        <v>2991</v>
      </c>
      <c r="H455">
        <v>60.9319883</v>
      </c>
      <c r="I455">
        <v>-121.953152</v>
      </c>
      <c r="J455" s="1" t="str">
        <f t="shared" si="69"/>
        <v>Basal till</v>
      </c>
      <c r="K455" s="1" t="str">
        <f t="shared" si="67"/>
        <v>HMC separation (ODM standard)</v>
      </c>
      <c r="L455" t="s">
        <v>2515</v>
      </c>
      <c r="M455" t="s">
        <v>988</v>
      </c>
      <c r="N455" t="s">
        <v>2137</v>
      </c>
      <c r="O455" t="s">
        <v>539</v>
      </c>
      <c r="P455" t="s">
        <v>512</v>
      </c>
      <c r="Q455" t="s">
        <v>988</v>
      </c>
      <c r="R455" t="s">
        <v>2992</v>
      </c>
      <c r="S455" t="s">
        <v>2993</v>
      </c>
      <c r="T455" t="s">
        <v>2883</v>
      </c>
      <c r="U455" t="s">
        <v>801</v>
      </c>
      <c r="V455" t="s">
        <v>2747</v>
      </c>
      <c r="W455" t="s">
        <v>988</v>
      </c>
      <c r="X455" t="s">
        <v>988</v>
      </c>
      <c r="Y455" t="s">
        <v>988</v>
      </c>
      <c r="Z455" t="s">
        <v>988</v>
      </c>
      <c r="AA455" t="s">
        <v>988</v>
      </c>
      <c r="AB455" t="s">
        <v>988</v>
      </c>
      <c r="AC455" t="s">
        <v>988</v>
      </c>
      <c r="AD455" t="s">
        <v>988</v>
      </c>
      <c r="AE455" t="s">
        <v>988</v>
      </c>
    </row>
    <row r="456" spans="1:31" hidden="1" x14ac:dyDescent="0.3">
      <c r="A456" t="s">
        <v>2994</v>
      </c>
      <c r="B456" t="s">
        <v>2980</v>
      </c>
      <c r="C456" s="1" t="str">
        <f t="shared" si="64"/>
        <v>27:0003</v>
      </c>
      <c r="D456" s="1" t="str">
        <f t="shared" si="65"/>
        <v>27:0003</v>
      </c>
      <c r="E456" t="s">
        <v>2995</v>
      </c>
      <c r="F456" t="s">
        <v>2996</v>
      </c>
      <c r="H456">
        <v>60.809024299999997</v>
      </c>
      <c r="I456">
        <v>-121.8961463</v>
      </c>
      <c r="J456" s="1" t="str">
        <f t="shared" si="69"/>
        <v>Basal till</v>
      </c>
      <c r="K456" s="1" t="str">
        <f t="shared" si="67"/>
        <v>HMC separation (ODM standard)</v>
      </c>
      <c r="L456" t="s">
        <v>2158</v>
      </c>
      <c r="M456" t="s">
        <v>988</v>
      </c>
      <c r="N456" t="s">
        <v>2133</v>
      </c>
      <c r="O456" t="s">
        <v>71</v>
      </c>
      <c r="P456" t="s">
        <v>2485</v>
      </c>
      <c r="Q456" t="s">
        <v>988</v>
      </c>
      <c r="R456" t="s">
        <v>2997</v>
      </c>
      <c r="S456" t="s">
        <v>2998</v>
      </c>
      <c r="T456" t="s">
        <v>2158</v>
      </c>
      <c r="U456" t="s">
        <v>671</v>
      </c>
      <c r="V456" t="s">
        <v>2129</v>
      </c>
      <c r="W456" t="s">
        <v>988</v>
      </c>
      <c r="X456" t="s">
        <v>988</v>
      </c>
      <c r="Y456" t="s">
        <v>988</v>
      </c>
      <c r="Z456" t="s">
        <v>988</v>
      </c>
      <c r="AA456" t="s">
        <v>988</v>
      </c>
      <c r="AB456" t="s">
        <v>988</v>
      </c>
      <c r="AC456" t="s">
        <v>988</v>
      </c>
      <c r="AD456" t="s">
        <v>988</v>
      </c>
      <c r="AE456" t="s">
        <v>988</v>
      </c>
    </row>
    <row r="457" spans="1:31" hidden="1" x14ac:dyDescent="0.3">
      <c r="A457" t="s">
        <v>2999</v>
      </c>
      <c r="B457" t="s">
        <v>3000</v>
      </c>
      <c r="C457" s="1" t="str">
        <f t="shared" si="64"/>
        <v>27:0003</v>
      </c>
      <c r="D457" s="1" t="str">
        <f t="shared" si="65"/>
        <v>27:0003</v>
      </c>
      <c r="E457" t="s">
        <v>3001</v>
      </c>
      <c r="F457" t="s">
        <v>3002</v>
      </c>
      <c r="H457">
        <v>60.981768799999998</v>
      </c>
      <c r="I457">
        <v>-122.0504942</v>
      </c>
      <c r="J457" s="1" t="str">
        <f t="shared" si="69"/>
        <v>Basal till</v>
      </c>
      <c r="K457" s="1" t="str">
        <f t="shared" si="67"/>
        <v>HMC separation (ODM standard)</v>
      </c>
      <c r="L457" t="s">
        <v>256</v>
      </c>
      <c r="M457" t="s">
        <v>988</v>
      </c>
      <c r="N457" t="s">
        <v>2883</v>
      </c>
      <c r="O457" t="s">
        <v>593</v>
      </c>
      <c r="P457" t="s">
        <v>626</v>
      </c>
      <c r="Q457" t="s">
        <v>988</v>
      </c>
      <c r="R457" t="s">
        <v>3003</v>
      </c>
      <c r="S457" t="s">
        <v>3004</v>
      </c>
      <c r="T457" t="s">
        <v>2178</v>
      </c>
      <c r="U457" t="s">
        <v>2201</v>
      </c>
      <c r="V457" t="s">
        <v>800</v>
      </c>
      <c r="W457" t="s">
        <v>988</v>
      </c>
      <c r="X457" t="s">
        <v>988</v>
      </c>
      <c r="Y457" t="s">
        <v>988</v>
      </c>
      <c r="Z457" t="s">
        <v>988</v>
      </c>
      <c r="AA457" t="s">
        <v>988</v>
      </c>
      <c r="AB457" t="s">
        <v>988</v>
      </c>
      <c r="AC457" t="s">
        <v>988</v>
      </c>
      <c r="AD457" t="s">
        <v>988</v>
      </c>
      <c r="AE457" t="s">
        <v>988</v>
      </c>
    </row>
    <row r="458" spans="1:31" hidden="1" x14ac:dyDescent="0.3">
      <c r="A458" t="s">
        <v>3005</v>
      </c>
      <c r="B458" t="s">
        <v>2985</v>
      </c>
      <c r="C458" s="1" t="str">
        <f t="shared" si="64"/>
        <v>27:0003</v>
      </c>
      <c r="D458" s="1" t="str">
        <f t="shared" si="65"/>
        <v>27:0003</v>
      </c>
      <c r="E458" t="s">
        <v>3006</v>
      </c>
      <c r="F458" t="s">
        <v>3007</v>
      </c>
      <c r="H458">
        <v>60.4295811</v>
      </c>
      <c r="I458">
        <v>-121.2288885</v>
      </c>
      <c r="J458" s="1" t="str">
        <f t="shared" si="69"/>
        <v>Basal till</v>
      </c>
      <c r="K458" s="1" t="str">
        <f t="shared" si="67"/>
        <v>HMC separation (ODM standard)</v>
      </c>
      <c r="L458" t="s">
        <v>2883</v>
      </c>
      <c r="M458" t="s">
        <v>988</v>
      </c>
      <c r="N458" t="s">
        <v>2145</v>
      </c>
      <c r="O458" t="s">
        <v>734</v>
      </c>
      <c r="P458" t="s">
        <v>2164</v>
      </c>
      <c r="Q458" t="s">
        <v>988</v>
      </c>
      <c r="R458" t="s">
        <v>3008</v>
      </c>
      <c r="S458" t="s">
        <v>3009</v>
      </c>
      <c r="T458" t="s">
        <v>2192</v>
      </c>
      <c r="U458" t="s">
        <v>48</v>
      </c>
      <c r="V458" t="s">
        <v>866</v>
      </c>
      <c r="W458" t="s">
        <v>988</v>
      </c>
      <c r="X458" t="s">
        <v>988</v>
      </c>
      <c r="Y458" t="s">
        <v>988</v>
      </c>
      <c r="Z458" t="s">
        <v>988</v>
      </c>
      <c r="AA458" t="s">
        <v>988</v>
      </c>
      <c r="AB458" t="s">
        <v>988</v>
      </c>
      <c r="AC458" t="s">
        <v>988</v>
      </c>
      <c r="AD458" t="s">
        <v>988</v>
      </c>
      <c r="AE458" t="s">
        <v>988</v>
      </c>
    </row>
    <row r="459" spans="1:31" hidden="1" x14ac:dyDescent="0.3">
      <c r="A459" t="s">
        <v>3010</v>
      </c>
      <c r="B459" t="s">
        <v>2990</v>
      </c>
      <c r="C459" s="1" t="str">
        <f t="shared" si="64"/>
        <v>27:0003</v>
      </c>
      <c r="D459" s="1" t="str">
        <f t="shared" si="65"/>
        <v>27:0003</v>
      </c>
      <c r="E459" t="s">
        <v>3011</v>
      </c>
      <c r="F459" t="s">
        <v>3012</v>
      </c>
      <c r="H459">
        <v>60.2991119</v>
      </c>
      <c r="I459">
        <v>-121.31074510000001</v>
      </c>
      <c r="J459" s="1" t="str">
        <f t="shared" si="69"/>
        <v>Basal till</v>
      </c>
      <c r="K459" s="1" t="str">
        <f t="shared" si="67"/>
        <v>HMC separation (ODM standard)</v>
      </c>
      <c r="L459" t="s">
        <v>304</v>
      </c>
      <c r="M459" t="s">
        <v>988</v>
      </c>
      <c r="N459" t="s">
        <v>2556</v>
      </c>
      <c r="O459" t="s">
        <v>554</v>
      </c>
      <c r="P459" t="s">
        <v>621</v>
      </c>
      <c r="Q459" t="s">
        <v>988</v>
      </c>
      <c r="R459" t="s">
        <v>3013</v>
      </c>
      <c r="S459" t="s">
        <v>2909</v>
      </c>
      <c r="T459" t="s">
        <v>139</v>
      </c>
      <c r="U459" t="s">
        <v>71</v>
      </c>
      <c r="V459" t="s">
        <v>367</v>
      </c>
      <c r="W459" t="s">
        <v>988</v>
      </c>
      <c r="X459" t="s">
        <v>988</v>
      </c>
      <c r="Y459" t="s">
        <v>988</v>
      </c>
      <c r="Z459" t="s">
        <v>988</v>
      </c>
      <c r="AA459" t="s">
        <v>988</v>
      </c>
      <c r="AB459" t="s">
        <v>988</v>
      </c>
      <c r="AC459" t="s">
        <v>988</v>
      </c>
      <c r="AD459" t="s">
        <v>988</v>
      </c>
      <c r="AE459" t="s">
        <v>988</v>
      </c>
    </row>
    <row r="460" spans="1:31" hidden="1" x14ac:dyDescent="0.3">
      <c r="A460" t="s">
        <v>3014</v>
      </c>
      <c r="B460" t="s">
        <v>2995</v>
      </c>
      <c r="C460" s="1" t="str">
        <f t="shared" si="64"/>
        <v>27:0003</v>
      </c>
      <c r="D460" s="1" t="str">
        <f t="shared" si="65"/>
        <v>27:0003</v>
      </c>
      <c r="E460" t="s">
        <v>3015</v>
      </c>
      <c r="F460" t="s">
        <v>3016</v>
      </c>
      <c r="H460">
        <v>60.297940799999999</v>
      </c>
      <c r="I460">
        <v>-121.46748909999999</v>
      </c>
      <c r="J460" s="1" t="str">
        <f t="shared" si="69"/>
        <v>Basal till</v>
      </c>
      <c r="K460" s="1" t="str">
        <f t="shared" si="67"/>
        <v>HMC separation (ODM standard)</v>
      </c>
      <c r="L460" t="s">
        <v>2381</v>
      </c>
      <c r="M460" t="s">
        <v>988</v>
      </c>
      <c r="N460" t="s">
        <v>2552</v>
      </c>
      <c r="O460" t="s">
        <v>557</v>
      </c>
      <c r="P460" t="s">
        <v>2137</v>
      </c>
      <c r="Q460" t="s">
        <v>988</v>
      </c>
      <c r="R460" t="s">
        <v>3017</v>
      </c>
      <c r="S460" t="s">
        <v>3018</v>
      </c>
      <c r="T460" t="s">
        <v>2192</v>
      </c>
      <c r="U460" t="s">
        <v>424</v>
      </c>
      <c r="V460" t="s">
        <v>2727</v>
      </c>
      <c r="W460" t="s">
        <v>988</v>
      </c>
      <c r="X460" t="s">
        <v>988</v>
      </c>
      <c r="Y460" t="s">
        <v>988</v>
      </c>
      <c r="Z460" t="s">
        <v>988</v>
      </c>
      <c r="AA460" t="s">
        <v>988</v>
      </c>
      <c r="AB460" t="s">
        <v>988</v>
      </c>
      <c r="AC460" t="s">
        <v>988</v>
      </c>
      <c r="AD460" t="s">
        <v>988</v>
      </c>
      <c r="AE460" t="s">
        <v>988</v>
      </c>
    </row>
    <row r="461" spans="1:31" hidden="1" x14ac:dyDescent="0.3">
      <c r="A461" t="s">
        <v>3019</v>
      </c>
      <c r="B461" t="s">
        <v>3001</v>
      </c>
      <c r="C461" s="1" t="str">
        <f t="shared" si="64"/>
        <v>27:0003</v>
      </c>
      <c r="D461" s="1" t="str">
        <f t="shared" si="65"/>
        <v>27:0003</v>
      </c>
      <c r="E461" t="s">
        <v>3020</v>
      </c>
      <c r="F461" t="s">
        <v>3021</v>
      </c>
      <c r="H461">
        <v>60.461120200000003</v>
      </c>
      <c r="I461">
        <v>-121.7609424</v>
      </c>
      <c r="J461" s="1" t="str">
        <f t="shared" si="69"/>
        <v>Basal till</v>
      </c>
      <c r="K461" s="1" t="str">
        <f t="shared" si="67"/>
        <v>HMC separation (ODM standard)</v>
      </c>
      <c r="L461" t="s">
        <v>256</v>
      </c>
      <c r="M461" t="s">
        <v>988</v>
      </c>
      <c r="N461" t="s">
        <v>2883</v>
      </c>
      <c r="O461" t="s">
        <v>179</v>
      </c>
      <c r="P461" t="s">
        <v>2114</v>
      </c>
      <c r="Q461" t="s">
        <v>988</v>
      </c>
      <c r="R461" t="s">
        <v>3022</v>
      </c>
      <c r="S461" t="s">
        <v>3023</v>
      </c>
      <c r="T461" t="s">
        <v>719</v>
      </c>
      <c r="U461" t="s">
        <v>593</v>
      </c>
      <c r="V461" t="s">
        <v>2214</v>
      </c>
      <c r="W461" t="s">
        <v>988</v>
      </c>
      <c r="X461" t="s">
        <v>988</v>
      </c>
      <c r="Y461" t="s">
        <v>988</v>
      </c>
      <c r="Z461" t="s">
        <v>988</v>
      </c>
      <c r="AA461" t="s">
        <v>988</v>
      </c>
      <c r="AB461" t="s">
        <v>988</v>
      </c>
      <c r="AC461" t="s">
        <v>988</v>
      </c>
      <c r="AD461" t="s">
        <v>988</v>
      </c>
      <c r="AE461" t="s">
        <v>988</v>
      </c>
    </row>
    <row r="462" spans="1:31" hidden="1" x14ac:dyDescent="0.3">
      <c r="A462" t="s">
        <v>3024</v>
      </c>
      <c r="B462" t="s">
        <v>3006</v>
      </c>
      <c r="C462" s="1" t="str">
        <f t="shared" ref="C462:C478" si="70">HYPERLINK("https://geochem.nrcan.gc.ca/cdogs/content/bdl/bdl270003_e.htm", "27:0003")</f>
        <v>27:0003</v>
      </c>
      <c r="D462" s="1" t="str">
        <f t="shared" ref="D462:D478" si="71">HYPERLINK("https://geochem.nrcan.gc.ca/cdogs/content/svy/svy270003_e.htm", "27:0003")</f>
        <v>27:0003</v>
      </c>
      <c r="E462" t="s">
        <v>3025</v>
      </c>
      <c r="F462" t="s">
        <v>3026</v>
      </c>
      <c r="H462">
        <v>60.490411999999999</v>
      </c>
      <c r="I462">
        <v>-120.9027292</v>
      </c>
      <c r="J462" s="1" t="str">
        <f t="shared" si="69"/>
        <v>Basal till</v>
      </c>
      <c r="K462" s="1" t="str">
        <f t="shared" si="67"/>
        <v>HMC separation (ODM standard)</v>
      </c>
      <c r="L462" t="s">
        <v>116</v>
      </c>
      <c r="M462" t="s">
        <v>988</v>
      </c>
      <c r="N462" t="s">
        <v>2244</v>
      </c>
      <c r="O462" t="s">
        <v>2099</v>
      </c>
      <c r="P462" t="s">
        <v>200</v>
      </c>
      <c r="Q462" t="s">
        <v>988</v>
      </c>
      <c r="R462" t="s">
        <v>3027</v>
      </c>
      <c r="S462" t="s">
        <v>3028</v>
      </c>
      <c r="T462" t="s">
        <v>198</v>
      </c>
      <c r="U462" t="s">
        <v>239</v>
      </c>
      <c r="V462" t="s">
        <v>2178</v>
      </c>
      <c r="W462" t="s">
        <v>988</v>
      </c>
      <c r="X462" t="s">
        <v>988</v>
      </c>
      <c r="Y462" t="s">
        <v>988</v>
      </c>
      <c r="Z462" t="s">
        <v>988</v>
      </c>
      <c r="AA462" t="s">
        <v>988</v>
      </c>
      <c r="AB462" t="s">
        <v>988</v>
      </c>
      <c r="AC462" t="s">
        <v>988</v>
      </c>
      <c r="AD462" t="s">
        <v>988</v>
      </c>
      <c r="AE462" t="s">
        <v>988</v>
      </c>
    </row>
    <row r="463" spans="1:31" hidden="1" x14ac:dyDescent="0.3">
      <c r="A463" t="s">
        <v>3029</v>
      </c>
      <c r="B463" t="s">
        <v>3011</v>
      </c>
      <c r="C463" s="1" t="str">
        <f t="shared" si="70"/>
        <v>27:0003</v>
      </c>
      <c r="D463" s="1" t="str">
        <f t="shared" si="71"/>
        <v>27:0003</v>
      </c>
      <c r="E463" t="s">
        <v>3030</v>
      </c>
      <c r="F463" t="s">
        <v>3031</v>
      </c>
      <c r="H463">
        <v>60.546123799999997</v>
      </c>
      <c r="I463">
        <v>-120.8048419</v>
      </c>
      <c r="J463" s="1" t="str">
        <f t="shared" si="69"/>
        <v>Basal till</v>
      </c>
      <c r="K463" s="1" t="str">
        <f t="shared" si="67"/>
        <v>HMC separation (ODM standard)</v>
      </c>
      <c r="L463" t="s">
        <v>2240</v>
      </c>
      <c r="M463" t="s">
        <v>988</v>
      </c>
      <c r="N463" t="s">
        <v>2611</v>
      </c>
      <c r="O463" t="s">
        <v>343</v>
      </c>
      <c r="P463" t="s">
        <v>2179</v>
      </c>
      <c r="Q463" t="s">
        <v>988</v>
      </c>
      <c r="R463" t="s">
        <v>3032</v>
      </c>
      <c r="S463" t="s">
        <v>3033</v>
      </c>
      <c r="T463" t="s">
        <v>3034</v>
      </c>
      <c r="U463" t="s">
        <v>786</v>
      </c>
      <c r="V463" t="s">
        <v>3035</v>
      </c>
      <c r="W463" t="s">
        <v>988</v>
      </c>
      <c r="X463" t="s">
        <v>988</v>
      </c>
      <c r="Y463" t="s">
        <v>988</v>
      </c>
      <c r="Z463" t="s">
        <v>988</v>
      </c>
      <c r="AA463" t="s">
        <v>988</v>
      </c>
      <c r="AB463" t="s">
        <v>988</v>
      </c>
      <c r="AC463" t="s">
        <v>988</v>
      </c>
      <c r="AD463" t="s">
        <v>988</v>
      </c>
      <c r="AE463" t="s">
        <v>988</v>
      </c>
    </row>
    <row r="464" spans="1:31" hidden="1" x14ac:dyDescent="0.3">
      <c r="A464" t="s">
        <v>3036</v>
      </c>
      <c r="B464" t="s">
        <v>3015</v>
      </c>
      <c r="C464" s="1" t="str">
        <f t="shared" si="70"/>
        <v>27:0003</v>
      </c>
      <c r="D464" s="1" t="str">
        <f t="shared" si="71"/>
        <v>27:0003</v>
      </c>
      <c r="E464" t="s">
        <v>3037</v>
      </c>
      <c r="F464" t="s">
        <v>3038</v>
      </c>
      <c r="H464">
        <v>60.9188069</v>
      </c>
      <c r="I464">
        <v>-121.4525738</v>
      </c>
      <c r="J464" s="1" t="str">
        <f t="shared" si="69"/>
        <v>Basal till</v>
      </c>
      <c r="K464" s="1" t="str">
        <f t="shared" si="67"/>
        <v>HMC separation (ODM standard)</v>
      </c>
      <c r="L464" t="s">
        <v>2334</v>
      </c>
      <c r="M464" t="s">
        <v>988</v>
      </c>
      <c r="N464" t="s">
        <v>2211</v>
      </c>
      <c r="O464" t="s">
        <v>1095</v>
      </c>
      <c r="P464" t="s">
        <v>2423</v>
      </c>
      <c r="Q464" t="s">
        <v>988</v>
      </c>
      <c r="R464" t="s">
        <v>3039</v>
      </c>
      <c r="S464" t="s">
        <v>3040</v>
      </c>
      <c r="T464" t="s">
        <v>3041</v>
      </c>
      <c r="U464" t="s">
        <v>3042</v>
      </c>
      <c r="V464" t="s">
        <v>404</v>
      </c>
      <c r="W464" t="s">
        <v>988</v>
      </c>
      <c r="X464" t="s">
        <v>988</v>
      </c>
      <c r="Y464" t="s">
        <v>988</v>
      </c>
      <c r="Z464" t="s">
        <v>988</v>
      </c>
      <c r="AA464" t="s">
        <v>988</v>
      </c>
      <c r="AB464" t="s">
        <v>988</v>
      </c>
      <c r="AC464" t="s">
        <v>988</v>
      </c>
      <c r="AD464" t="s">
        <v>988</v>
      </c>
      <c r="AE464" t="s">
        <v>988</v>
      </c>
    </row>
    <row r="465" spans="1:31" hidden="1" x14ac:dyDescent="0.3">
      <c r="A465" t="s">
        <v>3043</v>
      </c>
      <c r="B465" t="s">
        <v>3020</v>
      </c>
      <c r="C465" s="1" t="str">
        <f t="shared" si="70"/>
        <v>27:0003</v>
      </c>
      <c r="D465" s="1" t="str">
        <f t="shared" si="71"/>
        <v>27:0003</v>
      </c>
      <c r="E465" t="s">
        <v>3044</v>
      </c>
      <c r="F465" t="s">
        <v>3045</v>
      </c>
      <c r="H465">
        <v>60.960281700000003</v>
      </c>
      <c r="I465">
        <v>-121.2148979</v>
      </c>
      <c r="J465" s="1" t="str">
        <f>HYPERLINK("https://geochem.nrcan.gc.ca/cdogs/content/kwd/kwd020044_e.htm", "Till")</f>
        <v>Till</v>
      </c>
      <c r="K465" s="1" t="str">
        <f t="shared" si="67"/>
        <v>HMC separation (ODM standard)</v>
      </c>
      <c r="L465" t="s">
        <v>2407</v>
      </c>
      <c r="M465" t="s">
        <v>988</v>
      </c>
      <c r="N465" t="s">
        <v>2408</v>
      </c>
      <c r="O465" t="s">
        <v>368</v>
      </c>
      <c r="P465" t="s">
        <v>2104</v>
      </c>
      <c r="Q465" t="s">
        <v>988</v>
      </c>
      <c r="R465" t="s">
        <v>3046</v>
      </c>
      <c r="S465" t="s">
        <v>3047</v>
      </c>
      <c r="T465" t="s">
        <v>904</v>
      </c>
      <c r="U465" t="s">
        <v>765</v>
      </c>
      <c r="V465" t="s">
        <v>3048</v>
      </c>
      <c r="W465" t="s">
        <v>988</v>
      </c>
      <c r="X465" t="s">
        <v>988</v>
      </c>
      <c r="Y465" t="s">
        <v>988</v>
      </c>
      <c r="Z465" t="s">
        <v>988</v>
      </c>
      <c r="AA465" t="s">
        <v>988</v>
      </c>
      <c r="AB465" t="s">
        <v>988</v>
      </c>
      <c r="AC465" t="s">
        <v>988</v>
      </c>
      <c r="AD465" t="s">
        <v>988</v>
      </c>
      <c r="AE465" t="s">
        <v>988</v>
      </c>
    </row>
    <row r="466" spans="1:31" hidden="1" x14ac:dyDescent="0.3">
      <c r="A466" t="s">
        <v>3049</v>
      </c>
      <c r="B466" t="s">
        <v>3025</v>
      </c>
      <c r="C466" s="1" t="str">
        <f t="shared" si="70"/>
        <v>27:0003</v>
      </c>
      <c r="D466" s="1" t="str">
        <f t="shared" si="71"/>
        <v>27:0003</v>
      </c>
      <c r="E466" t="s">
        <v>3050</v>
      </c>
      <c r="F466" t="s">
        <v>3051</v>
      </c>
      <c r="H466">
        <v>60.899843599999997</v>
      </c>
      <c r="I466">
        <v>-121.252476</v>
      </c>
      <c r="J466" s="1" t="str">
        <f t="shared" ref="J466:J471" si="72">HYPERLINK("https://geochem.nrcan.gc.ca/cdogs/content/kwd/kwd020045_e.htm", "Basal till")</f>
        <v>Basal till</v>
      </c>
      <c r="K466" s="1" t="str">
        <f t="shared" si="67"/>
        <v>HMC separation (ODM standard)</v>
      </c>
      <c r="L466" t="s">
        <v>2287</v>
      </c>
      <c r="M466" t="s">
        <v>988</v>
      </c>
      <c r="N466" t="s">
        <v>2334</v>
      </c>
      <c r="O466" t="s">
        <v>2288</v>
      </c>
      <c r="P466" t="s">
        <v>983</v>
      </c>
      <c r="Q466" t="s">
        <v>988</v>
      </c>
      <c r="R466" t="s">
        <v>727</v>
      </c>
      <c r="S466" t="s">
        <v>3052</v>
      </c>
      <c r="T466" t="s">
        <v>3053</v>
      </c>
      <c r="U466" t="s">
        <v>812</v>
      </c>
      <c r="V466" t="s">
        <v>2272</v>
      </c>
      <c r="W466" t="s">
        <v>988</v>
      </c>
      <c r="X466" t="s">
        <v>988</v>
      </c>
      <c r="Y466" t="s">
        <v>988</v>
      </c>
      <c r="Z466" t="s">
        <v>988</v>
      </c>
      <c r="AA466" t="s">
        <v>988</v>
      </c>
      <c r="AB466" t="s">
        <v>988</v>
      </c>
      <c r="AC466" t="s">
        <v>988</v>
      </c>
      <c r="AD466" t="s">
        <v>988</v>
      </c>
      <c r="AE466" t="s">
        <v>988</v>
      </c>
    </row>
    <row r="467" spans="1:31" hidden="1" x14ac:dyDescent="0.3">
      <c r="A467" t="s">
        <v>3054</v>
      </c>
      <c r="B467" t="s">
        <v>3030</v>
      </c>
      <c r="C467" s="1" t="str">
        <f t="shared" si="70"/>
        <v>27:0003</v>
      </c>
      <c r="D467" s="1" t="str">
        <f t="shared" si="71"/>
        <v>27:0003</v>
      </c>
      <c r="E467" t="s">
        <v>3055</v>
      </c>
      <c r="F467" t="s">
        <v>3056</v>
      </c>
      <c r="H467">
        <v>60.964923900000002</v>
      </c>
      <c r="I467">
        <v>-121.7616182</v>
      </c>
      <c r="J467" s="1" t="str">
        <f t="shared" si="72"/>
        <v>Basal till</v>
      </c>
      <c r="K467" s="1" t="str">
        <f t="shared" si="67"/>
        <v>HMC separation (ODM standard)</v>
      </c>
      <c r="L467" t="s">
        <v>1063</v>
      </c>
      <c r="M467" t="s">
        <v>988</v>
      </c>
      <c r="N467" t="s">
        <v>256</v>
      </c>
      <c r="O467" t="s">
        <v>535</v>
      </c>
      <c r="P467" t="s">
        <v>2485</v>
      </c>
      <c r="Q467" t="s">
        <v>988</v>
      </c>
      <c r="R467" t="s">
        <v>3057</v>
      </c>
      <c r="S467" t="s">
        <v>3058</v>
      </c>
      <c r="T467" t="s">
        <v>2244</v>
      </c>
      <c r="U467" t="s">
        <v>782</v>
      </c>
      <c r="V467" t="s">
        <v>2798</v>
      </c>
      <c r="W467" t="s">
        <v>988</v>
      </c>
      <c r="X467" t="s">
        <v>988</v>
      </c>
      <c r="Y467" t="s">
        <v>988</v>
      </c>
      <c r="Z467" t="s">
        <v>988</v>
      </c>
      <c r="AA467" t="s">
        <v>988</v>
      </c>
      <c r="AB467" t="s">
        <v>988</v>
      </c>
      <c r="AC467" t="s">
        <v>988</v>
      </c>
      <c r="AD467" t="s">
        <v>988</v>
      </c>
      <c r="AE467" t="s">
        <v>988</v>
      </c>
    </row>
    <row r="468" spans="1:31" hidden="1" x14ac:dyDescent="0.3">
      <c r="A468" t="s">
        <v>3059</v>
      </c>
      <c r="B468" t="s">
        <v>3037</v>
      </c>
      <c r="C468" s="1" t="str">
        <f t="shared" si="70"/>
        <v>27:0003</v>
      </c>
      <c r="D468" s="1" t="str">
        <f t="shared" si="71"/>
        <v>27:0003</v>
      </c>
      <c r="E468" t="s">
        <v>3060</v>
      </c>
      <c r="F468" t="s">
        <v>3061</v>
      </c>
      <c r="H468">
        <v>60.890574100000002</v>
      </c>
      <c r="I468">
        <v>-121.8472055</v>
      </c>
      <c r="J468" s="1" t="str">
        <f t="shared" si="72"/>
        <v>Basal till</v>
      </c>
      <c r="K468" s="1" t="str">
        <f t="shared" si="67"/>
        <v>HMC separation (ODM standard)</v>
      </c>
      <c r="L468" t="s">
        <v>2119</v>
      </c>
      <c r="M468" t="s">
        <v>988</v>
      </c>
      <c r="N468" t="s">
        <v>461</v>
      </c>
      <c r="O468" t="s">
        <v>119</v>
      </c>
      <c r="P468" t="s">
        <v>2262</v>
      </c>
      <c r="Q468" t="s">
        <v>988</v>
      </c>
      <c r="R468" t="s">
        <v>3062</v>
      </c>
      <c r="S468" t="s">
        <v>3063</v>
      </c>
      <c r="T468" t="s">
        <v>2237</v>
      </c>
      <c r="U468" t="s">
        <v>74</v>
      </c>
      <c r="V468" t="s">
        <v>2423</v>
      </c>
      <c r="W468" t="s">
        <v>988</v>
      </c>
      <c r="X468" t="s">
        <v>988</v>
      </c>
      <c r="Y468" t="s">
        <v>988</v>
      </c>
      <c r="Z468" t="s">
        <v>988</v>
      </c>
      <c r="AA468" t="s">
        <v>988</v>
      </c>
      <c r="AB468" t="s">
        <v>988</v>
      </c>
      <c r="AC468" t="s">
        <v>988</v>
      </c>
      <c r="AD468" t="s">
        <v>988</v>
      </c>
      <c r="AE468" t="s">
        <v>988</v>
      </c>
    </row>
    <row r="469" spans="1:31" hidden="1" x14ac:dyDescent="0.3">
      <c r="A469" t="s">
        <v>3064</v>
      </c>
      <c r="B469" t="s">
        <v>3044</v>
      </c>
      <c r="C469" s="1" t="str">
        <f t="shared" si="70"/>
        <v>27:0003</v>
      </c>
      <c r="D469" s="1" t="str">
        <f t="shared" si="71"/>
        <v>27:0003</v>
      </c>
      <c r="E469" t="s">
        <v>3065</v>
      </c>
      <c r="F469" t="s">
        <v>3066</v>
      </c>
      <c r="H469">
        <v>60.793560599999999</v>
      </c>
      <c r="I469">
        <v>-121.6591991</v>
      </c>
      <c r="J469" s="1" t="str">
        <f t="shared" si="72"/>
        <v>Basal till</v>
      </c>
      <c r="K469" s="1" t="str">
        <f t="shared" si="67"/>
        <v>HMC separation (ODM standard)</v>
      </c>
      <c r="L469" t="s">
        <v>256</v>
      </c>
      <c r="M469" t="s">
        <v>988</v>
      </c>
      <c r="N469" t="s">
        <v>2883</v>
      </c>
      <c r="O469" t="s">
        <v>641</v>
      </c>
      <c r="P469" t="s">
        <v>2097</v>
      </c>
      <c r="Q469" t="s">
        <v>988</v>
      </c>
      <c r="R469" t="s">
        <v>3067</v>
      </c>
      <c r="S469" t="s">
        <v>3068</v>
      </c>
      <c r="T469" t="s">
        <v>241</v>
      </c>
      <c r="U469" t="s">
        <v>2399</v>
      </c>
      <c r="V469" t="s">
        <v>2125</v>
      </c>
      <c r="W469" t="s">
        <v>988</v>
      </c>
      <c r="X469" t="s">
        <v>988</v>
      </c>
      <c r="Y469" t="s">
        <v>988</v>
      </c>
      <c r="Z469" t="s">
        <v>988</v>
      </c>
      <c r="AA469" t="s">
        <v>988</v>
      </c>
      <c r="AB469" t="s">
        <v>988</v>
      </c>
      <c r="AC469" t="s">
        <v>988</v>
      </c>
      <c r="AD469" t="s">
        <v>988</v>
      </c>
      <c r="AE469" t="s">
        <v>988</v>
      </c>
    </row>
    <row r="470" spans="1:31" hidden="1" x14ac:dyDescent="0.3">
      <c r="A470" t="s">
        <v>3069</v>
      </c>
      <c r="B470" t="s">
        <v>3050</v>
      </c>
      <c r="C470" s="1" t="str">
        <f t="shared" si="70"/>
        <v>27:0003</v>
      </c>
      <c r="D470" s="1" t="str">
        <f t="shared" si="71"/>
        <v>27:0003</v>
      </c>
      <c r="E470" t="s">
        <v>3070</v>
      </c>
      <c r="F470" t="s">
        <v>3071</v>
      </c>
      <c r="H470">
        <v>60.485156000000003</v>
      </c>
      <c r="I470">
        <v>-120.6317057</v>
      </c>
      <c r="J470" s="1" t="str">
        <f t="shared" si="72"/>
        <v>Basal till</v>
      </c>
      <c r="K470" s="1" t="str">
        <f t="shared" si="67"/>
        <v>HMC separation (ODM standard)</v>
      </c>
      <c r="L470" t="s">
        <v>2133</v>
      </c>
      <c r="M470" t="s">
        <v>988</v>
      </c>
      <c r="N470" t="s">
        <v>2134</v>
      </c>
      <c r="O470" t="s">
        <v>2288</v>
      </c>
      <c r="P470" t="s">
        <v>2721</v>
      </c>
      <c r="Q470" t="s">
        <v>988</v>
      </c>
      <c r="R470" t="s">
        <v>3072</v>
      </c>
      <c r="S470" t="s">
        <v>3073</v>
      </c>
      <c r="T470" t="s">
        <v>512</v>
      </c>
      <c r="U470" t="s">
        <v>2219</v>
      </c>
      <c r="V470" t="s">
        <v>852</v>
      </c>
      <c r="W470" t="s">
        <v>988</v>
      </c>
      <c r="X470" t="s">
        <v>988</v>
      </c>
      <c r="Y470" t="s">
        <v>988</v>
      </c>
      <c r="Z470" t="s">
        <v>988</v>
      </c>
      <c r="AA470" t="s">
        <v>988</v>
      </c>
      <c r="AB470" t="s">
        <v>988</v>
      </c>
      <c r="AC470" t="s">
        <v>988</v>
      </c>
      <c r="AD470" t="s">
        <v>988</v>
      </c>
      <c r="AE470" t="s">
        <v>988</v>
      </c>
    </row>
    <row r="471" spans="1:31" hidden="1" x14ac:dyDescent="0.3">
      <c r="A471" t="s">
        <v>3074</v>
      </c>
      <c r="B471" t="s">
        <v>3055</v>
      </c>
      <c r="C471" s="1" t="str">
        <f t="shared" si="70"/>
        <v>27:0003</v>
      </c>
      <c r="D471" s="1" t="str">
        <f t="shared" si="71"/>
        <v>27:0003</v>
      </c>
      <c r="E471" t="s">
        <v>3075</v>
      </c>
      <c r="F471" t="s">
        <v>3076</v>
      </c>
      <c r="H471">
        <v>60.613688600000003</v>
      </c>
      <c r="I471">
        <v>-120.5707491</v>
      </c>
      <c r="J471" s="1" t="str">
        <f t="shared" si="72"/>
        <v>Basal till</v>
      </c>
      <c r="K471" s="1" t="str">
        <f t="shared" si="67"/>
        <v>HMC separation (ODM standard)</v>
      </c>
      <c r="L471" t="s">
        <v>2182</v>
      </c>
      <c r="M471" t="s">
        <v>988</v>
      </c>
      <c r="N471" t="s">
        <v>983</v>
      </c>
      <c r="O471" t="s">
        <v>485</v>
      </c>
      <c r="P471" t="s">
        <v>2680</v>
      </c>
      <c r="Q471" t="s">
        <v>988</v>
      </c>
      <c r="R471" t="s">
        <v>3077</v>
      </c>
      <c r="S471" t="s">
        <v>3078</v>
      </c>
      <c r="T471" t="s">
        <v>399</v>
      </c>
      <c r="U471" t="s">
        <v>1089</v>
      </c>
      <c r="V471" t="s">
        <v>2220</v>
      </c>
      <c r="W471" t="s">
        <v>988</v>
      </c>
      <c r="X471" t="s">
        <v>988</v>
      </c>
      <c r="Y471" t="s">
        <v>988</v>
      </c>
      <c r="Z471" t="s">
        <v>988</v>
      </c>
      <c r="AA471" t="s">
        <v>988</v>
      </c>
      <c r="AB471" t="s">
        <v>988</v>
      </c>
      <c r="AC471" t="s">
        <v>988</v>
      </c>
      <c r="AD471" t="s">
        <v>988</v>
      </c>
      <c r="AE471" t="s">
        <v>988</v>
      </c>
    </row>
    <row r="472" spans="1:31" hidden="1" x14ac:dyDescent="0.3">
      <c r="A472" t="s">
        <v>3079</v>
      </c>
      <c r="B472" t="s">
        <v>3080</v>
      </c>
      <c r="C472" s="1" t="str">
        <f t="shared" si="70"/>
        <v>27:0003</v>
      </c>
      <c r="D472" s="1" t="str">
        <f t="shared" si="71"/>
        <v>27:0003</v>
      </c>
      <c r="E472" t="s">
        <v>3081</v>
      </c>
      <c r="F472" t="s">
        <v>3082</v>
      </c>
      <c r="J472" s="1" t="str">
        <f>HYPERLINK("https://geochem.nrcan.gc.ca/cdogs/content/kwd/kwd020000_e.htm", "Null")</f>
        <v>Null</v>
      </c>
      <c r="K472" s="1" t="str">
        <f t="shared" si="67"/>
        <v>HMC separation (ODM standard)</v>
      </c>
      <c r="L472" t="s">
        <v>201</v>
      </c>
      <c r="M472" t="s">
        <v>988</v>
      </c>
      <c r="N472" t="s">
        <v>733</v>
      </c>
      <c r="O472" t="s">
        <v>36</v>
      </c>
      <c r="P472" t="s">
        <v>733</v>
      </c>
      <c r="Q472" t="s">
        <v>988</v>
      </c>
      <c r="R472" t="s">
        <v>3083</v>
      </c>
      <c r="S472" t="s">
        <v>3084</v>
      </c>
      <c r="T472" t="s">
        <v>214</v>
      </c>
      <c r="U472" t="s">
        <v>611</v>
      </c>
      <c r="V472" t="s">
        <v>548</v>
      </c>
      <c r="W472" t="s">
        <v>988</v>
      </c>
      <c r="X472" t="s">
        <v>988</v>
      </c>
      <c r="Y472" t="s">
        <v>988</v>
      </c>
      <c r="Z472" t="s">
        <v>988</v>
      </c>
      <c r="AA472" t="s">
        <v>988</v>
      </c>
      <c r="AB472" t="s">
        <v>988</v>
      </c>
      <c r="AC472" t="s">
        <v>988</v>
      </c>
      <c r="AD472" t="s">
        <v>988</v>
      </c>
      <c r="AE472" t="s">
        <v>988</v>
      </c>
    </row>
    <row r="473" spans="1:31" hidden="1" x14ac:dyDescent="0.3">
      <c r="A473" t="s">
        <v>3085</v>
      </c>
      <c r="B473" t="s">
        <v>3060</v>
      </c>
      <c r="C473" s="1" t="str">
        <f t="shared" si="70"/>
        <v>27:0003</v>
      </c>
      <c r="D473" s="1" t="str">
        <f t="shared" si="71"/>
        <v>27:0003</v>
      </c>
      <c r="E473" t="s">
        <v>3086</v>
      </c>
      <c r="F473" t="s">
        <v>3087</v>
      </c>
      <c r="J473" s="1" t="str">
        <f>HYPERLINK("https://geochem.nrcan.gc.ca/cdogs/content/kwd/kwd020000_e.htm", "Null")</f>
        <v>Null</v>
      </c>
      <c r="K473" s="1" t="str">
        <f t="shared" si="67"/>
        <v>HMC separation (ODM standard)</v>
      </c>
      <c r="L473" t="s">
        <v>610</v>
      </c>
      <c r="M473" t="s">
        <v>988</v>
      </c>
      <c r="N473" t="s">
        <v>447</v>
      </c>
      <c r="O473" t="s">
        <v>36</v>
      </c>
      <c r="P473" t="s">
        <v>447</v>
      </c>
      <c r="Q473" t="s">
        <v>988</v>
      </c>
      <c r="R473" t="s">
        <v>3088</v>
      </c>
      <c r="S473" t="s">
        <v>3089</v>
      </c>
      <c r="T473" t="s">
        <v>2771</v>
      </c>
      <c r="U473" t="s">
        <v>572</v>
      </c>
      <c r="V473" t="s">
        <v>939</v>
      </c>
      <c r="W473" t="s">
        <v>988</v>
      </c>
      <c r="X473" t="s">
        <v>988</v>
      </c>
      <c r="Y473" t="s">
        <v>988</v>
      </c>
      <c r="Z473" t="s">
        <v>988</v>
      </c>
      <c r="AA473" t="s">
        <v>988</v>
      </c>
      <c r="AB473" t="s">
        <v>988</v>
      </c>
      <c r="AC473" t="s">
        <v>988</v>
      </c>
      <c r="AD473" t="s">
        <v>988</v>
      </c>
      <c r="AE473" t="s">
        <v>988</v>
      </c>
    </row>
    <row r="474" spans="1:31" hidden="1" x14ac:dyDescent="0.3">
      <c r="A474" t="s">
        <v>3090</v>
      </c>
      <c r="B474" t="s">
        <v>3065</v>
      </c>
      <c r="C474" s="1" t="str">
        <f t="shared" si="70"/>
        <v>27:0003</v>
      </c>
      <c r="D474" s="1" t="str">
        <f t="shared" si="71"/>
        <v>27:0003</v>
      </c>
      <c r="E474" t="s">
        <v>3091</v>
      </c>
      <c r="F474" t="s">
        <v>3092</v>
      </c>
      <c r="J474" s="1" t="str">
        <f>HYPERLINK("https://geochem.nrcan.gc.ca/cdogs/content/kwd/kwd020000_e.htm", "Null")</f>
        <v>Null</v>
      </c>
      <c r="K474" s="1" t="str">
        <f t="shared" si="67"/>
        <v>HMC separation (ODM standard)</v>
      </c>
      <c r="L474" t="s">
        <v>3093</v>
      </c>
      <c r="M474" t="s">
        <v>988</v>
      </c>
      <c r="N474" t="s">
        <v>610</v>
      </c>
      <c r="O474" t="s">
        <v>36</v>
      </c>
      <c r="P474" t="s">
        <v>610</v>
      </c>
      <c r="Q474" t="s">
        <v>988</v>
      </c>
      <c r="R474" t="s">
        <v>3094</v>
      </c>
      <c r="S474" t="s">
        <v>3095</v>
      </c>
      <c r="T474" t="s">
        <v>2408</v>
      </c>
      <c r="U474" t="s">
        <v>2939</v>
      </c>
      <c r="V474" t="s">
        <v>777</v>
      </c>
      <c r="W474" t="s">
        <v>988</v>
      </c>
      <c r="X474" t="s">
        <v>988</v>
      </c>
      <c r="Y474" t="s">
        <v>988</v>
      </c>
      <c r="Z474" t="s">
        <v>988</v>
      </c>
      <c r="AA474" t="s">
        <v>988</v>
      </c>
      <c r="AB474" t="s">
        <v>988</v>
      </c>
      <c r="AC474" t="s">
        <v>988</v>
      </c>
      <c r="AD474" t="s">
        <v>988</v>
      </c>
      <c r="AE474" t="s">
        <v>988</v>
      </c>
    </row>
    <row r="475" spans="1:31" hidden="1" x14ac:dyDescent="0.3">
      <c r="A475" t="s">
        <v>3096</v>
      </c>
      <c r="B475" t="s">
        <v>3070</v>
      </c>
      <c r="C475" s="1" t="str">
        <f t="shared" si="70"/>
        <v>27:0003</v>
      </c>
      <c r="D475" s="1" t="str">
        <f t="shared" si="71"/>
        <v>27:0003</v>
      </c>
      <c r="E475" t="s">
        <v>3097</v>
      </c>
      <c r="F475" t="s">
        <v>3098</v>
      </c>
      <c r="H475">
        <v>60.484177199999998</v>
      </c>
      <c r="I475">
        <v>-120.0558819</v>
      </c>
      <c r="J475" s="1" t="str">
        <f>HYPERLINK("https://geochem.nrcan.gc.ca/cdogs/content/kwd/kwd020045_e.htm", "Basal till")</f>
        <v>Basal till</v>
      </c>
      <c r="K475" s="1" t="str">
        <f t="shared" si="67"/>
        <v>HMC separation (ODM standard)</v>
      </c>
      <c r="L475" t="s">
        <v>993</v>
      </c>
      <c r="M475" t="s">
        <v>988</v>
      </c>
      <c r="N475" t="s">
        <v>2108</v>
      </c>
      <c r="O475" t="s">
        <v>641</v>
      </c>
      <c r="P475" t="s">
        <v>567</v>
      </c>
      <c r="Q475" t="s">
        <v>988</v>
      </c>
      <c r="R475" t="s">
        <v>3099</v>
      </c>
      <c r="S475" t="s">
        <v>3100</v>
      </c>
      <c r="T475" t="s">
        <v>2158</v>
      </c>
      <c r="U475" t="s">
        <v>2219</v>
      </c>
      <c r="V475" t="s">
        <v>2721</v>
      </c>
      <c r="W475" t="s">
        <v>988</v>
      </c>
      <c r="X475" t="s">
        <v>988</v>
      </c>
      <c r="Y475" t="s">
        <v>988</v>
      </c>
      <c r="Z475" t="s">
        <v>988</v>
      </c>
      <c r="AA475" t="s">
        <v>988</v>
      </c>
      <c r="AB475" t="s">
        <v>988</v>
      </c>
      <c r="AC475" t="s">
        <v>988</v>
      </c>
      <c r="AD475" t="s">
        <v>988</v>
      </c>
      <c r="AE475" t="s">
        <v>988</v>
      </c>
    </row>
    <row r="476" spans="1:31" hidden="1" x14ac:dyDescent="0.3">
      <c r="A476" t="s">
        <v>3101</v>
      </c>
      <c r="B476" t="s">
        <v>3075</v>
      </c>
      <c r="C476" s="1" t="str">
        <f t="shared" si="70"/>
        <v>27:0003</v>
      </c>
      <c r="D476" s="1" t="str">
        <f t="shared" si="71"/>
        <v>27:0003</v>
      </c>
      <c r="E476" t="s">
        <v>3102</v>
      </c>
      <c r="F476" t="s">
        <v>3103</v>
      </c>
      <c r="H476">
        <v>60.559147299999999</v>
      </c>
      <c r="I476">
        <v>-120.1164948</v>
      </c>
      <c r="J476" s="1" t="str">
        <f>HYPERLINK("https://geochem.nrcan.gc.ca/cdogs/content/kwd/kwd020045_e.htm", "Basal till")</f>
        <v>Basal till</v>
      </c>
      <c r="K476" s="1" t="str">
        <f t="shared" si="67"/>
        <v>HMC separation (ODM standard)</v>
      </c>
      <c r="L476" t="s">
        <v>2220</v>
      </c>
      <c r="M476" t="s">
        <v>988</v>
      </c>
      <c r="N476" t="s">
        <v>2104</v>
      </c>
      <c r="O476" t="s">
        <v>2533</v>
      </c>
      <c r="P476" t="s">
        <v>182</v>
      </c>
      <c r="Q476" t="s">
        <v>988</v>
      </c>
      <c r="R476" t="s">
        <v>3104</v>
      </c>
      <c r="S476" t="s">
        <v>3105</v>
      </c>
      <c r="T476" t="s">
        <v>2334</v>
      </c>
      <c r="U476" t="s">
        <v>2399</v>
      </c>
      <c r="V476" t="s">
        <v>2164</v>
      </c>
      <c r="W476" t="s">
        <v>988</v>
      </c>
      <c r="X476" t="s">
        <v>988</v>
      </c>
      <c r="Y476" t="s">
        <v>988</v>
      </c>
      <c r="Z476" t="s">
        <v>988</v>
      </c>
      <c r="AA476" t="s">
        <v>988</v>
      </c>
      <c r="AB476" t="s">
        <v>988</v>
      </c>
      <c r="AC476" t="s">
        <v>988</v>
      </c>
      <c r="AD476" t="s">
        <v>988</v>
      </c>
      <c r="AE476" t="s">
        <v>988</v>
      </c>
    </row>
    <row r="477" spans="1:31" hidden="1" x14ac:dyDescent="0.3">
      <c r="A477" t="s">
        <v>3106</v>
      </c>
      <c r="B477" t="s">
        <v>3081</v>
      </c>
      <c r="C477" s="1" t="str">
        <f t="shared" si="70"/>
        <v>27:0003</v>
      </c>
      <c r="D477" s="1" t="str">
        <f t="shared" si="71"/>
        <v>27:0003</v>
      </c>
      <c r="E477" t="s">
        <v>3107</v>
      </c>
      <c r="F477" t="s">
        <v>3108</v>
      </c>
      <c r="H477">
        <v>60.559831500000001</v>
      </c>
      <c r="I477">
        <v>-120.4735807</v>
      </c>
      <c r="J477" s="1" t="str">
        <f>HYPERLINK("https://geochem.nrcan.gc.ca/cdogs/content/kwd/kwd020045_e.htm", "Basal till")</f>
        <v>Basal till</v>
      </c>
      <c r="K477" s="1" t="str">
        <f t="shared" si="67"/>
        <v>HMC separation (ODM standard)</v>
      </c>
      <c r="L477" t="s">
        <v>2237</v>
      </c>
      <c r="M477" t="s">
        <v>988</v>
      </c>
      <c r="N477" t="s">
        <v>2515</v>
      </c>
      <c r="O477" t="s">
        <v>572</v>
      </c>
      <c r="P477" t="s">
        <v>72</v>
      </c>
      <c r="Q477" t="s">
        <v>988</v>
      </c>
      <c r="R477" t="s">
        <v>3109</v>
      </c>
      <c r="S477" t="s">
        <v>3110</v>
      </c>
      <c r="T477" t="s">
        <v>2332</v>
      </c>
      <c r="U477" t="s">
        <v>782</v>
      </c>
      <c r="V477" t="s">
        <v>512</v>
      </c>
      <c r="W477" t="s">
        <v>988</v>
      </c>
      <c r="X477" t="s">
        <v>988</v>
      </c>
      <c r="Y477" t="s">
        <v>988</v>
      </c>
      <c r="Z477" t="s">
        <v>988</v>
      </c>
      <c r="AA477" t="s">
        <v>988</v>
      </c>
      <c r="AB477" t="s">
        <v>988</v>
      </c>
      <c r="AC477" t="s">
        <v>988</v>
      </c>
      <c r="AD477" t="s">
        <v>988</v>
      </c>
      <c r="AE477" t="s">
        <v>988</v>
      </c>
    </row>
    <row r="478" spans="1:31" hidden="1" x14ac:dyDescent="0.3">
      <c r="A478" t="s">
        <v>3111</v>
      </c>
      <c r="B478" t="s">
        <v>3086</v>
      </c>
      <c r="C478" s="1" t="str">
        <f t="shared" si="70"/>
        <v>27:0003</v>
      </c>
      <c r="D478" s="1" t="str">
        <f t="shared" si="71"/>
        <v>27:0003</v>
      </c>
      <c r="E478" t="s">
        <v>3112</v>
      </c>
      <c r="F478" t="s">
        <v>3113</v>
      </c>
      <c r="J478" s="1" t="str">
        <f>HYPERLINK("https://geochem.nrcan.gc.ca/cdogs/content/kwd/kwd020044_e.htm", "Till")</f>
        <v>Till</v>
      </c>
      <c r="K478" s="1" t="str">
        <f t="shared" si="67"/>
        <v>HMC separation (ODM standard)</v>
      </c>
      <c r="L478" t="s">
        <v>2163</v>
      </c>
      <c r="M478" t="s">
        <v>988</v>
      </c>
      <c r="N478" t="s">
        <v>751</v>
      </c>
      <c r="O478" t="s">
        <v>736</v>
      </c>
      <c r="P478" t="s">
        <v>2552</v>
      </c>
      <c r="Q478" t="s">
        <v>988</v>
      </c>
      <c r="R478" t="s">
        <v>3114</v>
      </c>
      <c r="S478" t="s">
        <v>3115</v>
      </c>
      <c r="T478" t="s">
        <v>2672</v>
      </c>
      <c r="U478" t="s">
        <v>786</v>
      </c>
      <c r="V478" t="s">
        <v>2777</v>
      </c>
      <c r="W478" t="s">
        <v>988</v>
      </c>
      <c r="X478" t="s">
        <v>988</v>
      </c>
      <c r="Y478" t="s">
        <v>988</v>
      </c>
      <c r="Z478" t="s">
        <v>988</v>
      </c>
      <c r="AA478" t="s">
        <v>988</v>
      </c>
      <c r="AB478" t="s">
        <v>988</v>
      </c>
      <c r="AC478" t="s">
        <v>988</v>
      </c>
      <c r="AD478" t="s">
        <v>988</v>
      </c>
      <c r="AE478" t="s">
        <v>988</v>
      </c>
    </row>
    <row r="479" spans="1:31" hidden="1" x14ac:dyDescent="0.3">
      <c r="A479" t="s">
        <v>3116</v>
      </c>
      <c r="B479" t="s">
        <v>3117</v>
      </c>
      <c r="C479" s="1" t="str">
        <f t="shared" ref="C479:C510" si="73">HYPERLINK("https://geochem.nrcan.gc.ca/cdogs/content/bdl/bdl270009_e.htm", "27:0009")</f>
        <v>27:0009</v>
      </c>
      <c r="D479" s="1" t="str">
        <f t="shared" ref="D479:D510" si="74">HYPERLINK("https://geochem.nrcan.gc.ca/cdogs/content/svy/svy270004_e.htm", "27:0004")</f>
        <v>27:0004</v>
      </c>
      <c r="E479" t="s">
        <v>3118</v>
      </c>
      <c r="F479" t="s">
        <v>3119</v>
      </c>
      <c r="H479">
        <v>61.073779999999999</v>
      </c>
      <c r="I479">
        <v>-117.55416</v>
      </c>
      <c r="J479" s="1" t="str">
        <f>HYPERLINK("https://geochem.nrcan.gc.ca/cdogs/content/kwd/kwd020044_e.htm", "Till")</f>
        <v>Till</v>
      </c>
      <c r="K479" s="1" t="str">
        <f t="shared" si="67"/>
        <v>HMC separation (ODM standard)</v>
      </c>
      <c r="L479" t="s">
        <v>3120</v>
      </c>
      <c r="M479" t="s">
        <v>988</v>
      </c>
      <c r="N479" t="s">
        <v>906</v>
      </c>
      <c r="O479" t="s">
        <v>1078</v>
      </c>
      <c r="P479" t="s">
        <v>173</v>
      </c>
      <c r="Q479" t="s">
        <v>3121</v>
      </c>
      <c r="R479" t="s">
        <v>3122</v>
      </c>
      <c r="S479" t="s">
        <v>3123</v>
      </c>
      <c r="T479" t="s">
        <v>782</v>
      </c>
      <c r="U479" t="s">
        <v>1078</v>
      </c>
      <c r="V479" t="s">
        <v>671</v>
      </c>
      <c r="W479" t="s">
        <v>988</v>
      </c>
      <c r="X479" t="s">
        <v>3124</v>
      </c>
      <c r="Y479" t="s">
        <v>988</v>
      </c>
      <c r="Z479" t="s">
        <v>675</v>
      </c>
      <c r="AA479" t="s">
        <v>3125</v>
      </c>
      <c r="AB479" t="s">
        <v>485</v>
      </c>
      <c r="AC479" t="s">
        <v>75</v>
      </c>
      <c r="AD479" t="s">
        <v>3125</v>
      </c>
      <c r="AE479" t="s">
        <v>326</v>
      </c>
    </row>
    <row r="480" spans="1:31" hidden="1" x14ac:dyDescent="0.3">
      <c r="A480" t="s">
        <v>3126</v>
      </c>
      <c r="B480" t="s">
        <v>3127</v>
      </c>
      <c r="C480" s="1" t="str">
        <f t="shared" si="73"/>
        <v>27:0009</v>
      </c>
      <c r="D480" s="1" t="str">
        <f t="shared" si="74"/>
        <v>27:0004</v>
      </c>
      <c r="E480" t="s">
        <v>3128</v>
      </c>
      <c r="F480" t="s">
        <v>3129</v>
      </c>
      <c r="H480">
        <v>61.107219999999998</v>
      </c>
      <c r="I480">
        <v>-117.64882</v>
      </c>
      <c r="J480" s="1" t="str">
        <f>HYPERLINK("https://geochem.nrcan.gc.ca/cdogs/content/kwd/kwd020050_e.htm", "Glaciofluvial")</f>
        <v>Glaciofluvial</v>
      </c>
      <c r="K480" s="1" t="str">
        <f t="shared" si="67"/>
        <v>HMC separation (ODM standard)</v>
      </c>
      <c r="L480" t="s">
        <v>363</v>
      </c>
      <c r="M480" t="s">
        <v>988</v>
      </c>
      <c r="N480" t="s">
        <v>2459</v>
      </c>
      <c r="O480" t="s">
        <v>2282</v>
      </c>
      <c r="P480" t="s">
        <v>812</v>
      </c>
      <c r="Q480" t="s">
        <v>3130</v>
      </c>
      <c r="R480" t="s">
        <v>3131</v>
      </c>
      <c r="S480" t="s">
        <v>3132</v>
      </c>
      <c r="T480" t="s">
        <v>52</v>
      </c>
      <c r="U480" t="s">
        <v>97</v>
      </c>
      <c r="V480" t="s">
        <v>572</v>
      </c>
      <c r="W480" t="s">
        <v>988</v>
      </c>
      <c r="X480" t="s">
        <v>216</v>
      </c>
      <c r="Y480" t="s">
        <v>988</v>
      </c>
      <c r="Z480" t="s">
        <v>49</v>
      </c>
      <c r="AA480" t="s">
        <v>119</v>
      </c>
      <c r="AB480" t="s">
        <v>766</v>
      </c>
      <c r="AC480" t="s">
        <v>535</v>
      </c>
      <c r="AD480" t="s">
        <v>199</v>
      </c>
      <c r="AE480" t="s">
        <v>159</v>
      </c>
    </row>
    <row r="481" spans="1:31" hidden="1" x14ac:dyDescent="0.3">
      <c r="A481" t="s">
        <v>3133</v>
      </c>
      <c r="B481" t="s">
        <v>3134</v>
      </c>
      <c r="C481" s="1" t="str">
        <f t="shared" si="73"/>
        <v>27:0009</v>
      </c>
      <c r="D481" s="1" t="str">
        <f t="shared" si="74"/>
        <v>27:0004</v>
      </c>
      <c r="E481" t="s">
        <v>3135</v>
      </c>
      <c r="F481" t="s">
        <v>3136</v>
      </c>
      <c r="H481">
        <v>61.133090000000003</v>
      </c>
      <c r="I481">
        <v>-117.825</v>
      </c>
      <c r="J481" s="1" t="str">
        <f t="shared" ref="J481:J488" si="75">HYPERLINK("https://geochem.nrcan.gc.ca/cdogs/content/kwd/kwd020044_e.htm", "Till")</f>
        <v>Till</v>
      </c>
      <c r="K481" s="1" t="str">
        <f t="shared" si="67"/>
        <v>HMC separation (ODM standard)</v>
      </c>
      <c r="L481" t="s">
        <v>92</v>
      </c>
      <c r="M481" t="s">
        <v>988</v>
      </c>
      <c r="N481" t="s">
        <v>1006</v>
      </c>
      <c r="O481" t="s">
        <v>554</v>
      </c>
      <c r="P481" t="s">
        <v>3137</v>
      </c>
      <c r="Q481" t="s">
        <v>3138</v>
      </c>
      <c r="R481" t="s">
        <v>3139</v>
      </c>
      <c r="S481" t="s">
        <v>3140</v>
      </c>
      <c r="T481" t="s">
        <v>70</v>
      </c>
      <c r="U481" t="s">
        <v>97</v>
      </c>
      <c r="V481" t="s">
        <v>1089</v>
      </c>
      <c r="W481" t="s">
        <v>988</v>
      </c>
      <c r="X481" t="s">
        <v>3141</v>
      </c>
      <c r="Y481" t="s">
        <v>988</v>
      </c>
      <c r="Z481" t="s">
        <v>97</v>
      </c>
      <c r="AA481" t="s">
        <v>502</v>
      </c>
      <c r="AB481" t="s">
        <v>1010</v>
      </c>
      <c r="AC481" t="s">
        <v>2533</v>
      </c>
      <c r="AD481" t="s">
        <v>53</v>
      </c>
      <c r="AE481" t="s">
        <v>1096</v>
      </c>
    </row>
    <row r="482" spans="1:31" hidden="1" x14ac:dyDescent="0.3">
      <c r="A482" t="s">
        <v>3142</v>
      </c>
      <c r="B482" t="s">
        <v>3143</v>
      </c>
      <c r="C482" s="1" t="str">
        <f t="shared" si="73"/>
        <v>27:0009</v>
      </c>
      <c r="D482" s="1" t="str">
        <f t="shared" si="74"/>
        <v>27:0004</v>
      </c>
      <c r="E482" t="s">
        <v>3144</v>
      </c>
      <c r="F482" t="s">
        <v>3145</v>
      </c>
      <c r="H482">
        <v>61.113370000000003</v>
      </c>
      <c r="I482">
        <v>-118.02284</v>
      </c>
      <c r="J482" s="1" t="str">
        <f t="shared" si="75"/>
        <v>Till</v>
      </c>
      <c r="K482" s="1" t="str">
        <f t="shared" si="67"/>
        <v>HMC separation (ODM standard)</v>
      </c>
      <c r="L482" t="s">
        <v>423</v>
      </c>
      <c r="M482" t="s">
        <v>988</v>
      </c>
      <c r="N482" t="s">
        <v>690</v>
      </c>
      <c r="O482" t="s">
        <v>2257</v>
      </c>
      <c r="P482" t="s">
        <v>264</v>
      </c>
      <c r="Q482" t="s">
        <v>745</v>
      </c>
      <c r="R482" t="s">
        <v>3146</v>
      </c>
      <c r="S482" t="s">
        <v>3147</v>
      </c>
      <c r="T482" t="s">
        <v>836</v>
      </c>
      <c r="U482" t="s">
        <v>2939</v>
      </c>
      <c r="V482" t="s">
        <v>262</v>
      </c>
      <c r="W482" t="s">
        <v>988</v>
      </c>
      <c r="X482" t="s">
        <v>3148</v>
      </c>
      <c r="Y482" t="s">
        <v>988</v>
      </c>
      <c r="Z482" t="s">
        <v>1077</v>
      </c>
      <c r="AA482" t="s">
        <v>96</v>
      </c>
      <c r="AB482" t="s">
        <v>3149</v>
      </c>
      <c r="AC482" t="s">
        <v>3150</v>
      </c>
      <c r="AD482" t="s">
        <v>801</v>
      </c>
      <c r="AE482" t="s">
        <v>786</v>
      </c>
    </row>
    <row r="483" spans="1:31" hidden="1" x14ac:dyDescent="0.3">
      <c r="A483" t="s">
        <v>3151</v>
      </c>
      <c r="B483" t="s">
        <v>3152</v>
      </c>
      <c r="C483" s="1" t="str">
        <f t="shared" si="73"/>
        <v>27:0009</v>
      </c>
      <c r="D483" s="1" t="str">
        <f t="shared" si="74"/>
        <v>27:0004</v>
      </c>
      <c r="E483" t="s">
        <v>3153</v>
      </c>
      <c r="F483" t="s">
        <v>3154</v>
      </c>
      <c r="H483">
        <v>61.052430000000001</v>
      </c>
      <c r="I483">
        <v>-118.34211999999999</v>
      </c>
      <c r="J483" s="1" t="str">
        <f t="shared" si="75"/>
        <v>Till</v>
      </c>
      <c r="K483" s="1" t="str">
        <f t="shared" si="67"/>
        <v>HMC separation (ODM standard)</v>
      </c>
      <c r="L483" t="s">
        <v>802</v>
      </c>
      <c r="M483" t="s">
        <v>988</v>
      </c>
      <c r="N483" t="s">
        <v>242</v>
      </c>
      <c r="O483" t="s">
        <v>1077</v>
      </c>
      <c r="P483" t="s">
        <v>301</v>
      </c>
      <c r="Q483" t="s">
        <v>3155</v>
      </c>
      <c r="R483" t="s">
        <v>809</v>
      </c>
      <c r="S483" t="s">
        <v>3156</v>
      </c>
      <c r="T483" t="s">
        <v>136</v>
      </c>
      <c r="U483" t="s">
        <v>2539</v>
      </c>
      <c r="V483" t="s">
        <v>183</v>
      </c>
      <c r="W483" t="s">
        <v>988</v>
      </c>
      <c r="X483" t="s">
        <v>623</v>
      </c>
      <c r="Y483" t="s">
        <v>988</v>
      </c>
      <c r="Z483" t="s">
        <v>2201</v>
      </c>
      <c r="AA483" t="s">
        <v>424</v>
      </c>
      <c r="AB483" t="s">
        <v>2168</v>
      </c>
      <c r="AC483" t="s">
        <v>1013</v>
      </c>
      <c r="AD483" t="s">
        <v>464</v>
      </c>
      <c r="AE483" t="s">
        <v>1096</v>
      </c>
    </row>
    <row r="484" spans="1:31" hidden="1" x14ac:dyDescent="0.3">
      <c r="A484" t="s">
        <v>3157</v>
      </c>
      <c r="B484" t="s">
        <v>3158</v>
      </c>
      <c r="C484" s="1" t="str">
        <f t="shared" si="73"/>
        <v>27:0009</v>
      </c>
      <c r="D484" s="1" t="str">
        <f t="shared" si="74"/>
        <v>27:0004</v>
      </c>
      <c r="E484" t="s">
        <v>3159</v>
      </c>
      <c r="F484" t="s">
        <v>3160</v>
      </c>
      <c r="H484">
        <v>61.109229999999997</v>
      </c>
      <c r="I484">
        <v>-117.49968</v>
      </c>
      <c r="J484" s="1" t="str">
        <f t="shared" si="75"/>
        <v>Till</v>
      </c>
      <c r="K484" s="1" t="str">
        <f t="shared" si="67"/>
        <v>HMC separation (ODM standard)</v>
      </c>
      <c r="L484" t="s">
        <v>642</v>
      </c>
      <c r="M484" t="s">
        <v>988</v>
      </c>
      <c r="N484" t="s">
        <v>939</v>
      </c>
      <c r="O484" t="s">
        <v>611</v>
      </c>
      <c r="P484" t="s">
        <v>405</v>
      </c>
      <c r="Q484" t="s">
        <v>2188</v>
      </c>
      <c r="R484" t="s">
        <v>3161</v>
      </c>
      <c r="S484" t="s">
        <v>3162</v>
      </c>
      <c r="T484" t="s">
        <v>218</v>
      </c>
      <c r="U484" t="s">
        <v>161</v>
      </c>
      <c r="V484" t="s">
        <v>2335</v>
      </c>
      <c r="W484" t="s">
        <v>988</v>
      </c>
      <c r="X484" t="s">
        <v>3163</v>
      </c>
      <c r="Y484" t="s">
        <v>988</v>
      </c>
      <c r="Z484" t="s">
        <v>243</v>
      </c>
      <c r="AA484" t="s">
        <v>642</v>
      </c>
      <c r="AB484" t="s">
        <v>993</v>
      </c>
      <c r="AC484" t="s">
        <v>2371</v>
      </c>
      <c r="AD484" t="s">
        <v>96</v>
      </c>
      <c r="AE484" t="s">
        <v>53</v>
      </c>
    </row>
    <row r="485" spans="1:31" hidden="1" x14ac:dyDescent="0.3">
      <c r="A485" t="s">
        <v>3164</v>
      </c>
      <c r="B485" t="s">
        <v>3165</v>
      </c>
      <c r="C485" s="1" t="str">
        <f t="shared" si="73"/>
        <v>27:0009</v>
      </c>
      <c r="D485" s="1" t="str">
        <f t="shared" si="74"/>
        <v>27:0004</v>
      </c>
      <c r="E485" t="s">
        <v>3166</v>
      </c>
      <c r="F485" t="s">
        <v>3167</v>
      </c>
      <c r="H485">
        <v>60.705100000000002</v>
      </c>
      <c r="I485">
        <v>-117.83971</v>
      </c>
      <c r="J485" s="1" t="str">
        <f t="shared" si="75"/>
        <v>Till</v>
      </c>
      <c r="K485" s="1" t="str">
        <f t="shared" si="67"/>
        <v>HMC separation (ODM standard)</v>
      </c>
      <c r="L485" t="s">
        <v>284</v>
      </c>
      <c r="M485" t="s">
        <v>988</v>
      </c>
      <c r="N485" t="s">
        <v>183</v>
      </c>
      <c r="O485" t="s">
        <v>3168</v>
      </c>
      <c r="P485" t="s">
        <v>2743</v>
      </c>
      <c r="Q485" t="s">
        <v>3169</v>
      </c>
      <c r="R485" t="s">
        <v>3170</v>
      </c>
      <c r="S485" t="s">
        <v>3171</v>
      </c>
      <c r="T485" t="s">
        <v>608</v>
      </c>
      <c r="U485" t="s">
        <v>1079</v>
      </c>
      <c r="V485" t="s">
        <v>239</v>
      </c>
      <c r="W485" t="s">
        <v>988</v>
      </c>
      <c r="X485" t="s">
        <v>232</v>
      </c>
      <c r="Y485" t="s">
        <v>988</v>
      </c>
      <c r="Z485" t="s">
        <v>3168</v>
      </c>
      <c r="AA485" t="s">
        <v>326</v>
      </c>
      <c r="AB485" t="s">
        <v>97</v>
      </c>
      <c r="AC485" t="s">
        <v>1096</v>
      </c>
      <c r="AD485" t="s">
        <v>1079</v>
      </c>
      <c r="AE485" t="s">
        <v>326</v>
      </c>
    </row>
    <row r="486" spans="1:31" hidden="1" x14ac:dyDescent="0.3">
      <c r="A486" t="s">
        <v>3172</v>
      </c>
      <c r="B486" t="s">
        <v>3173</v>
      </c>
      <c r="C486" s="1" t="str">
        <f t="shared" si="73"/>
        <v>27:0009</v>
      </c>
      <c r="D486" s="1" t="str">
        <f t="shared" si="74"/>
        <v>27:0004</v>
      </c>
      <c r="E486" t="s">
        <v>3174</v>
      </c>
      <c r="F486" t="s">
        <v>3175</v>
      </c>
      <c r="H486">
        <v>61.018039999999999</v>
      </c>
      <c r="I486">
        <v>-118.03522</v>
      </c>
      <c r="J486" s="1" t="str">
        <f t="shared" si="75"/>
        <v>Till</v>
      </c>
      <c r="K486" s="1" t="str">
        <f t="shared" si="67"/>
        <v>HMC separation (ODM standard)</v>
      </c>
      <c r="L486" t="s">
        <v>220</v>
      </c>
      <c r="M486" t="s">
        <v>988</v>
      </c>
      <c r="N486" t="s">
        <v>302</v>
      </c>
      <c r="O486" t="s">
        <v>36</v>
      </c>
      <c r="P486" t="s">
        <v>302</v>
      </c>
      <c r="Q486" t="s">
        <v>3176</v>
      </c>
      <c r="R486" t="s">
        <v>3018</v>
      </c>
      <c r="S486" t="s">
        <v>3177</v>
      </c>
      <c r="T486" t="s">
        <v>3178</v>
      </c>
      <c r="U486" t="s">
        <v>1076</v>
      </c>
      <c r="V486" t="s">
        <v>535</v>
      </c>
      <c r="W486" t="s">
        <v>988</v>
      </c>
      <c r="X486" t="s">
        <v>3179</v>
      </c>
      <c r="Y486" t="s">
        <v>988</v>
      </c>
      <c r="Z486" t="s">
        <v>3180</v>
      </c>
      <c r="AA486" t="s">
        <v>326</v>
      </c>
      <c r="AB486" t="s">
        <v>1096</v>
      </c>
      <c r="AC486" t="s">
        <v>3168</v>
      </c>
      <c r="AD486" t="s">
        <v>326</v>
      </c>
      <c r="AE486" t="s">
        <v>3181</v>
      </c>
    </row>
    <row r="487" spans="1:31" hidden="1" x14ac:dyDescent="0.3">
      <c r="A487" t="s">
        <v>3182</v>
      </c>
      <c r="B487" t="s">
        <v>3183</v>
      </c>
      <c r="C487" s="1" t="str">
        <f t="shared" si="73"/>
        <v>27:0009</v>
      </c>
      <c r="D487" s="1" t="str">
        <f t="shared" si="74"/>
        <v>27:0004</v>
      </c>
      <c r="E487" t="s">
        <v>3184</v>
      </c>
      <c r="F487" t="s">
        <v>3185</v>
      </c>
      <c r="H487">
        <v>61.018079999999998</v>
      </c>
      <c r="I487">
        <v>-118.21630999999999</v>
      </c>
      <c r="J487" s="1" t="str">
        <f t="shared" si="75"/>
        <v>Till</v>
      </c>
      <c r="K487" s="1" t="str">
        <f t="shared" si="67"/>
        <v>HMC separation (ODM standard)</v>
      </c>
      <c r="L487" t="s">
        <v>220</v>
      </c>
      <c r="M487" t="s">
        <v>988</v>
      </c>
      <c r="N487" t="s">
        <v>302</v>
      </c>
      <c r="O487" t="s">
        <v>97</v>
      </c>
      <c r="P487" t="s">
        <v>733</v>
      </c>
      <c r="Q487" t="s">
        <v>3186</v>
      </c>
      <c r="R487" t="s">
        <v>3187</v>
      </c>
      <c r="S487" t="s">
        <v>3188</v>
      </c>
      <c r="T487" t="s">
        <v>173</v>
      </c>
      <c r="U487" t="s">
        <v>554</v>
      </c>
      <c r="V487" t="s">
        <v>136</v>
      </c>
      <c r="W487" t="s">
        <v>988</v>
      </c>
      <c r="X487" t="s">
        <v>3189</v>
      </c>
      <c r="Y487" t="s">
        <v>988</v>
      </c>
      <c r="Z487" t="s">
        <v>593</v>
      </c>
      <c r="AA487" t="s">
        <v>611</v>
      </c>
      <c r="AB487" t="s">
        <v>444</v>
      </c>
      <c r="AC487" t="s">
        <v>364</v>
      </c>
      <c r="AD487" t="s">
        <v>52</v>
      </c>
      <c r="AE487" t="s">
        <v>326</v>
      </c>
    </row>
    <row r="488" spans="1:31" hidden="1" x14ac:dyDescent="0.3">
      <c r="A488" t="s">
        <v>3190</v>
      </c>
      <c r="B488" t="s">
        <v>3191</v>
      </c>
      <c r="C488" s="1" t="str">
        <f t="shared" si="73"/>
        <v>27:0009</v>
      </c>
      <c r="D488" s="1" t="str">
        <f t="shared" si="74"/>
        <v>27:0004</v>
      </c>
      <c r="E488" t="s">
        <v>3192</v>
      </c>
      <c r="F488" t="s">
        <v>3193</v>
      </c>
      <c r="H488">
        <v>61.104709999999997</v>
      </c>
      <c r="I488">
        <v>-117.91221</v>
      </c>
      <c r="J488" s="1" t="str">
        <f t="shared" si="75"/>
        <v>Till</v>
      </c>
      <c r="K488" s="1" t="str">
        <f t="shared" si="67"/>
        <v>HMC separation (ODM standard)</v>
      </c>
      <c r="L488" t="s">
        <v>342</v>
      </c>
      <c r="M488" t="s">
        <v>988</v>
      </c>
      <c r="N488" t="s">
        <v>3194</v>
      </c>
      <c r="O488" t="s">
        <v>675</v>
      </c>
      <c r="P488" t="s">
        <v>720</v>
      </c>
      <c r="Q488" t="s">
        <v>3195</v>
      </c>
      <c r="R488" t="s">
        <v>3196</v>
      </c>
      <c r="S488" t="s">
        <v>3197</v>
      </c>
      <c r="T488" t="s">
        <v>2548</v>
      </c>
      <c r="U488" t="s">
        <v>368</v>
      </c>
      <c r="V488" t="s">
        <v>1012</v>
      </c>
      <c r="W488" t="s">
        <v>988</v>
      </c>
      <c r="X488" t="s">
        <v>3198</v>
      </c>
      <c r="Y488" t="s">
        <v>988</v>
      </c>
      <c r="Z488" t="s">
        <v>786</v>
      </c>
      <c r="AA488" t="s">
        <v>52</v>
      </c>
      <c r="AB488" t="s">
        <v>906</v>
      </c>
      <c r="AC488" t="s">
        <v>74</v>
      </c>
      <c r="AD488" t="s">
        <v>428</v>
      </c>
      <c r="AE488" t="s">
        <v>1013</v>
      </c>
    </row>
    <row r="489" spans="1:31" hidden="1" x14ac:dyDescent="0.3">
      <c r="A489" t="s">
        <v>3199</v>
      </c>
      <c r="B489" t="s">
        <v>3200</v>
      </c>
      <c r="C489" s="1" t="str">
        <f t="shared" si="73"/>
        <v>27:0009</v>
      </c>
      <c r="D489" s="1" t="str">
        <f t="shared" si="74"/>
        <v>27:0004</v>
      </c>
      <c r="E489" t="s">
        <v>3201</v>
      </c>
      <c r="F489" t="s">
        <v>3202</v>
      </c>
      <c r="H489">
        <v>61.014679999999998</v>
      </c>
      <c r="I489">
        <v>-117.85389000000001</v>
      </c>
      <c r="J489" s="1" t="str">
        <f>HYPERLINK("https://geochem.nrcan.gc.ca/cdogs/content/kwd/kwd020050_e.htm", "Glaciofluvial")</f>
        <v>Glaciofluvial</v>
      </c>
      <c r="K489" s="1" t="str">
        <f t="shared" si="67"/>
        <v>HMC separation (ODM standard)</v>
      </c>
      <c r="L489" t="s">
        <v>3203</v>
      </c>
      <c r="M489" t="s">
        <v>988</v>
      </c>
      <c r="N489" t="s">
        <v>3204</v>
      </c>
      <c r="O489" t="s">
        <v>502</v>
      </c>
      <c r="P489" t="s">
        <v>720</v>
      </c>
      <c r="Q489" t="s">
        <v>3205</v>
      </c>
      <c r="R489" t="s">
        <v>3206</v>
      </c>
      <c r="S489" t="s">
        <v>3207</v>
      </c>
      <c r="T489" t="s">
        <v>70</v>
      </c>
      <c r="U489" t="s">
        <v>1013</v>
      </c>
      <c r="V489" t="s">
        <v>343</v>
      </c>
      <c r="W489" t="s">
        <v>988</v>
      </c>
      <c r="X489" t="s">
        <v>3208</v>
      </c>
      <c r="Y489" t="s">
        <v>988</v>
      </c>
      <c r="Z489" t="s">
        <v>179</v>
      </c>
      <c r="AA489" t="s">
        <v>2539</v>
      </c>
      <c r="AB489" t="s">
        <v>51</v>
      </c>
      <c r="AC489" t="s">
        <v>2743</v>
      </c>
      <c r="AD489" t="s">
        <v>502</v>
      </c>
      <c r="AE489" t="s">
        <v>3125</v>
      </c>
    </row>
    <row r="490" spans="1:31" hidden="1" x14ac:dyDescent="0.3">
      <c r="A490" t="s">
        <v>3209</v>
      </c>
      <c r="B490" t="s">
        <v>3210</v>
      </c>
      <c r="C490" s="1" t="str">
        <f t="shared" si="73"/>
        <v>27:0009</v>
      </c>
      <c r="D490" s="1" t="str">
        <f t="shared" si="74"/>
        <v>27:0004</v>
      </c>
      <c r="E490" t="s">
        <v>3211</v>
      </c>
      <c r="F490" t="s">
        <v>3212</v>
      </c>
      <c r="H490">
        <v>61.101050000000001</v>
      </c>
      <c r="I490">
        <v>-117.44861</v>
      </c>
      <c r="J490" s="1" t="str">
        <f>HYPERLINK("https://geochem.nrcan.gc.ca/cdogs/content/kwd/kwd020050_e.htm", "Glaciofluvial")</f>
        <v>Glaciofluvial</v>
      </c>
      <c r="K490" s="1" t="str">
        <f t="shared" si="67"/>
        <v>HMC separation (ODM standard)</v>
      </c>
      <c r="L490" t="s">
        <v>3213</v>
      </c>
      <c r="M490" t="s">
        <v>988</v>
      </c>
      <c r="N490" t="s">
        <v>589</v>
      </c>
      <c r="O490" t="s">
        <v>183</v>
      </c>
      <c r="P490" t="s">
        <v>674</v>
      </c>
      <c r="Q490" t="s">
        <v>3214</v>
      </c>
      <c r="R490" t="s">
        <v>3215</v>
      </c>
      <c r="S490" t="s">
        <v>3216</v>
      </c>
      <c r="T490" t="s">
        <v>3217</v>
      </c>
      <c r="U490" t="s">
        <v>75</v>
      </c>
      <c r="V490" t="s">
        <v>221</v>
      </c>
      <c r="W490" t="s">
        <v>988</v>
      </c>
      <c r="X490" t="s">
        <v>3218</v>
      </c>
      <c r="Y490" t="s">
        <v>988</v>
      </c>
      <c r="Z490" t="s">
        <v>3219</v>
      </c>
      <c r="AA490" t="s">
        <v>3203</v>
      </c>
      <c r="AB490" t="s">
        <v>2638</v>
      </c>
      <c r="AC490" t="s">
        <v>992</v>
      </c>
      <c r="AD490" t="s">
        <v>610</v>
      </c>
      <c r="AE490" t="s">
        <v>3220</v>
      </c>
    </row>
    <row r="491" spans="1:31" hidden="1" x14ac:dyDescent="0.3">
      <c r="A491" t="s">
        <v>3221</v>
      </c>
      <c r="B491" t="s">
        <v>3222</v>
      </c>
      <c r="C491" s="1" t="str">
        <f t="shared" si="73"/>
        <v>27:0009</v>
      </c>
      <c r="D491" s="1" t="str">
        <f t="shared" si="74"/>
        <v>27:0004</v>
      </c>
      <c r="E491" t="s">
        <v>3223</v>
      </c>
      <c r="F491" t="s">
        <v>3224</v>
      </c>
      <c r="H491">
        <v>61.161079999999998</v>
      </c>
      <c r="I491">
        <v>-117.44862000000001</v>
      </c>
      <c r="J491" s="1" t="str">
        <f>HYPERLINK("https://geochem.nrcan.gc.ca/cdogs/content/kwd/kwd020044_e.htm", "Till")</f>
        <v>Till</v>
      </c>
      <c r="K491" s="1" t="str">
        <f t="shared" si="67"/>
        <v>HMC separation (ODM standard)</v>
      </c>
      <c r="L491" t="s">
        <v>265</v>
      </c>
      <c r="M491" t="s">
        <v>988</v>
      </c>
      <c r="N491" t="s">
        <v>2201</v>
      </c>
      <c r="O491" t="s">
        <v>3125</v>
      </c>
      <c r="P491" t="s">
        <v>520</v>
      </c>
      <c r="Q491" t="s">
        <v>3225</v>
      </c>
      <c r="R491" t="s">
        <v>3226</v>
      </c>
      <c r="S491" t="s">
        <v>3227</v>
      </c>
      <c r="T491" t="s">
        <v>109</v>
      </c>
      <c r="U491" t="s">
        <v>75</v>
      </c>
      <c r="V491" t="s">
        <v>704</v>
      </c>
      <c r="W491" t="s">
        <v>988</v>
      </c>
      <c r="X491" t="s">
        <v>3228</v>
      </c>
      <c r="Y491" t="s">
        <v>988</v>
      </c>
      <c r="Z491" t="s">
        <v>3229</v>
      </c>
      <c r="AA491" t="s">
        <v>49</v>
      </c>
      <c r="AB491" t="s">
        <v>3230</v>
      </c>
      <c r="AC491" t="s">
        <v>405</v>
      </c>
      <c r="AD491" t="s">
        <v>554</v>
      </c>
      <c r="AE491" t="s">
        <v>3231</v>
      </c>
    </row>
    <row r="492" spans="1:31" hidden="1" x14ac:dyDescent="0.3">
      <c r="A492" t="s">
        <v>3232</v>
      </c>
      <c r="B492" t="s">
        <v>3233</v>
      </c>
      <c r="C492" s="1" t="str">
        <f t="shared" si="73"/>
        <v>27:0009</v>
      </c>
      <c r="D492" s="1" t="str">
        <f t="shared" si="74"/>
        <v>27:0004</v>
      </c>
      <c r="E492" t="s">
        <v>3234</v>
      </c>
      <c r="F492" t="s">
        <v>3235</v>
      </c>
      <c r="H492">
        <v>61.119790000000002</v>
      </c>
      <c r="I492">
        <v>-117.2962</v>
      </c>
      <c r="J492" s="1" t="str">
        <f>HYPERLINK("https://geochem.nrcan.gc.ca/cdogs/content/kwd/kwd020044_e.htm", "Till")</f>
        <v>Till</v>
      </c>
      <c r="K492" s="1" t="str">
        <f t="shared" si="67"/>
        <v>HMC separation (ODM standard)</v>
      </c>
      <c r="L492" t="s">
        <v>301</v>
      </c>
      <c r="M492" t="s">
        <v>988</v>
      </c>
      <c r="N492" t="s">
        <v>305</v>
      </c>
      <c r="O492" t="s">
        <v>3125</v>
      </c>
      <c r="P492" t="s">
        <v>765</v>
      </c>
      <c r="Q492" t="s">
        <v>3236</v>
      </c>
      <c r="R492" t="s">
        <v>3237</v>
      </c>
      <c r="S492" t="s">
        <v>3238</v>
      </c>
      <c r="T492" t="s">
        <v>302</v>
      </c>
      <c r="U492" t="s">
        <v>786</v>
      </c>
      <c r="V492" t="s">
        <v>114</v>
      </c>
      <c r="W492" t="s">
        <v>988</v>
      </c>
      <c r="X492" t="s">
        <v>3239</v>
      </c>
      <c r="Y492" t="s">
        <v>988</v>
      </c>
      <c r="Z492" t="s">
        <v>611</v>
      </c>
      <c r="AA492" t="s">
        <v>119</v>
      </c>
      <c r="AB492" t="s">
        <v>221</v>
      </c>
      <c r="AC492" t="s">
        <v>199</v>
      </c>
      <c r="AD492" t="s">
        <v>202</v>
      </c>
      <c r="AE492" t="s">
        <v>1079</v>
      </c>
    </row>
    <row r="493" spans="1:31" hidden="1" x14ac:dyDescent="0.3">
      <c r="A493" t="s">
        <v>3240</v>
      </c>
      <c r="B493" t="s">
        <v>3241</v>
      </c>
      <c r="C493" s="1" t="str">
        <f t="shared" si="73"/>
        <v>27:0009</v>
      </c>
      <c r="D493" s="1" t="str">
        <f t="shared" si="74"/>
        <v>27:0004</v>
      </c>
      <c r="E493" t="s">
        <v>3242</v>
      </c>
      <c r="F493" t="s">
        <v>3243</v>
      </c>
      <c r="H493">
        <v>61.06185</v>
      </c>
      <c r="I493">
        <v>-117.09231</v>
      </c>
      <c r="J493" s="1" t="str">
        <f>HYPERLINK("https://geochem.nrcan.gc.ca/cdogs/content/kwd/kwd020044_e.htm", "Till")</f>
        <v>Till</v>
      </c>
      <c r="K493" s="1" t="str">
        <f t="shared" si="67"/>
        <v>HMC separation (ODM standard)</v>
      </c>
      <c r="L493" t="s">
        <v>3150</v>
      </c>
      <c r="M493" t="s">
        <v>988</v>
      </c>
      <c r="N493" t="s">
        <v>3244</v>
      </c>
      <c r="O493" t="s">
        <v>736</v>
      </c>
      <c r="P493" t="s">
        <v>765</v>
      </c>
      <c r="Q493" t="s">
        <v>3245</v>
      </c>
      <c r="R493" t="s">
        <v>3246</v>
      </c>
      <c r="S493" t="s">
        <v>3247</v>
      </c>
      <c r="T493" t="s">
        <v>717</v>
      </c>
      <c r="U493" t="s">
        <v>557</v>
      </c>
      <c r="V493" t="s">
        <v>969</v>
      </c>
      <c r="W493" t="s">
        <v>988</v>
      </c>
      <c r="X493" t="s">
        <v>3248</v>
      </c>
      <c r="Y493" t="s">
        <v>988</v>
      </c>
      <c r="Z493" t="s">
        <v>49</v>
      </c>
      <c r="AA493" t="s">
        <v>502</v>
      </c>
      <c r="AB493" t="s">
        <v>2399</v>
      </c>
      <c r="AC493" t="s">
        <v>2533</v>
      </c>
      <c r="AD493" t="s">
        <v>75</v>
      </c>
      <c r="AE493" t="s">
        <v>1078</v>
      </c>
    </row>
    <row r="494" spans="1:31" hidden="1" x14ac:dyDescent="0.3">
      <c r="A494" t="s">
        <v>3249</v>
      </c>
      <c r="B494" t="s">
        <v>3250</v>
      </c>
      <c r="C494" s="1" t="str">
        <f t="shared" si="73"/>
        <v>27:0009</v>
      </c>
      <c r="D494" s="1" t="str">
        <f t="shared" si="74"/>
        <v>27:0004</v>
      </c>
      <c r="E494" t="s">
        <v>3251</v>
      </c>
      <c r="F494" t="s">
        <v>3252</v>
      </c>
      <c r="H494">
        <v>61.117640000000002</v>
      </c>
      <c r="I494">
        <v>-118.38462</v>
      </c>
      <c r="J494" s="1" t="str">
        <f>HYPERLINK("https://geochem.nrcan.gc.ca/cdogs/content/kwd/kwd020044_e.htm", "Till")</f>
        <v>Till</v>
      </c>
      <c r="K494" s="1" t="str">
        <f t="shared" ref="K494:K557" si="76">HYPERLINK("https://geochem.nrcan.gc.ca/cdogs/content/kwd/kwd080035_e.htm", "HMC separation (ODM standard)")</f>
        <v>HMC separation (ODM standard)</v>
      </c>
      <c r="L494" t="s">
        <v>3120</v>
      </c>
      <c r="M494" t="s">
        <v>988</v>
      </c>
      <c r="N494" t="s">
        <v>906</v>
      </c>
      <c r="O494" t="s">
        <v>1013</v>
      </c>
      <c r="P494" t="s">
        <v>720</v>
      </c>
      <c r="Q494" t="s">
        <v>3253</v>
      </c>
      <c r="R494" t="s">
        <v>3254</v>
      </c>
      <c r="S494" t="s">
        <v>3255</v>
      </c>
      <c r="T494" t="s">
        <v>2093</v>
      </c>
      <c r="U494" t="s">
        <v>2610</v>
      </c>
      <c r="V494" t="s">
        <v>3256</v>
      </c>
      <c r="W494" t="s">
        <v>988</v>
      </c>
      <c r="X494" t="s">
        <v>3257</v>
      </c>
      <c r="Y494" t="s">
        <v>988</v>
      </c>
      <c r="Z494" t="s">
        <v>1078</v>
      </c>
      <c r="AA494" t="s">
        <v>611</v>
      </c>
      <c r="AB494" t="s">
        <v>641</v>
      </c>
      <c r="AC494" t="s">
        <v>75</v>
      </c>
      <c r="AD494" t="s">
        <v>97</v>
      </c>
      <c r="AE494" t="s">
        <v>1079</v>
      </c>
    </row>
    <row r="495" spans="1:31" hidden="1" x14ac:dyDescent="0.3">
      <c r="A495" t="s">
        <v>3258</v>
      </c>
      <c r="B495" t="s">
        <v>3259</v>
      </c>
      <c r="C495" s="1" t="str">
        <f t="shared" si="73"/>
        <v>27:0009</v>
      </c>
      <c r="D495" s="1" t="str">
        <f t="shared" si="74"/>
        <v>27:0004</v>
      </c>
      <c r="E495" t="s">
        <v>3260</v>
      </c>
      <c r="F495" t="s">
        <v>3261</v>
      </c>
      <c r="H495">
        <v>60.929380000000002</v>
      </c>
      <c r="I495">
        <v>-118.44287</v>
      </c>
      <c r="J495" s="1" t="str">
        <f>HYPERLINK("https://geochem.nrcan.gc.ca/cdogs/content/kwd/kwd020000_e.htm", "Null")</f>
        <v>Null</v>
      </c>
      <c r="K495" s="1" t="str">
        <f t="shared" si="76"/>
        <v>HMC separation (ODM standard)</v>
      </c>
      <c r="L495" t="s">
        <v>1077</v>
      </c>
      <c r="M495" t="s">
        <v>988</v>
      </c>
      <c r="N495" t="s">
        <v>202</v>
      </c>
      <c r="O495" t="s">
        <v>3168</v>
      </c>
      <c r="P495" t="s">
        <v>786</v>
      </c>
      <c r="Q495" t="s">
        <v>3262</v>
      </c>
      <c r="R495" t="s">
        <v>3263</v>
      </c>
      <c r="S495" t="s">
        <v>3264</v>
      </c>
      <c r="T495" t="s">
        <v>3265</v>
      </c>
      <c r="U495" t="s">
        <v>3266</v>
      </c>
      <c r="V495" t="s">
        <v>159</v>
      </c>
      <c r="W495" t="s">
        <v>988</v>
      </c>
      <c r="X495" t="s">
        <v>3267</v>
      </c>
      <c r="Y495" t="s">
        <v>988</v>
      </c>
      <c r="Z495" t="s">
        <v>326</v>
      </c>
      <c r="AA495" t="s">
        <v>3168</v>
      </c>
      <c r="AB495" t="s">
        <v>3125</v>
      </c>
      <c r="AC495" t="s">
        <v>3168</v>
      </c>
      <c r="AD495" t="s">
        <v>326</v>
      </c>
      <c r="AE495" t="s">
        <v>326</v>
      </c>
    </row>
    <row r="496" spans="1:31" hidden="1" x14ac:dyDescent="0.3">
      <c r="A496" t="s">
        <v>3268</v>
      </c>
      <c r="B496" t="s">
        <v>3269</v>
      </c>
      <c r="C496" s="1" t="str">
        <f t="shared" si="73"/>
        <v>27:0009</v>
      </c>
      <c r="D496" s="1" t="str">
        <f t="shared" si="74"/>
        <v>27:0004</v>
      </c>
      <c r="E496" t="s">
        <v>3270</v>
      </c>
      <c r="F496" t="s">
        <v>3271</v>
      </c>
      <c r="H496">
        <v>60.825850000000003</v>
      </c>
      <c r="I496">
        <v>-118.57456000000001</v>
      </c>
      <c r="J496" s="1" t="str">
        <f>HYPERLINK("https://geochem.nrcan.gc.ca/cdogs/content/kwd/kwd020044_e.htm", "Till")</f>
        <v>Till</v>
      </c>
      <c r="K496" s="1" t="str">
        <f t="shared" si="76"/>
        <v>HMC separation (ODM standard)</v>
      </c>
      <c r="L496" t="s">
        <v>214</v>
      </c>
      <c r="M496" t="s">
        <v>988</v>
      </c>
      <c r="N496" t="s">
        <v>688</v>
      </c>
      <c r="O496" t="s">
        <v>611</v>
      </c>
      <c r="P496" t="s">
        <v>158</v>
      </c>
      <c r="Q496" t="s">
        <v>3272</v>
      </c>
      <c r="R496" t="s">
        <v>3273</v>
      </c>
      <c r="S496" t="s">
        <v>3274</v>
      </c>
      <c r="T496" t="s">
        <v>2201</v>
      </c>
      <c r="U496" t="s">
        <v>1078</v>
      </c>
      <c r="V496" t="s">
        <v>593</v>
      </c>
      <c r="W496" t="s">
        <v>988</v>
      </c>
      <c r="X496" t="s">
        <v>3275</v>
      </c>
      <c r="Y496" t="s">
        <v>988</v>
      </c>
      <c r="Z496" t="s">
        <v>159</v>
      </c>
      <c r="AA496" t="s">
        <v>3125</v>
      </c>
      <c r="AB496" t="s">
        <v>2610</v>
      </c>
      <c r="AC496" t="s">
        <v>675</v>
      </c>
      <c r="AD496" t="s">
        <v>1013</v>
      </c>
      <c r="AE496" t="s">
        <v>1079</v>
      </c>
    </row>
    <row r="497" spans="1:31" hidden="1" x14ac:dyDescent="0.3">
      <c r="A497" t="s">
        <v>3276</v>
      </c>
      <c r="B497" t="s">
        <v>3277</v>
      </c>
      <c r="C497" s="1" t="str">
        <f t="shared" si="73"/>
        <v>27:0009</v>
      </c>
      <c r="D497" s="1" t="str">
        <f t="shared" si="74"/>
        <v>27:0004</v>
      </c>
      <c r="E497" t="s">
        <v>3278</v>
      </c>
      <c r="F497" t="s">
        <v>3279</v>
      </c>
      <c r="H497">
        <v>60.921190000000003</v>
      </c>
      <c r="I497">
        <v>-118.34323000000001</v>
      </c>
      <c r="J497" s="1" t="str">
        <f>HYPERLINK("https://geochem.nrcan.gc.ca/cdogs/content/kwd/kwd020044_e.htm", "Till")</f>
        <v>Till</v>
      </c>
      <c r="K497" s="1" t="str">
        <f t="shared" si="76"/>
        <v>HMC separation (ODM standard)</v>
      </c>
      <c r="L497" t="s">
        <v>214</v>
      </c>
      <c r="M497" t="s">
        <v>988</v>
      </c>
      <c r="N497" t="s">
        <v>688</v>
      </c>
      <c r="O497" t="s">
        <v>1078</v>
      </c>
      <c r="P497" t="s">
        <v>3217</v>
      </c>
      <c r="Q497" t="s">
        <v>3280</v>
      </c>
      <c r="R497" t="s">
        <v>3281</v>
      </c>
      <c r="S497" t="s">
        <v>3282</v>
      </c>
      <c r="T497" t="s">
        <v>214</v>
      </c>
      <c r="U497" t="s">
        <v>554</v>
      </c>
      <c r="V497" t="s">
        <v>114</v>
      </c>
      <c r="W497" t="s">
        <v>988</v>
      </c>
      <c r="X497" t="s">
        <v>3283</v>
      </c>
      <c r="Y497" t="s">
        <v>988</v>
      </c>
      <c r="Z497" t="s">
        <v>557</v>
      </c>
      <c r="AA497" t="s">
        <v>2219</v>
      </c>
      <c r="AB497" t="s">
        <v>556</v>
      </c>
      <c r="AC497" t="s">
        <v>265</v>
      </c>
      <c r="AD497" t="s">
        <v>464</v>
      </c>
      <c r="AE497" t="s">
        <v>1096</v>
      </c>
    </row>
    <row r="498" spans="1:31" hidden="1" x14ac:dyDescent="0.3">
      <c r="A498" t="s">
        <v>3284</v>
      </c>
      <c r="B498" t="s">
        <v>3285</v>
      </c>
      <c r="C498" s="1" t="str">
        <f t="shared" si="73"/>
        <v>27:0009</v>
      </c>
      <c r="D498" s="1" t="str">
        <f t="shared" si="74"/>
        <v>27:0004</v>
      </c>
      <c r="E498" t="s">
        <v>3286</v>
      </c>
      <c r="F498" t="s">
        <v>3287</v>
      </c>
      <c r="H498">
        <v>61.144269999999999</v>
      </c>
      <c r="I498">
        <v>-116.86790999999999</v>
      </c>
      <c r="J498" s="1" t="str">
        <f>HYPERLINK("https://geochem.nrcan.gc.ca/cdogs/content/kwd/kwd020044_e.htm", "Till")</f>
        <v>Till</v>
      </c>
      <c r="K498" s="1" t="str">
        <f t="shared" si="76"/>
        <v>HMC separation (ODM standard)</v>
      </c>
      <c r="L498" t="s">
        <v>2168</v>
      </c>
      <c r="M498" t="s">
        <v>988</v>
      </c>
      <c r="N498" t="s">
        <v>388</v>
      </c>
      <c r="O498" t="s">
        <v>36</v>
      </c>
      <c r="P498" t="s">
        <v>388</v>
      </c>
      <c r="Q498" t="s">
        <v>3288</v>
      </c>
      <c r="R498" t="s">
        <v>887</v>
      </c>
      <c r="S498" t="s">
        <v>3289</v>
      </c>
      <c r="T498" t="s">
        <v>179</v>
      </c>
      <c r="U498" t="s">
        <v>1096</v>
      </c>
      <c r="V498" t="s">
        <v>535</v>
      </c>
      <c r="W498" t="s">
        <v>988</v>
      </c>
      <c r="X498" t="s">
        <v>3290</v>
      </c>
      <c r="Y498" t="s">
        <v>988</v>
      </c>
      <c r="Z498" t="s">
        <v>3291</v>
      </c>
      <c r="AA498" t="s">
        <v>159</v>
      </c>
      <c r="AB498" t="s">
        <v>119</v>
      </c>
      <c r="AC498" t="s">
        <v>49</v>
      </c>
      <c r="AD498" t="s">
        <v>159</v>
      </c>
      <c r="AE498" t="s">
        <v>1076</v>
      </c>
    </row>
    <row r="499" spans="1:31" hidden="1" x14ac:dyDescent="0.3">
      <c r="A499" t="s">
        <v>3292</v>
      </c>
      <c r="B499" t="s">
        <v>3293</v>
      </c>
      <c r="C499" s="1" t="str">
        <f t="shared" si="73"/>
        <v>27:0009</v>
      </c>
      <c r="D499" s="1" t="str">
        <f t="shared" si="74"/>
        <v>27:0004</v>
      </c>
      <c r="E499" t="s">
        <v>3294</v>
      </c>
      <c r="F499" t="s">
        <v>3295</v>
      </c>
      <c r="H499">
        <v>60.492690000000003</v>
      </c>
      <c r="I499">
        <v>-119.04170999999999</v>
      </c>
      <c r="J499" s="1" t="str">
        <f>HYPERLINK("https://geochem.nrcan.gc.ca/cdogs/content/kwd/kwd020050_e.htm", "Glaciofluvial")</f>
        <v>Glaciofluvial</v>
      </c>
      <c r="K499" s="1" t="str">
        <f t="shared" si="76"/>
        <v>HMC separation (ODM standard)</v>
      </c>
      <c r="L499" t="s">
        <v>136</v>
      </c>
      <c r="M499" t="s">
        <v>988</v>
      </c>
      <c r="N499" t="s">
        <v>3296</v>
      </c>
      <c r="O499" t="s">
        <v>36</v>
      </c>
      <c r="P499" t="s">
        <v>3296</v>
      </c>
      <c r="Q499" t="s">
        <v>3297</v>
      </c>
      <c r="R499" t="s">
        <v>3298</v>
      </c>
      <c r="S499" t="s">
        <v>3299</v>
      </c>
      <c r="T499" t="s">
        <v>131</v>
      </c>
      <c r="U499" t="s">
        <v>2610</v>
      </c>
      <c r="V499" t="s">
        <v>263</v>
      </c>
      <c r="W499" t="s">
        <v>988</v>
      </c>
      <c r="X499" t="s">
        <v>1048</v>
      </c>
      <c r="Y499" t="s">
        <v>988</v>
      </c>
      <c r="Z499" t="s">
        <v>3125</v>
      </c>
      <c r="AA499" t="s">
        <v>326</v>
      </c>
      <c r="AB499" t="s">
        <v>49</v>
      </c>
      <c r="AC499" t="s">
        <v>97</v>
      </c>
      <c r="AD499" t="s">
        <v>326</v>
      </c>
      <c r="AE499" t="s">
        <v>3300</v>
      </c>
    </row>
    <row r="500" spans="1:31" hidden="1" x14ac:dyDescent="0.3">
      <c r="A500" t="s">
        <v>3301</v>
      </c>
      <c r="B500" t="s">
        <v>3302</v>
      </c>
      <c r="C500" s="1" t="str">
        <f t="shared" si="73"/>
        <v>27:0009</v>
      </c>
      <c r="D500" s="1" t="str">
        <f t="shared" si="74"/>
        <v>27:0004</v>
      </c>
      <c r="E500" t="s">
        <v>3303</v>
      </c>
      <c r="F500" t="s">
        <v>3304</v>
      </c>
      <c r="H500">
        <v>60.319589999999998</v>
      </c>
      <c r="I500">
        <v>-119.05276000000001</v>
      </c>
      <c r="J500" s="1" t="str">
        <f>HYPERLINK("https://geochem.nrcan.gc.ca/cdogs/content/kwd/kwd020050_e.htm", "Glaciofluvial")</f>
        <v>Glaciofluvial</v>
      </c>
      <c r="K500" s="1" t="str">
        <f t="shared" si="76"/>
        <v>HMC separation (ODM standard)</v>
      </c>
      <c r="L500" t="s">
        <v>2399</v>
      </c>
      <c r="M500" t="s">
        <v>988</v>
      </c>
      <c r="N500" t="s">
        <v>1089</v>
      </c>
      <c r="O500" t="s">
        <v>1013</v>
      </c>
      <c r="P500" t="s">
        <v>1010</v>
      </c>
      <c r="Q500" t="s">
        <v>3305</v>
      </c>
      <c r="R500" t="s">
        <v>3306</v>
      </c>
      <c r="S500" t="s">
        <v>3307</v>
      </c>
      <c r="T500" t="s">
        <v>3308</v>
      </c>
      <c r="U500" t="s">
        <v>3309</v>
      </c>
      <c r="V500" t="s">
        <v>119</v>
      </c>
      <c r="W500" t="s">
        <v>988</v>
      </c>
      <c r="X500" t="s">
        <v>3310</v>
      </c>
      <c r="Y500" t="s">
        <v>988</v>
      </c>
      <c r="Z500" t="s">
        <v>97</v>
      </c>
      <c r="AA500" t="s">
        <v>326</v>
      </c>
      <c r="AB500" t="s">
        <v>2288</v>
      </c>
      <c r="AC500" t="s">
        <v>464</v>
      </c>
      <c r="AD500" t="s">
        <v>159</v>
      </c>
      <c r="AE500" t="s">
        <v>326</v>
      </c>
    </row>
    <row r="501" spans="1:31" hidden="1" x14ac:dyDescent="0.3">
      <c r="A501" t="s">
        <v>3311</v>
      </c>
      <c r="B501" t="s">
        <v>3312</v>
      </c>
      <c r="C501" s="1" t="str">
        <f t="shared" si="73"/>
        <v>27:0009</v>
      </c>
      <c r="D501" s="1" t="str">
        <f t="shared" si="74"/>
        <v>27:0004</v>
      </c>
      <c r="E501" t="s">
        <v>3313</v>
      </c>
      <c r="F501" t="s">
        <v>3314</v>
      </c>
      <c r="H501">
        <v>61.035809999999998</v>
      </c>
      <c r="I501">
        <v>-117.18453</v>
      </c>
      <c r="J501" s="1" t="str">
        <f>HYPERLINK("https://geochem.nrcan.gc.ca/cdogs/content/kwd/kwd020044_e.htm", "Till")</f>
        <v>Till</v>
      </c>
      <c r="K501" s="1" t="str">
        <f t="shared" si="76"/>
        <v>HMC separation (ODM standard)</v>
      </c>
      <c r="L501" t="s">
        <v>305</v>
      </c>
      <c r="M501" t="s">
        <v>988</v>
      </c>
      <c r="N501" t="s">
        <v>765</v>
      </c>
      <c r="O501" t="s">
        <v>159</v>
      </c>
      <c r="P501" t="s">
        <v>284</v>
      </c>
      <c r="Q501" t="s">
        <v>3315</v>
      </c>
      <c r="R501" t="s">
        <v>3316</v>
      </c>
      <c r="S501" t="s">
        <v>3317</v>
      </c>
      <c r="T501" t="s">
        <v>812</v>
      </c>
      <c r="U501" t="s">
        <v>1078</v>
      </c>
      <c r="V501" t="s">
        <v>2399</v>
      </c>
      <c r="W501" t="s">
        <v>988</v>
      </c>
      <c r="X501" t="s">
        <v>3318</v>
      </c>
      <c r="Y501" t="s">
        <v>988</v>
      </c>
      <c r="Z501" t="s">
        <v>1013</v>
      </c>
      <c r="AA501" t="s">
        <v>3168</v>
      </c>
      <c r="AB501" t="s">
        <v>2099</v>
      </c>
      <c r="AC501" t="s">
        <v>611</v>
      </c>
      <c r="AD501" t="s">
        <v>97</v>
      </c>
      <c r="AE501" t="s">
        <v>1079</v>
      </c>
    </row>
    <row r="502" spans="1:31" hidden="1" x14ac:dyDescent="0.3">
      <c r="A502" t="s">
        <v>3319</v>
      </c>
      <c r="B502" t="s">
        <v>3320</v>
      </c>
      <c r="C502" s="1" t="str">
        <f t="shared" si="73"/>
        <v>27:0009</v>
      </c>
      <c r="D502" s="1" t="str">
        <f t="shared" si="74"/>
        <v>27:0004</v>
      </c>
      <c r="E502" t="s">
        <v>3313</v>
      </c>
      <c r="F502" t="s">
        <v>3321</v>
      </c>
      <c r="H502">
        <v>61.035809999999998</v>
      </c>
      <c r="I502">
        <v>-117.18453</v>
      </c>
      <c r="J502" s="1" t="str">
        <f>HYPERLINK("https://geochem.nrcan.gc.ca/cdogs/content/kwd/kwd020044_e.htm", "Till")</f>
        <v>Till</v>
      </c>
      <c r="K502" s="1" t="str">
        <f t="shared" si="76"/>
        <v>HMC separation (ODM standard)</v>
      </c>
      <c r="L502" t="s">
        <v>3150</v>
      </c>
      <c r="M502" t="s">
        <v>988</v>
      </c>
      <c r="N502" t="s">
        <v>3244</v>
      </c>
      <c r="O502" t="s">
        <v>1078</v>
      </c>
      <c r="P502" t="s">
        <v>302</v>
      </c>
      <c r="Q502" t="s">
        <v>3322</v>
      </c>
      <c r="R502" t="s">
        <v>3323</v>
      </c>
      <c r="S502" t="s">
        <v>3324</v>
      </c>
      <c r="T502" t="s">
        <v>194</v>
      </c>
      <c r="U502" t="s">
        <v>159</v>
      </c>
      <c r="V502" t="s">
        <v>70</v>
      </c>
      <c r="W502" t="s">
        <v>988</v>
      </c>
      <c r="X502" t="s">
        <v>3325</v>
      </c>
      <c r="Y502" t="s">
        <v>988</v>
      </c>
      <c r="Z502" t="s">
        <v>736</v>
      </c>
      <c r="AA502" t="s">
        <v>3168</v>
      </c>
      <c r="AB502" t="s">
        <v>572</v>
      </c>
      <c r="AC502" t="s">
        <v>2539</v>
      </c>
      <c r="AD502" t="s">
        <v>554</v>
      </c>
      <c r="AE502" t="s">
        <v>1096</v>
      </c>
    </row>
    <row r="503" spans="1:31" hidden="1" x14ac:dyDescent="0.3">
      <c r="A503" t="s">
        <v>3326</v>
      </c>
      <c r="B503" t="s">
        <v>3327</v>
      </c>
      <c r="C503" s="1" t="str">
        <f t="shared" si="73"/>
        <v>27:0009</v>
      </c>
      <c r="D503" s="1" t="str">
        <f t="shared" si="74"/>
        <v>27:0004</v>
      </c>
      <c r="E503" t="s">
        <v>3328</v>
      </c>
      <c r="F503" t="s">
        <v>3329</v>
      </c>
      <c r="H503">
        <v>61.042639999999999</v>
      </c>
      <c r="I503">
        <v>-116.87624</v>
      </c>
      <c r="J503" s="1" t="str">
        <f>HYPERLINK("https://geochem.nrcan.gc.ca/cdogs/content/kwd/kwd020044_e.htm", "Till")</f>
        <v>Till</v>
      </c>
      <c r="K503" s="1" t="str">
        <f t="shared" si="76"/>
        <v>HMC separation (ODM standard)</v>
      </c>
      <c r="L503" t="s">
        <v>305</v>
      </c>
      <c r="M503" t="s">
        <v>988</v>
      </c>
      <c r="N503" t="s">
        <v>765</v>
      </c>
      <c r="O503" t="s">
        <v>1013</v>
      </c>
      <c r="P503" t="s">
        <v>733</v>
      </c>
      <c r="Q503" t="s">
        <v>3330</v>
      </c>
      <c r="R503" t="s">
        <v>3331</v>
      </c>
      <c r="S503" t="s">
        <v>3332</v>
      </c>
      <c r="T503" t="s">
        <v>43</v>
      </c>
      <c r="U503" t="s">
        <v>53</v>
      </c>
      <c r="V503" t="s">
        <v>2415</v>
      </c>
      <c r="W503" t="s">
        <v>988</v>
      </c>
      <c r="X503" t="s">
        <v>3333</v>
      </c>
      <c r="Y503" t="s">
        <v>988</v>
      </c>
      <c r="Z503" t="s">
        <v>97</v>
      </c>
      <c r="AA503" t="s">
        <v>736</v>
      </c>
      <c r="AB503" t="s">
        <v>520</v>
      </c>
      <c r="AC503" t="s">
        <v>1077</v>
      </c>
      <c r="AD503" t="s">
        <v>502</v>
      </c>
      <c r="AE503" t="s">
        <v>1079</v>
      </c>
    </row>
    <row r="504" spans="1:31" hidden="1" x14ac:dyDescent="0.3">
      <c r="A504" t="s">
        <v>3334</v>
      </c>
      <c r="B504" t="s">
        <v>3335</v>
      </c>
      <c r="C504" s="1" t="str">
        <f t="shared" si="73"/>
        <v>27:0009</v>
      </c>
      <c r="D504" s="1" t="str">
        <f t="shared" si="74"/>
        <v>27:0004</v>
      </c>
      <c r="E504" t="s">
        <v>3336</v>
      </c>
      <c r="F504" t="s">
        <v>3337</v>
      </c>
      <c r="H504">
        <v>61.018349999999998</v>
      </c>
      <c r="I504">
        <v>-116.6643</v>
      </c>
      <c r="J504" s="1" t="str">
        <f>HYPERLINK("https://geochem.nrcan.gc.ca/cdogs/content/kwd/kwd020044_e.htm", "Till")</f>
        <v>Till</v>
      </c>
      <c r="K504" s="1" t="str">
        <f t="shared" si="76"/>
        <v>HMC separation (ODM standard)</v>
      </c>
      <c r="L504" t="s">
        <v>3217</v>
      </c>
      <c r="M504" t="s">
        <v>988</v>
      </c>
      <c r="N504" t="s">
        <v>2939</v>
      </c>
      <c r="O504" t="s">
        <v>1079</v>
      </c>
      <c r="P504" t="s">
        <v>158</v>
      </c>
      <c r="Q504" t="s">
        <v>3338</v>
      </c>
      <c r="R504" t="s">
        <v>3339</v>
      </c>
      <c r="S504" t="s">
        <v>3340</v>
      </c>
      <c r="T504" t="s">
        <v>2849</v>
      </c>
      <c r="U504" t="s">
        <v>1078</v>
      </c>
      <c r="V504" t="s">
        <v>782</v>
      </c>
      <c r="W504" t="s">
        <v>988</v>
      </c>
      <c r="X504" t="s">
        <v>1136</v>
      </c>
      <c r="Y504" t="s">
        <v>988</v>
      </c>
      <c r="Z504" t="s">
        <v>3341</v>
      </c>
      <c r="AA504" t="s">
        <v>3168</v>
      </c>
      <c r="AB504" t="s">
        <v>734</v>
      </c>
      <c r="AC504" t="s">
        <v>97</v>
      </c>
      <c r="AD504" t="s">
        <v>1096</v>
      </c>
      <c r="AE504" t="s">
        <v>3309</v>
      </c>
    </row>
    <row r="505" spans="1:31" hidden="1" x14ac:dyDescent="0.3">
      <c r="A505" t="s">
        <v>3342</v>
      </c>
      <c r="B505" t="s">
        <v>3343</v>
      </c>
      <c r="C505" s="1" t="str">
        <f t="shared" si="73"/>
        <v>27:0009</v>
      </c>
      <c r="D505" s="1" t="str">
        <f t="shared" si="74"/>
        <v>27:0004</v>
      </c>
      <c r="E505" t="s">
        <v>3344</v>
      </c>
      <c r="F505" t="s">
        <v>3345</v>
      </c>
      <c r="H505">
        <v>60.930759999999999</v>
      </c>
      <c r="I505">
        <v>-117.27996</v>
      </c>
      <c r="J505" s="1" t="str">
        <f>HYPERLINK("https://geochem.nrcan.gc.ca/cdogs/content/kwd/kwd020044_e.htm", "Till")</f>
        <v>Till</v>
      </c>
      <c r="K505" s="1" t="str">
        <f t="shared" si="76"/>
        <v>HMC separation (ODM standard)</v>
      </c>
      <c r="L505" t="s">
        <v>3230</v>
      </c>
      <c r="M505" t="s">
        <v>988</v>
      </c>
      <c r="N505" t="s">
        <v>342</v>
      </c>
      <c r="O505" t="s">
        <v>97</v>
      </c>
      <c r="P505" t="s">
        <v>3346</v>
      </c>
      <c r="Q505" t="s">
        <v>3347</v>
      </c>
      <c r="R505" t="s">
        <v>3348</v>
      </c>
      <c r="S505" t="s">
        <v>3349</v>
      </c>
      <c r="T505" t="s">
        <v>201</v>
      </c>
      <c r="U505" t="s">
        <v>1013</v>
      </c>
      <c r="V505" t="s">
        <v>183</v>
      </c>
      <c r="W505" t="s">
        <v>988</v>
      </c>
      <c r="X505" t="s">
        <v>3350</v>
      </c>
      <c r="Y505" t="s">
        <v>988</v>
      </c>
      <c r="Z505" t="s">
        <v>3351</v>
      </c>
      <c r="AA505" t="s">
        <v>3266</v>
      </c>
      <c r="AB505" t="s">
        <v>520</v>
      </c>
      <c r="AC505" t="s">
        <v>734</v>
      </c>
      <c r="AD505" t="s">
        <v>675</v>
      </c>
      <c r="AE505" t="s">
        <v>3220</v>
      </c>
    </row>
    <row r="506" spans="1:31" hidden="1" x14ac:dyDescent="0.3">
      <c r="A506" t="s">
        <v>3352</v>
      </c>
      <c r="B506" t="s">
        <v>3353</v>
      </c>
      <c r="C506" s="1" t="str">
        <f t="shared" si="73"/>
        <v>27:0009</v>
      </c>
      <c r="D506" s="1" t="str">
        <f t="shared" si="74"/>
        <v>27:0004</v>
      </c>
      <c r="E506" t="s">
        <v>3354</v>
      </c>
      <c r="F506" t="s">
        <v>3355</v>
      </c>
      <c r="H506">
        <v>60.940559999999998</v>
      </c>
      <c r="I506">
        <v>-117.09903</v>
      </c>
      <c r="J506" s="1" t="str">
        <f>HYPERLINK("https://geochem.nrcan.gc.ca/cdogs/content/kwd/kwd020050_e.htm", "Glaciofluvial")</f>
        <v>Glaciofluvial</v>
      </c>
      <c r="K506" s="1" t="str">
        <f t="shared" si="76"/>
        <v>HMC separation (ODM standard)</v>
      </c>
      <c r="L506" t="s">
        <v>2282</v>
      </c>
      <c r="M506" t="s">
        <v>988</v>
      </c>
      <c r="N506" t="s">
        <v>141</v>
      </c>
      <c r="O506" t="s">
        <v>734</v>
      </c>
      <c r="P506" t="s">
        <v>610</v>
      </c>
      <c r="Q506" t="s">
        <v>3356</v>
      </c>
      <c r="R506" t="s">
        <v>3357</v>
      </c>
      <c r="S506" t="s">
        <v>2938</v>
      </c>
      <c r="T506" t="s">
        <v>952</v>
      </c>
      <c r="U506" t="s">
        <v>675</v>
      </c>
      <c r="V506" t="s">
        <v>71</v>
      </c>
      <c r="W506" t="s">
        <v>988</v>
      </c>
      <c r="X506" t="s">
        <v>3358</v>
      </c>
      <c r="Y506" t="s">
        <v>988</v>
      </c>
      <c r="Z506" t="s">
        <v>539</v>
      </c>
      <c r="AA506" t="s">
        <v>221</v>
      </c>
      <c r="AB506" t="s">
        <v>200</v>
      </c>
      <c r="AC506" t="s">
        <v>2672</v>
      </c>
      <c r="AD506" t="s">
        <v>1095</v>
      </c>
      <c r="AE506" t="s">
        <v>1096</v>
      </c>
    </row>
    <row r="507" spans="1:31" hidden="1" x14ac:dyDescent="0.3">
      <c r="A507" t="s">
        <v>3359</v>
      </c>
      <c r="B507" t="s">
        <v>3360</v>
      </c>
      <c r="C507" s="1" t="str">
        <f t="shared" si="73"/>
        <v>27:0009</v>
      </c>
      <c r="D507" s="1" t="str">
        <f t="shared" si="74"/>
        <v>27:0004</v>
      </c>
      <c r="E507" t="s">
        <v>3361</v>
      </c>
      <c r="F507" t="s">
        <v>3362</v>
      </c>
      <c r="H507">
        <v>60.937080000000002</v>
      </c>
      <c r="I507">
        <v>-116.89552</v>
      </c>
      <c r="J507" s="1" t="str">
        <f>HYPERLINK("https://geochem.nrcan.gc.ca/cdogs/content/kwd/kwd020044_e.htm", "Till")</f>
        <v>Till</v>
      </c>
      <c r="K507" s="1" t="str">
        <f t="shared" si="76"/>
        <v>HMC separation (ODM standard)</v>
      </c>
      <c r="L507" t="s">
        <v>3203</v>
      </c>
      <c r="M507" t="s">
        <v>988</v>
      </c>
      <c r="N507" t="s">
        <v>3204</v>
      </c>
      <c r="O507" t="s">
        <v>243</v>
      </c>
      <c r="P507" t="s">
        <v>765</v>
      </c>
      <c r="Q507" t="s">
        <v>3363</v>
      </c>
      <c r="R507" t="s">
        <v>3364</v>
      </c>
      <c r="S507" t="s">
        <v>3365</v>
      </c>
      <c r="T507" t="s">
        <v>199</v>
      </c>
      <c r="U507" t="s">
        <v>159</v>
      </c>
      <c r="V507" t="s">
        <v>1011</v>
      </c>
      <c r="W507" t="s">
        <v>988</v>
      </c>
      <c r="X507" t="s">
        <v>3366</v>
      </c>
      <c r="Y507" t="s">
        <v>988</v>
      </c>
      <c r="Z507" t="s">
        <v>736</v>
      </c>
      <c r="AA507" t="s">
        <v>1078</v>
      </c>
      <c r="AB507" t="s">
        <v>2288</v>
      </c>
      <c r="AC507" t="s">
        <v>53</v>
      </c>
      <c r="AD507" t="s">
        <v>502</v>
      </c>
      <c r="AE507" t="s">
        <v>736</v>
      </c>
    </row>
    <row r="508" spans="1:31" hidden="1" x14ac:dyDescent="0.3">
      <c r="A508" t="s">
        <v>3367</v>
      </c>
      <c r="B508" t="s">
        <v>3368</v>
      </c>
      <c r="C508" s="1" t="str">
        <f t="shared" si="73"/>
        <v>27:0009</v>
      </c>
      <c r="D508" s="1" t="str">
        <f t="shared" si="74"/>
        <v>27:0004</v>
      </c>
      <c r="E508" t="s">
        <v>3369</v>
      </c>
      <c r="F508" t="s">
        <v>3370</v>
      </c>
      <c r="H508">
        <v>60.940620000000003</v>
      </c>
      <c r="I508">
        <v>-116.71964</v>
      </c>
      <c r="J508" s="1" t="str">
        <f>HYPERLINK("https://geochem.nrcan.gc.ca/cdogs/content/kwd/kwd020044_e.htm", "Till")</f>
        <v>Till</v>
      </c>
      <c r="K508" s="1" t="str">
        <f t="shared" si="76"/>
        <v>HMC separation (ODM standard)</v>
      </c>
      <c r="L508" t="s">
        <v>3371</v>
      </c>
      <c r="M508" t="s">
        <v>988</v>
      </c>
      <c r="N508" t="s">
        <v>481</v>
      </c>
      <c r="O508" t="s">
        <v>36</v>
      </c>
      <c r="P508" t="s">
        <v>481</v>
      </c>
      <c r="Q508" t="s">
        <v>3372</v>
      </c>
      <c r="R508" t="s">
        <v>3373</v>
      </c>
      <c r="S508" t="s">
        <v>3374</v>
      </c>
      <c r="T508" t="s">
        <v>48</v>
      </c>
      <c r="U508" t="s">
        <v>159</v>
      </c>
      <c r="V508" t="s">
        <v>179</v>
      </c>
      <c r="W508" t="s">
        <v>988</v>
      </c>
      <c r="X508" t="s">
        <v>3375</v>
      </c>
      <c r="Y508" t="s">
        <v>988</v>
      </c>
      <c r="Z508" t="s">
        <v>502</v>
      </c>
      <c r="AA508" t="s">
        <v>1077</v>
      </c>
      <c r="AB508" t="s">
        <v>158</v>
      </c>
      <c r="AC508" t="s">
        <v>153</v>
      </c>
      <c r="AD508" t="s">
        <v>71</v>
      </c>
      <c r="AE508" t="s">
        <v>159</v>
      </c>
    </row>
    <row r="509" spans="1:31" hidden="1" x14ac:dyDescent="0.3">
      <c r="A509" t="s">
        <v>3376</v>
      </c>
      <c r="B509" t="s">
        <v>3377</v>
      </c>
      <c r="C509" s="1" t="str">
        <f t="shared" si="73"/>
        <v>27:0009</v>
      </c>
      <c r="D509" s="1" t="str">
        <f t="shared" si="74"/>
        <v>27:0004</v>
      </c>
      <c r="E509" t="s">
        <v>3378</v>
      </c>
      <c r="F509" t="s">
        <v>3379</v>
      </c>
      <c r="H509">
        <v>60.848039999999997</v>
      </c>
      <c r="I509">
        <v>-116.55688000000001</v>
      </c>
      <c r="J509" s="1" t="str">
        <f>HYPERLINK("https://geochem.nrcan.gc.ca/cdogs/content/kwd/kwd020050_e.htm", "Glaciofluvial")</f>
        <v>Glaciofluvial</v>
      </c>
      <c r="K509" s="1" t="str">
        <f t="shared" si="76"/>
        <v>HMC separation (ODM standard)</v>
      </c>
      <c r="L509" t="s">
        <v>2459</v>
      </c>
      <c r="M509" t="s">
        <v>988</v>
      </c>
      <c r="N509" t="s">
        <v>140</v>
      </c>
      <c r="O509" t="s">
        <v>2939</v>
      </c>
      <c r="P509" t="s">
        <v>342</v>
      </c>
      <c r="Q509" t="s">
        <v>3380</v>
      </c>
      <c r="R509" t="s">
        <v>3381</v>
      </c>
      <c r="S509" t="s">
        <v>3382</v>
      </c>
      <c r="T509" t="s">
        <v>93</v>
      </c>
      <c r="U509" t="s">
        <v>786</v>
      </c>
      <c r="V509" t="s">
        <v>1089</v>
      </c>
      <c r="W509" t="s">
        <v>988</v>
      </c>
      <c r="X509" t="s">
        <v>3383</v>
      </c>
      <c r="Y509" t="s">
        <v>988</v>
      </c>
      <c r="Z509" t="s">
        <v>2533</v>
      </c>
      <c r="AA509" t="s">
        <v>2288</v>
      </c>
      <c r="AB509" t="s">
        <v>2214</v>
      </c>
      <c r="AC509" t="s">
        <v>3204</v>
      </c>
      <c r="AD509" t="s">
        <v>74</v>
      </c>
      <c r="AE509" t="s">
        <v>736</v>
      </c>
    </row>
    <row r="510" spans="1:31" hidden="1" x14ac:dyDescent="0.3">
      <c r="A510" t="s">
        <v>3384</v>
      </c>
      <c r="B510" t="s">
        <v>3385</v>
      </c>
      <c r="C510" s="1" t="str">
        <f t="shared" si="73"/>
        <v>27:0009</v>
      </c>
      <c r="D510" s="1" t="str">
        <f t="shared" si="74"/>
        <v>27:0004</v>
      </c>
      <c r="E510" t="s">
        <v>3386</v>
      </c>
      <c r="F510" t="s">
        <v>3387</v>
      </c>
      <c r="H510">
        <v>60.840400000000002</v>
      </c>
      <c r="I510">
        <v>-116.64753</v>
      </c>
      <c r="J510" s="1" t="str">
        <f>HYPERLINK("https://geochem.nrcan.gc.ca/cdogs/content/kwd/kwd020050_e.htm", "Glaciofluvial")</f>
        <v>Glaciofluvial</v>
      </c>
      <c r="K510" s="1" t="str">
        <f t="shared" si="76"/>
        <v>HMC separation (ODM standard)</v>
      </c>
      <c r="L510" t="s">
        <v>720</v>
      </c>
      <c r="M510" t="s">
        <v>988</v>
      </c>
      <c r="N510" t="s">
        <v>642</v>
      </c>
      <c r="O510" t="s">
        <v>343</v>
      </c>
      <c r="P510" t="s">
        <v>2219</v>
      </c>
      <c r="Q510" t="s">
        <v>759</v>
      </c>
      <c r="R510" t="s">
        <v>3388</v>
      </c>
      <c r="S510" t="s">
        <v>3389</v>
      </c>
      <c r="T510" t="s">
        <v>1006</v>
      </c>
      <c r="U510" t="s">
        <v>222</v>
      </c>
      <c r="V510" t="s">
        <v>2354</v>
      </c>
      <c r="W510" t="s">
        <v>988</v>
      </c>
      <c r="X510" t="s">
        <v>3390</v>
      </c>
      <c r="Y510" t="s">
        <v>988</v>
      </c>
      <c r="Z510" t="s">
        <v>3391</v>
      </c>
      <c r="AA510" t="s">
        <v>2610</v>
      </c>
      <c r="AB510" t="s">
        <v>301</v>
      </c>
      <c r="AC510" t="s">
        <v>2288</v>
      </c>
      <c r="AD510" t="s">
        <v>675</v>
      </c>
      <c r="AE510" t="s">
        <v>819</v>
      </c>
    </row>
    <row r="511" spans="1:31" hidden="1" x14ac:dyDescent="0.3">
      <c r="A511" t="s">
        <v>3392</v>
      </c>
      <c r="B511" t="s">
        <v>3393</v>
      </c>
      <c r="C511" s="1" t="str">
        <f t="shared" ref="C511:C542" si="77">HYPERLINK("https://geochem.nrcan.gc.ca/cdogs/content/bdl/bdl270009_e.htm", "27:0009")</f>
        <v>27:0009</v>
      </c>
      <c r="D511" s="1" t="str">
        <f t="shared" ref="D511:D542" si="78">HYPERLINK("https://geochem.nrcan.gc.ca/cdogs/content/svy/svy270004_e.htm", "27:0004")</f>
        <v>27:0004</v>
      </c>
      <c r="E511" t="s">
        <v>3394</v>
      </c>
      <c r="F511" t="s">
        <v>3395</v>
      </c>
      <c r="H511">
        <v>60.853619999999999</v>
      </c>
      <c r="I511">
        <v>-116.89870999999999</v>
      </c>
      <c r="J511" s="1" t="str">
        <f>HYPERLINK("https://geochem.nrcan.gc.ca/cdogs/content/kwd/kwd020044_e.htm", "Till")</f>
        <v>Till</v>
      </c>
      <c r="K511" s="1" t="str">
        <f t="shared" si="76"/>
        <v>HMC separation (ODM standard)</v>
      </c>
      <c r="L511" t="s">
        <v>51</v>
      </c>
      <c r="M511" t="s">
        <v>988</v>
      </c>
      <c r="N511" t="s">
        <v>3203</v>
      </c>
      <c r="O511" t="s">
        <v>736</v>
      </c>
      <c r="P511" t="s">
        <v>906</v>
      </c>
      <c r="Q511" t="s">
        <v>3396</v>
      </c>
      <c r="R511" t="s">
        <v>3397</v>
      </c>
      <c r="S511" t="s">
        <v>3398</v>
      </c>
      <c r="T511" t="s">
        <v>2459</v>
      </c>
      <c r="U511" t="s">
        <v>611</v>
      </c>
      <c r="V511" t="s">
        <v>2093</v>
      </c>
      <c r="W511" t="s">
        <v>988</v>
      </c>
      <c r="X511" t="s">
        <v>3399</v>
      </c>
      <c r="Y511" t="s">
        <v>988</v>
      </c>
      <c r="Z511" t="s">
        <v>736</v>
      </c>
      <c r="AA511" t="s">
        <v>1078</v>
      </c>
      <c r="AB511" t="s">
        <v>593</v>
      </c>
      <c r="AC511" t="s">
        <v>1011</v>
      </c>
      <c r="AD511" t="s">
        <v>502</v>
      </c>
      <c r="AE511" t="s">
        <v>1096</v>
      </c>
    </row>
    <row r="512" spans="1:31" hidden="1" x14ac:dyDescent="0.3">
      <c r="A512" t="s">
        <v>3400</v>
      </c>
      <c r="B512" t="s">
        <v>3401</v>
      </c>
      <c r="C512" s="1" t="str">
        <f t="shared" si="77"/>
        <v>27:0009</v>
      </c>
      <c r="D512" s="1" t="str">
        <f t="shared" si="78"/>
        <v>27:0004</v>
      </c>
      <c r="E512" t="s">
        <v>3402</v>
      </c>
      <c r="F512" t="s">
        <v>3403</v>
      </c>
      <c r="H512">
        <v>60.8491</v>
      </c>
      <c r="I512">
        <v>-117.09603</v>
      </c>
      <c r="J512" s="1" t="str">
        <f>HYPERLINK("https://geochem.nrcan.gc.ca/cdogs/content/kwd/kwd020044_e.htm", "Till")</f>
        <v>Till</v>
      </c>
      <c r="K512" s="1" t="str">
        <f t="shared" si="76"/>
        <v>HMC separation (ODM standard)</v>
      </c>
      <c r="L512" t="s">
        <v>3404</v>
      </c>
      <c r="M512" t="s">
        <v>988</v>
      </c>
      <c r="N512" t="s">
        <v>276</v>
      </c>
      <c r="O512" t="s">
        <v>49</v>
      </c>
      <c r="P512" t="s">
        <v>673</v>
      </c>
      <c r="Q512" t="s">
        <v>3405</v>
      </c>
      <c r="R512" t="s">
        <v>3406</v>
      </c>
      <c r="S512" t="s">
        <v>3407</v>
      </c>
      <c r="T512" t="s">
        <v>2298</v>
      </c>
      <c r="U512" t="s">
        <v>1079</v>
      </c>
      <c r="V512" t="s">
        <v>214</v>
      </c>
      <c r="W512" t="s">
        <v>988</v>
      </c>
      <c r="X512" t="s">
        <v>702</v>
      </c>
      <c r="Y512" t="s">
        <v>988</v>
      </c>
      <c r="Z512" t="s">
        <v>3125</v>
      </c>
      <c r="AA512" t="s">
        <v>3168</v>
      </c>
      <c r="AB512" t="s">
        <v>2533</v>
      </c>
      <c r="AC512" t="s">
        <v>502</v>
      </c>
      <c r="AD512" t="s">
        <v>3125</v>
      </c>
      <c r="AE512" t="s">
        <v>3168</v>
      </c>
    </row>
    <row r="513" spans="1:31" hidden="1" x14ac:dyDescent="0.3">
      <c r="A513" t="s">
        <v>3408</v>
      </c>
      <c r="B513" t="s">
        <v>3409</v>
      </c>
      <c r="C513" s="1" t="str">
        <f t="shared" si="77"/>
        <v>27:0009</v>
      </c>
      <c r="D513" s="1" t="str">
        <f t="shared" si="78"/>
        <v>27:0004</v>
      </c>
      <c r="E513" t="s">
        <v>3410</v>
      </c>
      <c r="F513" t="s">
        <v>3411</v>
      </c>
      <c r="J513" s="1" t="str">
        <f>HYPERLINK("https://geochem.nrcan.gc.ca/cdogs/content/kwd/kwd020000_e.htm", "Null")</f>
        <v>Null</v>
      </c>
      <c r="K513" s="1" t="str">
        <f t="shared" si="76"/>
        <v>HMC separation (ODM standard)</v>
      </c>
      <c r="L513" t="s">
        <v>3412</v>
      </c>
      <c r="M513" t="s">
        <v>988</v>
      </c>
      <c r="N513" t="s">
        <v>2771</v>
      </c>
      <c r="O513" t="s">
        <v>36</v>
      </c>
      <c r="P513" t="s">
        <v>2771</v>
      </c>
      <c r="Q513" t="s">
        <v>3413</v>
      </c>
      <c r="R513" t="s">
        <v>3414</v>
      </c>
      <c r="S513" t="s">
        <v>3171</v>
      </c>
      <c r="T513" t="s">
        <v>675</v>
      </c>
      <c r="U513" t="s">
        <v>326</v>
      </c>
      <c r="V513" t="s">
        <v>97</v>
      </c>
      <c r="W513" t="s">
        <v>988</v>
      </c>
      <c r="X513" t="s">
        <v>3415</v>
      </c>
      <c r="Y513" t="s">
        <v>988</v>
      </c>
      <c r="Z513" t="s">
        <v>3181</v>
      </c>
      <c r="AA513" t="s">
        <v>3231</v>
      </c>
      <c r="AB513" t="s">
        <v>326</v>
      </c>
      <c r="AC513" t="s">
        <v>3416</v>
      </c>
      <c r="AD513" t="s">
        <v>819</v>
      </c>
      <c r="AE513" t="s">
        <v>3181</v>
      </c>
    </row>
    <row r="514" spans="1:31" hidden="1" x14ac:dyDescent="0.3">
      <c r="A514" t="s">
        <v>3417</v>
      </c>
      <c r="B514" t="s">
        <v>3418</v>
      </c>
      <c r="C514" s="1" t="str">
        <f t="shared" si="77"/>
        <v>27:0009</v>
      </c>
      <c r="D514" s="1" t="str">
        <f t="shared" si="78"/>
        <v>27:0004</v>
      </c>
      <c r="E514" t="s">
        <v>3419</v>
      </c>
      <c r="F514" t="s">
        <v>3420</v>
      </c>
      <c r="H514">
        <v>60.847580000000001</v>
      </c>
      <c r="I514">
        <v>-117.27822</v>
      </c>
      <c r="J514" s="1" t="str">
        <f>HYPERLINK("https://geochem.nrcan.gc.ca/cdogs/content/kwd/kwd020044_e.htm", "Till")</f>
        <v>Till</v>
      </c>
      <c r="K514" s="1" t="str">
        <f t="shared" si="76"/>
        <v>HMC separation (ODM standard)</v>
      </c>
      <c r="L514" t="s">
        <v>65</v>
      </c>
      <c r="M514" t="s">
        <v>988</v>
      </c>
      <c r="N514" t="s">
        <v>777</v>
      </c>
      <c r="O514" t="s">
        <v>1079</v>
      </c>
      <c r="P514" t="s">
        <v>2739</v>
      </c>
      <c r="Q514" t="s">
        <v>3421</v>
      </c>
      <c r="R514" t="s">
        <v>3422</v>
      </c>
      <c r="S514" t="s">
        <v>3423</v>
      </c>
      <c r="T514" t="s">
        <v>2638</v>
      </c>
      <c r="U514" t="s">
        <v>159</v>
      </c>
      <c r="V514" t="s">
        <v>3424</v>
      </c>
      <c r="W514" t="s">
        <v>988</v>
      </c>
      <c r="X514" t="s">
        <v>3425</v>
      </c>
      <c r="Y514" t="s">
        <v>988</v>
      </c>
      <c r="Z514" t="s">
        <v>97</v>
      </c>
      <c r="AA514" t="s">
        <v>3125</v>
      </c>
      <c r="AB514" t="s">
        <v>593</v>
      </c>
      <c r="AC514" t="s">
        <v>734</v>
      </c>
      <c r="AD514" t="s">
        <v>502</v>
      </c>
      <c r="AE514" t="s">
        <v>1096</v>
      </c>
    </row>
    <row r="515" spans="1:31" hidden="1" x14ac:dyDescent="0.3">
      <c r="A515" t="s">
        <v>3426</v>
      </c>
      <c r="B515" t="s">
        <v>3427</v>
      </c>
      <c r="C515" s="1" t="str">
        <f t="shared" si="77"/>
        <v>27:0009</v>
      </c>
      <c r="D515" s="1" t="str">
        <f t="shared" si="78"/>
        <v>27:0004</v>
      </c>
      <c r="E515" t="s">
        <v>3428</v>
      </c>
      <c r="F515" t="s">
        <v>3429</v>
      </c>
      <c r="H515">
        <v>60.757750000000001</v>
      </c>
      <c r="I515">
        <v>-116.91551</v>
      </c>
      <c r="J515" s="1" t="str">
        <f>HYPERLINK("https://geochem.nrcan.gc.ca/cdogs/content/kwd/kwd020044_e.htm", "Till")</f>
        <v>Till</v>
      </c>
      <c r="K515" s="1" t="str">
        <f t="shared" si="76"/>
        <v>HMC separation (ODM standard)</v>
      </c>
      <c r="L515" t="s">
        <v>2354</v>
      </c>
      <c r="M515" t="s">
        <v>988</v>
      </c>
      <c r="N515" t="s">
        <v>364</v>
      </c>
      <c r="O515" t="s">
        <v>1096</v>
      </c>
      <c r="P515" t="s">
        <v>720</v>
      </c>
      <c r="Q515" t="s">
        <v>758</v>
      </c>
      <c r="R515" t="s">
        <v>2401</v>
      </c>
      <c r="S515" t="s">
        <v>3430</v>
      </c>
      <c r="T515" t="s">
        <v>301</v>
      </c>
      <c r="U515" t="s">
        <v>1013</v>
      </c>
      <c r="V515" t="s">
        <v>302</v>
      </c>
      <c r="W515" t="s">
        <v>988</v>
      </c>
      <c r="X515" t="s">
        <v>3431</v>
      </c>
      <c r="Y515" t="s">
        <v>988</v>
      </c>
      <c r="Z515" t="s">
        <v>1078</v>
      </c>
      <c r="AA515" t="s">
        <v>3125</v>
      </c>
      <c r="AB515" t="s">
        <v>243</v>
      </c>
      <c r="AC515" t="s">
        <v>611</v>
      </c>
      <c r="AD515" t="s">
        <v>736</v>
      </c>
      <c r="AE515" t="s">
        <v>3168</v>
      </c>
    </row>
    <row r="516" spans="1:31" hidden="1" x14ac:dyDescent="0.3">
      <c r="A516" t="s">
        <v>3432</v>
      </c>
      <c r="B516" t="s">
        <v>3433</v>
      </c>
      <c r="C516" s="1" t="str">
        <f t="shared" si="77"/>
        <v>27:0009</v>
      </c>
      <c r="D516" s="1" t="str">
        <f t="shared" si="78"/>
        <v>27:0004</v>
      </c>
      <c r="E516" t="s">
        <v>3434</v>
      </c>
      <c r="F516" t="s">
        <v>3435</v>
      </c>
      <c r="H516">
        <v>60.763820000000003</v>
      </c>
      <c r="I516">
        <v>-117.12578000000001</v>
      </c>
      <c r="J516" s="1" t="str">
        <f>HYPERLINK("https://geochem.nrcan.gc.ca/cdogs/content/kwd/kwd020050_e.htm", "Glaciofluvial")</f>
        <v>Glaciofluvial</v>
      </c>
      <c r="K516" s="1" t="str">
        <f t="shared" si="76"/>
        <v>HMC separation (ODM standard)</v>
      </c>
      <c r="L516" t="s">
        <v>2962</v>
      </c>
      <c r="M516" t="s">
        <v>988</v>
      </c>
      <c r="N516" t="s">
        <v>220</v>
      </c>
      <c r="O516" t="s">
        <v>36</v>
      </c>
      <c r="P516" t="s">
        <v>220</v>
      </c>
      <c r="Q516" t="s">
        <v>3436</v>
      </c>
      <c r="R516" t="s">
        <v>3437</v>
      </c>
      <c r="S516" t="s">
        <v>863</v>
      </c>
      <c r="T516" t="s">
        <v>50</v>
      </c>
      <c r="U516" t="s">
        <v>1096</v>
      </c>
      <c r="V516" t="s">
        <v>2788</v>
      </c>
      <c r="W516" t="s">
        <v>988</v>
      </c>
      <c r="X516" t="s">
        <v>3438</v>
      </c>
      <c r="Y516" t="s">
        <v>988</v>
      </c>
      <c r="Z516" t="s">
        <v>326</v>
      </c>
      <c r="AA516" t="s">
        <v>3300</v>
      </c>
      <c r="AB516" t="s">
        <v>3168</v>
      </c>
      <c r="AC516" t="s">
        <v>326</v>
      </c>
      <c r="AD516" t="s">
        <v>3300</v>
      </c>
      <c r="AE516" t="s">
        <v>36</v>
      </c>
    </row>
    <row r="517" spans="1:31" hidden="1" x14ac:dyDescent="0.3">
      <c r="A517" t="s">
        <v>3439</v>
      </c>
      <c r="B517" t="s">
        <v>3440</v>
      </c>
      <c r="C517" s="1" t="str">
        <f t="shared" si="77"/>
        <v>27:0009</v>
      </c>
      <c r="D517" s="1" t="str">
        <f t="shared" si="78"/>
        <v>27:0004</v>
      </c>
      <c r="E517" t="s">
        <v>3441</v>
      </c>
      <c r="F517" t="s">
        <v>3442</v>
      </c>
      <c r="H517">
        <v>60.351579999999998</v>
      </c>
      <c r="I517">
        <v>-116.93437</v>
      </c>
      <c r="J517" s="1" t="str">
        <f>HYPERLINK("https://geochem.nrcan.gc.ca/cdogs/content/kwd/kwd020050_e.htm", "Glaciofluvial")</f>
        <v>Glaciofluvial</v>
      </c>
      <c r="K517" s="1" t="str">
        <f t="shared" si="76"/>
        <v>HMC separation (ODM standard)</v>
      </c>
      <c r="L517" t="s">
        <v>518</v>
      </c>
      <c r="M517" t="s">
        <v>988</v>
      </c>
      <c r="N517" t="s">
        <v>301</v>
      </c>
      <c r="O517" t="s">
        <v>1010</v>
      </c>
      <c r="P517" t="s">
        <v>674</v>
      </c>
      <c r="Q517" t="s">
        <v>3443</v>
      </c>
      <c r="R517" t="s">
        <v>3444</v>
      </c>
      <c r="S517" t="s">
        <v>3445</v>
      </c>
      <c r="T517" t="s">
        <v>1013</v>
      </c>
      <c r="U517" t="s">
        <v>326</v>
      </c>
      <c r="V517" t="s">
        <v>1078</v>
      </c>
      <c r="W517" t="s">
        <v>988</v>
      </c>
      <c r="X517" t="s">
        <v>3446</v>
      </c>
      <c r="Y517" t="s">
        <v>988</v>
      </c>
      <c r="Z517" t="s">
        <v>3447</v>
      </c>
      <c r="AA517" t="s">
        <v>736</v>
      </c>
      <c r="AB517" t="s">
        <v>2291</v>
      </c>
      <c r="AC517" t="s">
        <v>3194</v>
      </c>
      <c r="AD517" t="s">
        <v>557</v>
      </c>
      <c r="AE517" t="s">
        <v>3266</v>
      </c>
    </row>
    <row r="518" spans="1:31" hidden="1" x14ac:dyDescent="0.3">
      <c r="A518" t="s">
        <v>3448</v>
      </c>
      <c r="B518" t="s">
        <v>3449</v>
      </c>
      <c r="C518" s="1" t="str">
        <f t="shared" si="77"/>
        <v>27:0009</v>
      </c>
      <c r="D518" s="1" t="str">
        <f t="shared" si="78"/>
        <v>27:0004</v>
      </c>
      <c r="E518" t="s">
        <v>3450</v>
      </c>
      <c r="F518" t="s">
        <v>3451</v>
      </c>
      <c r="H518">
        <v>60.466169999999998</v>
      </c>
      <c r="I518">
        <v>-116.90894</v>
      </c>
      <c r="J518" s="1" t="str">
        <f>HYPERLINK("https://geochem.nrcan.gc.ca/cdogs/content/kwd/kwd020044_e.htm", "Till")</f>
        <v>Till</v>
      </c>
      <c r="K518" s="1" t="str">
        <f t="shared" si="76"/>
        <v>HMC separation (ODM standard)</v>
      </c>
      <c r="L518" t="s">
        <v>3150</v>
      </c>
      <c r="M518" t="s">
        <v>988</v>
      </c>
      <c r="N518" t="s">
        <v>3244</v>
      </c>
      <c r="O518" t="s">
        <v>36</v>
      </c>
      <c r="P518" t="s">
        <v>3244</v>
      </c>
      <c r="Q518" t="s">
        <v>3452</v>
      </c>
      <c r="R518" t="s">
        <v>3453</v>
      </c>
      <c r="S518" t="s">
        <v>3454</v>
      </c>
      <c r="T518" t="s">
        <v>801</v>
      </c>
      <c r="U518" t="s">
        <v>159</v>
      </c>
      <c r="V518" t="s">
        <v>593</v>
      </c>
      <c r="W518" t="s">
        <v>988</v>
      </c>
      <c r="X518" t="s">
        <v>3455</v>
      </c>
      <c r="Y518" t="s">
        <v>988</v>
      </c>
      <c r="Z518" t="s">
        <v>3456</v>
      </c>
      <c r="AA518" t="s">
        <v>3168</v>
      </c>
      <c r="AB518" t="s">
        <v>736</v>
      </c>
      <c r="AC518" t="s">
        <v>3125</v>
      </c>
      <c r="AD518" t="s">
        <v>326</v>
      </c>
      <c r="AE518" t="s">
        <v>819</v>
      </c>
    </row>
    <row r="519" spans="1:31" hidden="1" x14ac:dyDescent="0.3">
      <c r="A519" t="s">
        <v>3457</v>
      </c>
      <c r="B519" t="s">
        <v>3458</v>
      </c>
      <c r="C519" s="1" t="str">
        <f t="shared" si="77"/>
        <v>27:0009</v>
      </c>
      <c r="D519" s="1" t="str">
        <f t="shared" si="78"/>
        <v>27:0004</v>
      </c>
      <c r="E519" t="s">
        <v>3459</v>
      </c>
      <c r="F519" t="s">
        <v>3460</v>
      </c>
      <c r="H519">
        <v>60.566249999999997</v>
      </c>
      <c r="I519">
        <v>-116.89064999999999</v>
      </c>
      <c r="J519" s="1" t="str">
        <f>HYPERLINK("https://geochem.nrcan.gc.ca/cdogs/content/kwd/kwd020044_e.htm", "Till")</f>
        <v>Till</v>
      </c>
      <c r="K519" s="1" t="str">
        <f t="shared" si="76"/>
        <v>HMC separation (ODM standard)</v>
      </c>
      <c r="L519" t="s">
        <v>704</v>
      </c>
      <c r="M519" t="s">
        <v>988</v>
      </c>
      <c r="N519" t="s">
        <v>752</v>
      </c>
      <c r="O519" t="s">
        <v>1013</v>
      </c>
      <c r="P519" t="s">
        <v>238</v>
      </c>
      <c r="Q519" t="s">
        <v>3461</v>
      </c>
      <c r="R519" t="s">
        <v>3462</v>
      </c>
      <c r="S519" t="s">
        <v>3463</v>
      </c>
      <c r="T519" t="s">
        <v>2257</v>
      </c>
      <c r="U519" t="s">
        <v>736</v>
      </c>
      <c r="V519" t="s">
        <v>70</v>
      </c>
      <c r="W519" t="s">
        <v>988</v>
      </c>
      <c r="X519" t="s">
        <v>3464</v>
      </c>
      <c r="Y519" t="s">
        <v>988</v>
      </c>
      <c r="Z519" t="s">
        <v>736</v>
      </c>
      <c r="AA519" t="s">
        <v>1013</v>
      </c>
      <c r="AB519" t="s">
        <v>572</v>
      </c>
      <c r="AC519" t="s">
        <v>786</v>
      </c>
      <c r="AD519" t="s">
        <v>502</v>
      </c>
      <c r="AE519" t="s">
        <v>1078</v>
      </c>
    </row>
    <row r="520" spans="1:31" hidden="1" x14ac:dyDescent="0.3">
      <c r="A520" t="s">
        <v>3465</v>
      </c>
      <c r="B520" t="s">
        <v>3466</v>
      </c>
      <c r="C520" s="1" t="str">
        <f t="shared" si="77"/>
        <v>27:0009</v>
      </c>
      <c r="D520" s="1" t="str">
        <f t="shared" si="78"/>
        <v>27:0004</v>
      </c>
      <c r="E520" t="s">
        <v>3467</v>
      </c>
      <c r="F520" t="s">
        <v>3468</v>
      </c>
      <c r="H520">
        <v>60.666260000000001</v>
      </c>
      <c r="I520">
        <v>-116.88637</v>
      </c>
      <c r="J520" s="1" t="str">
        <f>HYPERLINK("https://geochem.nrcan.gc.ca/cdogs/content/kwd/kwd020044_e.htm", "Till")</f>
        <v>Till</v>
      </c>
      <c r="K520" s="1" t="str">
        <f t="shared" si="76"/>
        <v>HMC separation (ODM standard)</v>
      </c>
      <c r="L520" t="s">
        <v>481</v>
      </c>
      <c r="M520" t="s">
        <v>988</v>
      </c>
      <c r="N520" t="s">
        <v>3150</v>
      </c>
      <c r="O520" t="s">
        <v>36</v>
      </c>
      <c r="P520" t="s">
        <v>3150</v>
      </c>
      <c r="Q520" t="s">
        <v>3469</v>
      </c>
      <c r="R520" t="s">
        <v>3470</v>
      </c>
      <c r="S520" t="s">
        <v>279</v>
      </c>
      <c r="T520" t="s">
        <v>782</v>
      </c>
      <c r="U520" t="s">
        <v>326</v>
      </c>
      <c r="V520" t="s">
        <v>2399</v>
      </c>
      <c r="W520" t="s">
        <v>988</v>
      </c>
      <c r="X520" t="s">
        <v>3471</v>
      </c>
      <c r="Y520" t="s">
        <v>988</v>
      </c>
      <c r="Z520" t="s">
        <v>1076</v>
      </c>
      <c r="AA520" t="s">
        <v>819</v>
      </c>
      <c r="AB520" t="s">
        <v>3125</v>
      </c>
      <c r="AC520" t="s">
        <v>1096</v>
      </c>
      <c r="AD520" t="s">
        <v>3300</v>
      </c>
      <c r="AE520" t="s">
        <v>819</v>
      </c>
    </row>
    <row r="521" spans="1:31" hidden="1" x14ac:dyDescent="0.3">
      <c r="A521" t="s">
        <v>3472</v>
      </c>
      <c r="B521" t="s">
        <v>3473</v>
      </c>
      <c r="C521" s="1" t="str">
        <f t="shared" si="77"/>
        <v>27:0009</v>
      </c>
      <c r="D521" s="1" t="str">
        <f t="shared" si="78"/>
        <v>27:0004</v>
      </c>
      <c r="E521" t="s">
        <v>3474</v>
      </c>
      <c r="F521" t="s">
        <v>3475</v>
      </c>
      <c r="J521" s="1" t="str">
        <f>HYPERLINK("https://geochem.nrcan.gc.ca/cdogs/content/kwd/kwd020000_e.htm", "Null")</f>
        <v>Null</v>
      </c>
      <c r="K521" s="1" t="str">
        <f t="shared" si="76"/>
        <v>HMC separation (ODM standard)</v>
      </c>
      <c r="L521" t="s">
        <v>418</v>
      </c>
      <c r="M521" t="s">
        <v>988</v>
      </c>
      <c r="N521" t="s">
        <v>3412</v>
      </c>
      <c r="O521" t="s">
        <v>36</v>
      </c>
      <c r="P521" t="s">
        <v>3412</v>
      </c>
      <c r="Q521" t="s">
        <v>3476</v>
      </c>
      <c r="R521" t="s">
        <v>3477</v>
      </c>
      <c r="S521" t="s">
        <v>3478</v>
      </c>
      <c r="T521" t="s">
        <v>3479</v>
      </c>
      <c r="U521" t="s">
        <v>3266</v>
      </c>
      <c r="V521" t="s">
        <v>1013</v>
      </c>
      <c r="W521" t="s">
        <v>988</v>
      </c>
      <c r="X521" t="s">
        <v>3480</v>
      </c>
      <c r="Y521" t="s">
        <v>988</v>
      </c>
      <c r="Z521" t="s">
        <v>3481</v>
      </c>
      <c r="AA521" t="s">
        <v>3231</v>
      </c>
      <c r="AB521" t="s">
        <v>3168</v>
      </c>
      <c r="AC521" t="s">
        <v>3181</v>
      </c>
      <c r="AD521" t="s">
        <v>3220</v>
      </c>
      <c r="AE521" t="s">
        <v>819</v>
      </c>
    </row>
    <row r="522" spans="1:31" hidden="1" x14ac:dyDescent="0.3">
      <c r="A522" t="s">
        <v>3482</v>
      </c>
      <c r="B522" t="s">
        <v>3483</v>
      </c>
      <c r="C522" s="1" t="str">
        <f t="shared" si="77"/>
        <v>27:0009</v>
      </c>
      <c r="D522" s="1" t="str">
        <f t="shared" si="78"/>
        <v>27:0004</v>
      </c>
      <c r="E522" t="s">
        <v>3484</v>
      </c>
      <c r="F522" t="s">
        <v>3485</v>
      </c>
      <c r="H522">
        <v>60.553750000000001</v>
      </c>
      <c r="I522">
        <v>-117.77874</v>
      </c>
      <c r="J522" s="1" t="str">
        <f>HYPERLINK("https://geochem.nrcan.gc.ca/cdogs/content/kwd/kwd020044_e.htm", "Till")</f>
        <v>Till</v>
      </c>
      <c r="K522" s="1" t="str">
        <f t="shared" si="76"/>
        <v>HMC separation (ODM standard)</v>
      </c>
      <c r="L522" t="s">
        <v>305</v>
      </c>
      <c r="M522" t="s">
        <v>988</v>
      </c>
      <c r="N522" t="s">
        <v>765</v>
      </c>
      <c r="O522" t="s">
        <v>326</v>
      </c>
      <c r="P522" t="s">
        <v>96</v>
      </c>
      <c r="Q522" t="s">
        <v>3486</v>
      </c>
      <c r="R522" t="s">
        <v>3487</v>
      </c>
      <c r="S522" t="s">
        <v>3488</v>
      </c>
      <c r="T522" t="s">
        <v>3489</v>
      </c>
      <c r="U522" t="s">
        <v>3181</v>
      </c>
      <c r="V522" t="s">
        <v>159</v>
      </c>
      <c r="W522" t="s">
        <v>988</v>
      </c>
      <c r="X522" t="s">
        <v>3490</v>
      </c>
      <c r="Y522" t="s">
        <v>988</v>
      </c>
      <c r="Z522" t="s">
        <v>3300</v>
      </c>
      <c r="AA522" t="s">
        <v>3300</v>
      </c>
      <c r="AB522" t="s">
        <v>326</v>
      </c>
      <c r="AC522" t="s">
        <v>1076</v>
      </c>
      <c r="AD522" t="s">
        <v>3231</v>
      </c>
      <c r="AE522" t="s">
        <v>819</v>
      </c>
    </row>
    <row r="523" spans="1:31" hidden="1" x14ac:dyDescent="0.3">
      <c r="A523" t="s">
        <v>3491</v>
      </c>
      <c r="B523" t="s">
        <v>3492</v>
      </c>
      <c r="C523" s="1" t="str">
        <f t="shared" si="77"/>
        <v>27:0009</v>
      </c>
      <c r="D523" s="1" t="str">
        <f t="shared" si="78"/>
        <v>27:0004</v>
      </c>
      <c r="E523" t="s">
        <v>3493</v>
      </c>
      <c r="F523" t="s">
        <v>3494</v>
      </c>
      <c r="H523">
        <v>60.646340000000002</v>
      </c>
      <c r="I523">
        <v>-117.57543</v>
      </c>
      <c r="J523" s="1" t="str">
        <f>HYPERLINK("https://geochem.nrcan.gc.ca/cdogs/content/kwd/kwd020053_e.htm", "Glaciolacustrine")</f>
        <v>Glaciolacustrine</v>
      </c>
      <c r="K523" s="1" t="str">
        <f t="shared" si="76"/>
        <v>HMC separation (ODM standard)</v>
      </c>
      <c r="L523" t="s">
        <v>610</v>
      </c>
      <c r="M523" t="s">
        <v>988</v>
      </c>
      <c r="N523" t="s">
        <v>447</v>
      </c>
      <c r="O523" t="s">
        <v>36</v>
      </c>
      <c r="P523" t="s">
        <v>447</v>
      </c>
      <c r="Q523" t="s">
        <v>3495</v>
      </c>
      <c r="R523" t="s">
        <v>3496</v>
      </c>
      <c r="S523" t="s">
        <v>3497</v>
      </c>
      <c r="T523" t="s">
        <v>75</v>
      </c>
      <c r="U523" t="s">
        <v>326</v>
      </c>
      <c r="V523" t="s">
        <v>49</v>
      </c>
      <c r="W523" t="s">
        <v>988</v>
      </c>
      <c r="X523" t="s">
        <v>2371</v>
      </c>
      <c r="Y523" t="s">
        <v>988</v>
      </c>
      <c r="Z523" t="s">
        <v>3300</v>
      </c>
      <c r="AA523" t="s">
        <v>3300</v>
      </c>
      <c r="AB523" t="s">
        <v>326</v>
      </c>
      <c r="AC523" t="s">
        <v>1076</v>
      </c>
      <c r="AD523" t="s">
        <v>3231</v>
      </c>
      <c r="AE523" t="s">
        <v>3300</v>
      </c>
    </row>
    <row r="524" spans="1:31" hidden="1" x14ac:dyDescent="0.3">
      <c r="A524" t="s">
        <v>3498</v>
      </c>
      <c r="B524" t="s">
        <v>3499</v>
      </c>
      <c r="C524" s="1" t="str">
        <f t="shared" si="77"/>
        <v>27:0009</v>
      </c>
      <c r="D524" s="1" t="str">
        <f t="shared" si="78"/>
        <v>27:0004</v>
      </c>
      <c r="E524" t="s">
        <v>3500</v>
      </c>
      <c r="F524" t="s">
        <v>3501</v>
      </c>
      <c r="H524">
        <v>60.648180000000004</v>
      </c>
      <c r="I524">
        <v>-117.47928</v>
      </c>
      <c r="J524" s="1" t="str">
        <f>HYPERLINK("https://geochem.nrcan.gc.ca/cdogs/content/kwd/kwd020044_e.htm", "Till")</f>
        <v>Till</v>
      </c>
      <c r="K524" s="1" t="str">
        <f t="shared" si="76"/>
        <v>HMC separation (ODM standard)</v>
      </c>
      <c r="L524" t="s">
        <v>3150</v>
      </c>
      <c r="M524" t="s">
        <v>988</v>
      </c>
      <c r="N524" t="s">
        <v>3244</v>
      </c>
      <c r="O524" t="s">
        <v>326</v>
      </c>
      <c r="P524" t="s">
        <v>136</v>
      </c>
      <c r="Q524" t="s">
        <v>3502</v>
      </c>
      <c r="R524" t="s">
        <v>3503</v>
      </c>
      <c r="S524" t="s">
        <v>3504</v>
      </c>
      <c r="T524" t="s">
        <v>199</v>
      </c>
      <c r="U524" t="s">
        <v>1078</v>
      </c>
      <c r="V524" t="s">
        <v>734</v>
      </c>
      <c r="W524" t="s">
        <v>988</v>
      </c>
      <c r="X524" t="s">
        <v>383</v>
      </c>
      <c r="Y524" t="s">
        <v>988</v>
      </c>
      <c r="Z524" t="s">
        <v>326</v>
      </c>
      <c r="AA524" t="s">
        <v>1079</v>
      </c>
      <c r="AB524" t="s">
        <v>1013</v>
      </c>
      <c r="AC524" t="s">
        <v>159</v>
      </c>
      <c r="AD524" t="s">
        <v>326</v>
      </c>
      <c r="AE524" t="s">
        <v>3300</v>
      </c>
    </row>
    <row r="525" spans="1:31" hidden="1" x14ac:dyDescent="0.3">
      <c r="A525" t="s">
        <v>3505</v>
      </c>
      <c r="B525" t="s">
        <v>3506</v>
      </c>
      <c r="C525" s="1" t="str">
        <f t="shared" si="77"/>
        <v>27:0009</v>
      </c>
      <c r="D525" s="1" t="str">
        <f t="shared" si="78"/>
        <v>27:0004</v>
      </c>
      <c r="E525" t="s">
        <v>3500</v>
      </c>
      <c r="F525" t="s">
        <v>3507</v>
      </c>
      <c r="H525">
        <v>60.648180000000004</v>
      </c>
      <c r="I525">
        <v>-117.47928</v>
      </c>
      <c r="J525" s="1" t="str">
        <f>HYPERLINK("https://geochem.nrcan.gc.ca/cdogs/content/kwd/kwd020044_e.htm", "Till")</f>
        <v>Till</v>
      </c>
      <c r="K525" s="1" t="str">
        <f t="shared" si="76"/>
        <v>HMC separation (ODM standard)</v>
      </c>
      <c r="L525" t="s">
        <v>2168</v>
      </c>
      <c r="M525" t="s">
        <v>988</v>
      </c>
      <c r="N525" t="s">
        <v>388</v>
      </c>
      <c r="O525" t="s">
        <v>326</v>
      </c>
      <c r="P525" t="s">
        <v>183</v>
      </c>
      <c r="Q525" t="s">
        <v>3508</v>
      </c>
      <c r="R525" t="s">
        <v>3509</v>
      </c>
      <c r="S525" t="s">
        <v>3510</v>
      </c>
      <c r="T525" t="s">
        <v>202</v>
      </c>
      <c r="U525" t="s">
        <v>1096</v>
      </c>
      <c r="V525" t="s">
        <v>49</v>
      </c>
      <c r="W525" t="s">
        <v>988</v>
      </c>
      <c r="X525" t="s">
        <v>3511</v>
      </c>
      <c r="Y525" t="s">
        <v>988</v>
      </c>
      <c r="Z525" t="s">
        <v>819</v>
      </c>
      <c r="AA525" t="s">
        <v>3168</v>
      </c>
      <c r="AB525" t="s">
        <v>1096</v>
      </c>
      <c r="AC525" t="s">
        <v>1079</v>
      </c>
      <c r="AD525" t="s">
        <v>3266</v>
      </c>
      <c r="AE525" t="s">
        <v>3231</v>
      </c>
    </row>
    <row r="526" spans="1:31" hidden="1" x14ac:dyDescent="0.3">
      <c r="A526" t="s">
        <v>3512</v>
      </c>
      <c r="B526" t="s">
        <v>3513</v>
      </c>
      <c r="C526" s="1" t="str">
        <f t="shared" si="77"/>
        <v>27:0009</v>
      </c>
      <c r="D526" s="1" t="str">
        <f t="shared" si="78"/>
        <v>27:0004</v>
      </c>
      <c r="E526" t="s">
        <v>3514</v>
      </c>
      <c r="F526" t="s">
        <v>3515</v>
      </c>
      <c r="H526">
        <v>60.377330000000001</v>
      </c>
      <c r="I526">
        <v>-118.90927000000001</v>
      </c>
      <c r="J526" s="1" t="str">
        <f>HYPERLINK("https://geochem.nrcan.gc.ca/cdogs/content/kwd/kwd020024_e.htm", "Stream sediments")</f>
        <v>Stream sediments</v>
      </c>
      <c r="K526" s="1" t="str">
        <f t="shared" si="76"/>
        <v>HMC separation (ODM standard)</v>
      </c>
      <c r="L526" t="s">
        <v>3150</v>
      </c>
      <c r="M526" t="s">
        <v>988</v>
      </c>
      <c r="N526" t="s">
        <v>3244</v>
      </c>
      <c r="O526" t="s">
        <v>786</v>
      </c>
      <c r="P526" t="s">
        <v>118</v>
      </c>
      <c r="Q526" t="s">
        <v>3516</v>
      </c>
      <c r="R526" t="s">
        <v>3517</v>
      </c>
      <c r="S526" t="s">
        <v>3518</v>
      </c>
      <c r="T526" t="s">
        <v>2231</v>
      </c>
      <c r="U526" t="s">
        <v>2201</v>
      </c>
      <c r="V526" t="s">
        <v>2098</v>
      </c>
      <c r="W526" t="s">
        <v>988</v>
      </c>
      <c r="X526" t="s">
        <v>3519</v>
      </c>
      <c r="Y526" t="s">
        <v>988</v>
      </c>
      <c r="Z526" t="s">
        <v>502</v>
      </c>
      <c r="AA526" t="s">
        <v>2099</v>
      </c>
      <c r="AB526" t="s">
        <v>263</v>
      </c>
      <c r="AC526" t="s">
        <v>305</v>
      </c>
      <c r="AD526" t="s">
        <v>222</v>
      </c>
      <c r="AE526" t="s">
        <v>1013</v>
      </c>
    </row>
    <row r="527" spans="1:31" hidden="1" x14ac:dyDescent="0.3">
      <c r="A527" t="s">
        <v>3520</v>
      </c>
      <c r="B527" t="s">
        <v>3521</v>
      </c>
      <c r="C527" s="1" t="str">
        <f t="shared" si="77"/>
        <v>27:0009</v>
      </c>
      <c r="D527" s="1" t="str">
        <f t="shared" si="78"/>
        <v>27:0004</v>
      </c>
      <c r="E527" t="s">
        <v>3522</v>
      </c>
      <c r="F527" t="s">
        <v>3523</v>
      </c>
      <c r="H527">
        <v>60.47457</v>
      </c>
      <c r="I527">
        <v>-118.90291999999999</v>
      </c>
      <c r="J527" s="1" t="str">
        <f>HYPERLINK("https://geochem.nrcan.gc.ca/cdogs/content/kwd/kwd020044_e.htm", "Till")</f>
        <v>Till</v>
      </c>
      <c r="K527" s="1" t="str">
        <f t="shared" si="76"/>
        <v>HMC separation (ODM standard)</v>
      </c>
      <c r="L527" t="s">
        <v>3371</v>
      </c>
      <c r="M527" t="s">
        <v>988</v>
      </c>
      <c r="N527" t="s">
        <v>481</v>
      </c>
      <c r="O527" t="s">
        <v>3168</v>
      </c>
      <c r="P527" t="s">
        <v>43</v>
      </c>
      <c r="Q527" t="s">
        <v>3524</v>
      </c>
      <c r="R527" t="s">
        <v>3525</v>
      </c>
      <c r="S527" t="s">
        <v>3526</v>
      </c>
      <c r="T527" t="s">
        <v>2399</v>
      </c>
      <c r="U527" t="s">
        <v>159</v>
      </c>
      <c r="V527" t="s">
        <v>671</v>
      </c>
      <c r="W527" t="s">
        <v>988</v>
      </c>
      <c r="X527" t="s">
        <v>3527</v>
      </c>
      <c r="Y527" t="s">
        <v>988</v>
      </c>
      <c r="Z527" t="s">
        <v>326</v>
      </c>
      <c r="AA527" t="s">
        <v>3168</v>
      </c>
      <c r="AB527" t="s">
        <v>1013</v>
      </c>
      <c r="AC527" t="s">
        <v>1096</v>
      </c>
      <c r="AD527" t="s">
        <v>3168</v>
      </c>
      <c r="AE527" t="s">
        <v>326</v>
      </c>
    </row>
    <row r="528" spans="1:31" hidden="1" x14ac:dyDescent="0.3">
      <c r="A528" t="s">
        <v>3528</v>
      </c>
      <c r="B528" t="s">
        <v>3529</v>
      </c>
      <c r="C528" s="1" t="str">
        <f t="shared" si="77"/>
        <v>27:0009</v>
      </c>
      <c r="D528" s="1" t="str">
        <f t="shared" si="78"/>
        <v>27:0004</v>
      </c>
      <c r="E528" t="s">
        <v>3530</v>
      </c>
      <c r="F528" t="s">
        <v>3531</v>
      </c>
      <c r="H528">
        <v>60.519799999999996</v>
      </c>
      <c r="I528">
        <v>-118.90535</v>
      </c>
      <c r="J528" s="1" t="str">
        <f>HYPERLINK("https://geochem.nrcan.gc.ca/cdogs/content/kwd/kwd020044_e.htm", "Till")</f>
        <v>Till</v>
      </c>
      <c r="K528" s="1" t="str">
        <f t="shared" si="76"/>
        <v>HMC separation (ODM standard)</v>
      </c>
      <c r="L528" t="s">
        <v>364</v>
      </c>
      <c r="M528" t="s">
        <v>988</v>
      </c>
      <c r="N528" t="s">
        <v>319</v>
      </c>
      <c r="O528" t="s">
        <v>557</v>
      </c>
      <c r="P528" t="s">
        <v>96</v>
      </c>
      <c r="Q528" t="s">
        <v>3532</v>
      </c>
      <c r="R528" t="s">
        <v>3533</v>
      </c>
      <c r="S528" t="s">
        <v>3534</v>
      </c>
      <c r="T528" t="s">
        <v>765</v>
      </c>
      <c r="U528" t="s">
        <v>786</v>
      </c>
      <c r="V528" t="s">
        <v>161</v>
      </c>
      <c r="W528" t="s">
        <v>988</v>
      </c>
      <c r="X528" t="s">
        <v>3535</v>
      </c>
      <c r="Y528" t="s">
        <v>988</v>
      </c>
      <c r="Z528" t="s">
        <v>675</v>
      </c>
      <c r="AA528" t="s">
        <v>675</v>
      </c>
      <c r="AB528" t="s">
        <v>52</v>
      </c>
      <c r="AC528" t="s">
        <v>557</v>
      </c>
      <c r="AD528" t="s">
        <v>611</v>
      </c>
      <c r="AE528" t="s">
        <v>736</v>
      </c>
    </row>
    <row r="529" spans="1:31" hidden="1" x14ac:dyDescent="0.3">
      <c r="A529" t="s">
        <v>3536</v>
      </c>
      <c r="B529" t="s">
        <v>3537</v>
      </c>
      <c r="C529" s="1" t="str">
        <f t="shared" si="77"/>
        <v>27:0009</v>
      </c>
      <c r="D529" s="1" t="str">
        <f t="shared" si="78"/>
        <v>27:0004</v>
      </c>
      <c r="E529" t="s">
        <v>3538</v>
      </c>
      <c r="F529" t="s">
        <v>3539</v>
      </c>
      <c r="H529">
        <v>60.608179999999997</v>
      </c>
      <c r="I529">
        <v>-118.95780999999999</v>
      </c>
      <c r="J529" s="1" t="str">
        <f>HYPERLINK("https://geochem.nrcan.gc.ca/cdogs/content/kwd/kwd020044_e.htm", "Till")</f>
        <v>Till</v>
      </c>
      <c r="K529" s="1" t="str">
        <f t="shared" si="76"/>
        <v>HMC separation (ODM standard)</v>
      </c>
      <c r="L529" t="s">
        <v>447</v>
      </c>
      <c r="M529" t="s">
        <v>988</v>
      </c>
      <c r="N529" t="s">
        <v>556</v>
      </c>
      <c r="O529" t="s">
        <v>554</v>
      </c>
      <c r="P529" t="s">
        <v>96</v>
      </c>
      <c r="Q529" t="s">
        <v>3540</v>
      </c>
      <c r="R529" t="s">
        <v>1026</v>
      </c>
      <c r="S529" t="s">
        <v>3414</v>
      </c>
      <c r="T529" t="s">
        <v>782</v>
      </c>
      <c r="U529" t="s">
        <v>53</v>
      </c>
      <c r="V529" t="s">
        <v>368</v>
      </c>
      <c r="W529" t="s">
        <v>988</v>
      </c>
      <c r="X529" t="s">
        <v>3541</v>
      </c>
      <c r="Y529" t="s">
        <v>988</v>
      </c>
      <c r="Z529" t="s">
        <v>1096</v>
      </c>
      <c r="AA529" t="s">
        <v>1013</v>
      </c>
      <c r="AB529" t="s">
        <v>539</v>
      </c>
      <c r="AC529" t="s">
        <v>611</v>
      </c>
      <c r="AD529" t="s">
        <v>736</v>
      </c>
      <c r="AE529" t="s">
        <v>1096</v>
      </c>
    </row>
    <row r="530" spans="1:31" hidden="1" x14ac:dyDescent="0.3">
      <c r="A530" t="s">
        <v>3542</v>
      </c>
      <c r="B530" t="s">
        <v>3543</v>
      </c>
      <c r="C530" s="1" t="str">
        <f t="shared" si="77"/>
        <v>27:0009</v>
      </c>
      <c r="D530" s="1" t="str">
        <f t="shared" si="78"/>
        <v>27:0004</v>
      </c>
      <c r="E530" t="s">
        <v>3544</v>
      </c>
      <c r="F530" t="s">
        <v>3545</v>
      </c>
      <c r="H530">
        <v>60.746549999999999</v>
      </c>
      <c r="I530">
        <v>-118.8938</v>
      </c>
      <c r="J530" s="1" t="str">
        <f>HYPERLINK("https://geochem.nrcan.gc.ca/cdogs/content/kwd/kwd020044_e.htm", "Till")</f>
        <v>Till</v>
      </c>
      <c r="K530" s="1" t="str">
        <f t="shared" si="76"/>
        <v>HMC separation (ODM standard)</v>
      </c>
      <c r="L530" t="s">
        <v>364</v>
      </c>
      <c r="M530" t="s">
        <v>988</v>
      </c>
      <c r="N530" t="s">
        <v>319</v>
      </c>
      <c r="O530" t="s">
        <v>1078</v>
      </c>
      <c r="P530" t="s">
        <v>556</v>
      </c>
      <c r="Q530" t="s">
        <v>3546</v>
      </c>
      <c r="R530" t="s">
        <v>3547</v>
      </c>
      <c r="S530" t="s">
        <v>3548</v>
      </c>
      <c r="T530" t="s">
        <v>343</v>
      </c>
      <c r="U530" t="s">
        <v>159</v>
      </c>
      <c r="V530" t="s">
        <v>2201</v>
      </c>
      <c r="W530" t="s">
        <v>988</v>
      </c>
      <c r="X530" t="s">
        <v>3549</v>
      </c>
      <c r="Y530" t="s">
        <v>988</v>
      </c>
      <c r="Z530" t="s">
        <v>1096</v>
      </c>
      <c r="AA530" t="s">
        <v>1096</v>
      </c>
      <c r="AB530" t="s">
        <v>1077</v>
      </c>
      <c r="AC530" t="s">
        <v>675</v>
      </c>
      <c r="AD530" t="s">
        <v>1078</v>
      </c>
      <c r="AE530" t="s">
        <v>1079</v>
      </c>
    </row>
    <row r="531" spans="1:31" hidden="1" x14ac:dyDescent="0.3">
      <c r="A531" t="s">
        <v>3550</v>
      </c>
      <c r="B531" t="s">
        <v>3551</v>
      </c>
      <c r="C531" s="1" t="str">
        <f t="shared" si="77"/>
        <v>27:0009</v>
      </c>
      <c r="D531" s="1" t="str">
        <f t="shared" si="78"/>
        <v>27:0004</v>
      </c>
      <c r="E531" t="s">
        <v>3552</v>
      </c>
      <c r="F531" t="s">
        <v>3553</v>
      </c>
      <c r="H531">
        <v>60.485109999999999</v>
      </c>
      <c r="I531">
        <v>-118.35917000000001</v>
      </c>
      <c r="J531" s="1" t="str">
        <f>HYPERLINK("https://geochem.nrcan.gc.ca/cdogs/content/kwd/kwd020044_e.htm", "Till")</f>
        <v>Till</v>
      </c>
      <c r="K531" s="1" t="str">
        <f t="shared" si="76"/>
        <v>HMC separation (ODM standard)</v>
      </c>
      <c r="L531" t="s">
        <v>3150</v>
      </c>
      <c r="M531" t="s">
        <v>988</v>
      </c>
      <c r="N531" t="s">
        <v>3244</v>
      </c>
      <c r="O531" t="s">
        <v>502</v>
      </c>
      <c r="P531" t="s">
        <v>201</v>
      </c>
      <c r="Q531" t="s">
        <v>3554</v>
      </c>
      <c r="R531" t="s">
        <v>3555</v>
      </c>
      <c r="S531" t="s">
        <v>3556</v>
      </c>
      <c r="T531" t="s">
        <v>2099</v>
      </c>
      <c r="U531" t="s">
        <v>1096</v>
      </c>
      <c r="V531" t="s">
        <v>539</v>
      </c>
      <c r="W531" t="s">
        <v>988</v>
      </c>
      <c r="X531" t="s">
        <v>2711</v>
      </c>
      <c r="Y531" t="s">
        <v>988</v>
      </c>
      <c r="Z531" t="s">
        <v>1013</v>
      </c>
      <c r="AA531" t="s">
        <v>53</v>
      </c>
      <c r="AB531" t="s">
        <v>285</v>
      </c>
      <c r="AC531" t="s">
        <v>49</v>
      </c>
      <c r="AD531" t="s">
        <v>502</v>
      </c>
      <c r="AE531" t="s">
        <v>1096</v>
      </c>
    </row>
    <row r="532" spans="1:31" hidden="1" x14ac:dyDescent="0.3">
      <c r="A532" t="s">
        <v>3557</v>
      </c>
      <c r="B532" t="s">
        <v>3558</v>
      </c>
      <c r="C532" s="1" t="str">
        <f t="shared" si="77"/>
        <v>27:0009</v>
      </c>
      <c r="D532" s="1" t="str">
        <f t="shared" si="78"/>
        <v>27:0004</v>
      </c>
      <c r="E532" t="s">
        <v>3559</v>
      </c>
      <c r="F532" t="s">
        <v>3560</v>
      </c>
      <c r="H532">
        <v>60.560339999999997</v>
      </c>
      <c r="I532">
        <v>-118.36932</v>
      </c>
      <c r="J532" s="1" t="str">
        <f>HYPERLINK("https://geochem.nrcan.gc.ca/cdogs/content/kwd/kwd020000_e.htm", "Null")</f>
        <v>Null</v>
      </c>
      <c r="K532" s="1" t="str">
        <f t="shared" si="76"/>
        <v>HMC separation (ODM standard)</v>
      </c>
      <c r="L532" t="s">
        <v>499</v>
      </c>
      <c r="M532" t="s">
        <v>988</v>
      </c>
      <c r="N532" t="s">
        <v>921</v>
      </c>
      <c r="O532" t="s">
        <v>736</v>
      </c>
      <c r="P532" t="s">
        <v>2282</v>
      </c>
      <c r="Q532" t="s">
        <v>3561</v>
      </c>
      <c r="R532" t="s">
        <v>3562</v>
      </c>
      <c r="S532" t="s">
        <v>3563</v>
      </c>
      <c r="T532" t="s">
        <v>939</v>
      </c>
      <c r="U532" t="s">
        <v>326</v>
      </c>
      <c r="V532" t="s">
        <v>301</v>
      </c>
      <c r="W532" t="s">
        <v>988</v>
      </c>
      <c r="X532" t="s">
        <v>3564</v>
      </c>
      <c r="Y532" t="s">
        <v>988</v>
      </c>
      <c r="Z532" t="s">
        <v>1078</v>
      </c>
      <c r="AA532" t="s">
        <v>1079</v>
      </c>
      <c r="AB532" t="s">
        <v>70</v>
      </c>
      <c r="AC532" t="s">
        <v>285</v>
      </c>
      <c r="AD532" t="s">
        <v>75</v>
      </c>
      <c r="AE532" t="s">
        <v>3125</v>
      </c>
    </row>
    <row r="533" spans="1:31" hidden="1" x14ac:dyDescent="0.3">
      <c r="A533" t="s">
        <v>3565</v>
      </c>
      <c r="B533" t="s">
        <v>3566</v>
      </c>
      <c r="C533" s="1" t="str">
        <f t="shared" si="77"/>
        <v>27:0009</v>
      </c>
      <c r="D533" s="1" t="str">
        <f t="shared" si="78"/>
        <v>27:0004</v>
      </c>
      <c r="E533" t="s">
        <v>3567</v>
      </c>
      <c r="F533" t="s">
        <v>3568</v>
      </c>
      <c r="H533">
        <v>60.649419999999999</v>
      </c>
      <c r="I533">
        <v>-118.35862</v>
      </c>
      <c r="J533" s="1" t="str">
        <f>HYPERLINK("https://geochem.nrcan.gc.ca/cdogs/content/kwd/kwd020044_e.htm", "Till")</f>
        <v>Till</v>
      </c>
      <c r="K533" s="1" t="str">
        <f t="shared" si="76"/>
        <v>HMC separation (ODM standard)</v>
      </c>
      <c r="L533" t="s">
        <v>405</v>
      </c>
      <c r="M533" t="s">
        <v>988</v>
      </c>
      <c r="N533" t="s">
        <v>118</v>
      </c>
      <c r="O533" t="s">
        <v>97</v>
      </c>
      <c r="P533" t="s">
        <v>2939</v>
      </c>
      <c r="Q533" t="s">
        <v>3569</v>
      </c>
      <c r="R533" t="s">
        <v>3570</v>
      </c>
      <c r="S533" t="s">
        <v>3571</v>
      </c>
      <c r="T533" t="s">
        <v>1010</v>
      </c>
      <c r="U533" t="s">
        <v>1078</v>
      </c>
      <c r="V533" t="s">
        <v>222</v>
      </c>
      <c r="W533" t="s">
        <v>988</v>
      </c>
      <c r="X533" t="s">
        <v>3572</v>
      </c>
      <c r="Y533" t="s">
        <v>988</v>
      </c>
      <c r="Z533" t="s">
        <v>3168</v>
      </c>
      <c r="AA533" t="s">
        <v>159</v>
      </c>
      <c r="AB533" t="s">
        <v>2610</v>
      </c>
      <c r="AC533" t="s">
        <v>49</v>
      </c>
      <c r="AD533" t="s">
        <v>1013</v>
      </c>
      <c r="AE533" t="s">
        <v>3168</v>
      </c>
    </row>
    <row r="534" spans="1:31" hidden="1" x14ac:dyDescent="0.3">
      <c r="A534" t="s">
        <v>3573</v>
      </c>
      <c r="B534" t="s">
        <v>3574</v>
      </c>
      <c r="C534" s="1" t="str">
        <f t="shared" si="77"/>
        <v>27:0009</v>
      </c>
      <c r="D534" s="1" t="str">
        <f t="shared" si="78"/>
        <v>27:0004</v>
      </c>
      <c r="E534" t="s">
        <v>3575</v>
      </c>
      <c r="F534" t="s">
        <v>3576</v>
      </c>
      <c r="H534">
        <v>60.356769999999997</v>
      </c>
      <c r="I534">
        <v>-118.14627</v>
      </c>
      <c r="J534" s="1" t="str">
        <f>HYPERLINK("https://geochem.nrcan.gc.ca/cdogs/content/kwd/kwd020050_e.htm", "Glaciofluvial")</f>
        <v>Glaciofluvial</v>
      </c>
      <c r="K534" s="1" t="str">
        <f t="shared" si="76"/>
        <v>HMC separation (ODM standard)</v>
      </c>
      <c r="L534" t="s">
        <v>2195</v>
      </c>
      <c r="M534" t="s">
        <v>988</v>
      </c>
      <c r="N534" t="s">
        <v>3577</v>
      </c>
      <c r="O534" t="s">
        <v>53</v>
      </c>
      <c r="P534" t="s">
        <v>784</v>
      </c>
      <c r="Q534" t="s">
        <v>3578</v>
      </c>
      <c r="R534" t="s">
        <v>3579</v>
      </c>
      <c r="S534" t="s">
        <v>3580</v>
      </c>
      <c r="T534" t="s">
        <v>3444</v>
      </c>
      <c r="U534" t="s">
        <v>239</v>
      </c>
      <c r="V534" t="s">
        <v>2249</v>
      </c>
      <c r="W534" t="s">
        <v>988</v>
      </c>
      <c r="X534" t="s">
        <v>3581</v>
      </c>
      <c r="Y534" t="s">
        <v>988</v>
      </c>
      <c r="Z534" t="s">
        <v>97</v>
      </c>
      <c r="AA534" t="s">
        <v>736</v>
      </c>
      <c r="AB534" t="s">
        <v>970</v>
      </c>
      <c r="AC534" t="s">
        <v>2288</v>
      </c>
      <c r="AD534" t="s">
        <v>1078</v>
      </c>
      <c r="AE534" t="s">
        <v>3168</v>
      </c>
    </row>
    <row r="535" spans="1:31" hidden="1" x14ac:dyDescent="0.3">
      <c r="A535" t="s">
        <v>3582</v>
      </c>
      <c r="B535" t="s">
        <v>3583</v>
      </c>
      <c r="C535" s="1" t="str">
        <f t="shared" si="77"/>
        <v>27:0009</v>
      </c>
      <c r="D535" s="1" t="str">
        <f t="shared" si="78"/>
        <v>27:0004</v>
      </c>
      <c r="E535" t="s">
        <v>3584</v>
      </c>
      <c r="F535" t="s">
        <v>3585</v>
      </c>
      <c r="H535">
        <v>60.46998</v>
      </c>
      <c r="I535">
        <v>-118.16755999999999</v>
      </c>
      <c r="J535" s="1" t="str">
        <f>HYPERLINK("https://geochem.nrcan.gc.ca/cdogs/content/kwd/kwd020044_e.htm", "Till")</f>
        <v>Till</v>
      </c>
      <c r="K535" s="1" t="str">
        <f t="shared" si="76"/>
        <v>HMC separation (ODM standard)</v>
      </c>
      <c r="L535" t="s">
        <v>238</v>
      </c>
      <c r="M535" t="s">
        <v>988</v>
      </c>
      <c r="N535" t="s">
        <v>718</v>
      </c>
      <c r="O535" t="s">
        <v>2533</v>
      </c>
      <c r="P535" t="s">
        <v>302</v>
      </c>
      <c r="Q535" t="s">
        <v>3586</v>
      </c>
      <c r="R535" t="s">
        <v>3587</v>
      </c>
      <c r="S535" t="s">
        <v>3588</v>
      </c>
      <c r="T535" t="s">
        <v>518</v>
      </c>
      <c r="U535" t="s">
        <v>554</v>
      </c>
      <c r="V535" t="s">
        <v>2298</v>
      </c>
      <c r="W535" t="s">
        <v>988</v>
      </c>
      <c r="X535" t="s">
        <v>3589</v>
      </c>
      <c r="Y535" t="s">
        <v>988</v>
      </c>
      <c r="Z535" t="s">
        <v>1078</v>
      </c>
      <c r="AA535" t="s">
        <v>159</v>
      </c>
      <c r="AB535" t="s">
        <v>2849</v>
      </c>
      <c r="AC535" t="s">
        <v>2610</v>
      </c>
      <c r="AD535" t="s">
        <v>1077</v>
      </c>
      <c r="AE535" t="s">
        <v>502</v>
      </c>
    </row>
    <row r="536" spans="1:31" hidden="1" x14ac:dyDescent="0.3">
      <c r="A536" t="s">
        <v>3590</v>
      </c>
      <c r="B536" t="s">
        <v>3591</v>
      </c>
      <c r="C536" s="1" t="str">
        <f t="shared" si="77"/>
        <v>27:0009</v>
      </c>
      <c r="D536" s="1" t="str">
        <f t="shared" si="78"/>
        <v>27:0004</v>
      </c>
      <c r="E536" t="s">
        <v>3592</v>
      </c>
      <c r="F536" t="s">
        <v>3593</v>
      </c>
      <c r="H536">
        <v>60.856580000000001</v>
      </c>
      <c r="I536">
        <v>-118.03043</v>
      </c>
      <c r="J536" s="1" t="str">
        <f>HYPERLINK("https://geochem.nrcan.gc.ca/cdogs/content/kwd/kwd020044_e.htm", "Till")</f>
        <v>Till</v>
      </c>
      <c r="K536" s="1" t="str">
        <f t="shared" si="76"/>
        <v>HMC separation (ODM standard)</v>
      </c>
      <c r="L536" t="s">
        <v>3120</v>
      </c>
      <c r="M536" t="s">
        <v>988</v>
      </c>
      <c r="N536" t="s">
        <v>906</v>
      </c>
      <c r="O536" t="s">
        <v>675</v>
      </c>
      <c r="P536" t="s">
        <v>447</v>
      </c>
      <c r="Q536" t="s">
        <v>3594</v>
      </c>
      <c r="R536" t="s">
        <v>3595</v>
      </c>
      <c r="S536" t="s">
        <v>3596</v>
      </c>
      <c r="T536" t="s">
        <v>447</v>
      </c>
      <c r="U536" t="s">
        <v>502</v>
      </c>
      <c r="V536" t="s">
        <v>264</v>
      </c>
      <c r="W536" t="s">
        <v>988</v>
      </c>
      <c r="X536" t="s">
        <v>2786</v>
      </c>
      <c r="Y536" t="s">
        <v>988</v>
      </c>
      <c r="Z536" t="s">
        <v>159</v>
      </c>
      <c r="AA536" t="s">
        <v>1013</v>
      </c>
      <c r="AB536" t="s">
        <v>785</v>
      </c>
      <c r="AC536" t="s">
        <v>1011</v>
      </c>
      <c r="AD536" t="s">
        <v>53</v>
      </c>
      <c r="AE536" t="s">
        <v>3125</v>
      </c>
    </row>
    <row r="537" spans="1:31" hidden="1" x14ac:dyDescent="0.3">
      <c r="A537" t="s">
        <v>3597</v>
      </c>
      <c r="B537" t="s">
        <v>3598</v>
      </c>
      <c r="C537" s="1" t="str">
        <f t="shared" si="77"/>
        <v>27:0009</v>
      </c>
      <c r="D537" s="1" t="str">
        <f t="shared" si="78"/>
        <v>27:0004</v>
      </c>
      <c r="E537" t="s">
        <v>3599</v>
      </c>
      <c r="F537" t="s">
        <v>3600</v>
      </c>
      <c r="H537">
        <v>60.28472</v>
      </c>
      <c r="I537">
        <v>-117.98693</v>
      </c>
      <c r="J537" s="1" t="str">
        <f>HYPERLINK("https://geochem.nrcan.gc.ca/cdogs/content/kwd/kwd020044_e.htm", "Till")</f>
        <v>Till</v>
      </c>
      <c r="K537" s="1" t="str">
        <f t="shared" si="76"/>
        <v>HMC separation (ODM standard)</v>
      </c>
      <c r="L537" t="s">
        <v>2282</v>
      </c>
      <c r="M537" t="s">
        <v>988</v>
      </c>
      <c r="N537" t="s">
        <v>141</v>
      </c>
      <c r="O537" t="s">
        <v>36</v>
      </c>
      <c r="P537" t="s">
        <v>141</v>
      </c>
      <c r="Q537" t="s">
        <v>3601</v>
      </c>
      <c r="R537" t="s">
        <v>3602</v>
      </c>
      <c r="S537" t="s">
        <v>3603</v>
      </c>
      <c r="T537" t="s">
        <v>720</v>
      </c>
      <c r="U537" t="s">
        <v>53</v>
      </c>
      <c r="V537" t="s">
        <v>136</v>
      </c>
      <c r="W537" t="s">
        <v>988</v>
      </c>
      <c r="X537" t="s">
        <v>3604</v>
      </c>
      <c r="Y537" t="s">
        <v>988</v>
      </c>
      <c r="Z537" t="s">
        <v>1079</v>
      </c>
      <c r="AA537" t="s">
        <v>3168</v>
      </c>
      <c r="AB537" t="s">
        <v>75</v>
      </c>
      <c r="AC537" t="s">
        <v>97</v>
      </c>
      <c r="AD537" t="s">
        <v>1079</v>
      </c>
      <c r="AE537" t="s">
        <v>326</v>
      </c>
    </row>
    <row r="538" spans="1:31" hidden="1" x14ac:dyDescent="0.3">
      <c r="A538" t="s">
        <v>3605</v>
      </c>
      <c r="B538" t="s">
        <v>3606</v>
      </c>
      <c r="C538" s="1" t="str">
        <f t="shared" si="77"/>
        <v>27:0009</v>
      </c>
      <c r="D538" s="1" t="str">
        <f t="shared" si="78"/>
        <v>27:0004</v>
      </c>
      <c r="E538" t="s">
        <v>3607</v>
      </c>
      <c r="F538" t="s">
        <v>3608</v>
      </c>
      <c r="H538">
        <v>60.317799999999998</v>
      </c>
      <c r="I538">
        <v>-117.78493</v>
      </c>
      <c r="J538" s="1" t="str">
        <f>HYPERLINK("https://geochem.nrcan.gc.ca/cdogs/content/kwd/kwd020024_e.htm", "Stream sediments")</f>
        <v>Stream sediments</v>
      </c>
      <c r="K538" s="1" t="str">
        <f t="shared" si="76"/>
        <v>HMC separation (ODM standard)</v>
      </c>
      <c r="L538" t="s">
        <v>610</v>
      </c>
      <c r="M538" t="s">
        <v>988</v>
      </c>
      <c r="N538" t="s">
        <v>447</v>
      </c>
      <c r="O538" t="s">
        <v>2610</v>
      </c>
      <c r="P538" t="s">
        <v>388</v>
      </c>
      <c r="Q538" t="s">
        <v>2181</v>
      </c>
      <c r="R538" t="s">
        <v>313</v>
      </c>
      <c r="S538" t="s">
        <v>3609</v>
      </c>
      <c r="T538" t="s">
        <v>552</v>
      </c>
      <c r="U538" t="s">
        <v>2849</v>
      </c>
      <c r="V538" t="s">
        <v>2276</v>
      </c>
      <c r="W538" t="s">
        <v>988</v>
      </c>
      <c r="X538" t="s">
        <v>3610</v>
      </c>
      <c r="Y538" t="s">
        <v>988</v>
      </c>
      <c r="Z538" t="s">
        <v>485</v>
      </c>
      <c r="AA538" t="s">
        <v>572</v>
      </c>
      <c r="AB538" t="s">
        <v>399</v>
      </c>
      <c r="AC538" t="s">
        <v>764</v>
      </c>
      <c r="AD538" t="s">
        <v>194</v>
      </c>
      <c r="AE538" t="s">
        <v>153</v>
      </c>
    </row>
    <row r="539" spans="1:31" hidden="1" x14ac:dyDescent="0.3">
      <c r="A539" t="s">
        <v>3611</v>
      </c>
      <c r="B539" t="s">
        <v>3612</v>
      </c>
      <c r="C539" s="1" t="str">
        <f t="shared" si="77"/>
        <v>27:0009</v>
      </c>
      <c r="D539" s="1" t="str">
        <f t="shared" si="78"/>
        <v>27:0004</v>
      </c>
      <c r="E539" t="s">
        <v>3613</v>
      </c>
      <c r="F539" t="s">
        <v>3614</v>
      </c>
      <c r="H539">
        <v>60.25376</v>
      </c>
      <c r="I539">
        <v>-117.79076000000001</v>
      </c>
      <c r="J539" s="1" t="str">
        <f>HYPERLINK("https://geochem.nrcan.gc.ca/cdogs/content/kwd/kwd020044_e.htm", "Till")</f>
        <v>Till</v>
      </c>
      <c r="K539" s="1" t="str">
        <f t="shared" si="76"/>
        <v>HMC separation (ODM standard)</v>
      </c>
      <c r="L539" t="s">
        <v>2750</v>
      </c>
      <c r="M539" t="s">
        <v>988</v>
      </c>
      <c r="N539" t="s">
        <v>3404</v>
      </c>
      <c r="O539" t="s">
        <v>734</v>
      </c>
      <c r="P539" t="s">
        <v>499</v>
      </c>
      <c r="Q539" t="s">
        <v>3615</v>
      </c>
      <c r="R539" t="s">
        <v>3616</v>
      </c>
      <c r="S539" t="s">
        <v>3617</v>
      </c>
      <c r="T539" t="s">
        <v>3618</v>
      </c>
      <c r="U539" t="s">
        <v>2533</v>
      </c>
      <c r="V539" t="s">
        <v>3619</v>
      </c>
      <c r="W539" t="s">
        <v>988</v>
      </c>
      <c r="X539" t="s">
        <v>3620</v>
      </c>
      <c r="Y539" t="s">
        <v>988</v>
      </c>
      <c r="Z539" t="s">
        <v>70</v>
      </c>
      <c r="AA539" t="s">
        <v>786</v>
      </c>
      <c r="AB539" t="s">
        <v>2467</v>
      </c>
      <c r="AC539" t="s">
        <v>3203</v>
      </c>
      <c r="AD539" t="s">
        <v>96</v>
      </c>
      <c r="AE539" t="s">
        <v>52</v>
      </c>
    </row>
    <row r="540" spans="1:31" hidden="1" x14ac:dyDescent="0.3">
      <c r="A540" t="s">
        <v>3621</v>
      </c>
      <c r="B540" t="s">
        <v>3622</v>
      </c>
      <c r="C540" s="1" t="str">
        <f t="shared" si="77"/>
        <v>27:0009</v>
      </c>
      <c r="D540" s="1" t="str">
        <f t="shared" si="78"/>
        <v>27:0004</v>
      </c>
      <c r="E540" t="s">
        <v>3623</v>
      </c>
      <c r="F540" t="s">
        <v>3624</v>
      </c>
      <c r="H540">
        <v>60.405970000000003</v>
      </c>
      <c r="I540">
        <v>-117.97981</v>
      </c>
      <c r="J540" s="1" t="str">
        <f>HYPERLINK("https://geochem.nrcan.gc.ca/cdogs/content/kwd/kwd020044_e.htm", "Till")</f>
        <v>Till</v>
      </c>
      <c r="K540" s="1" t="str">
        <f t="shared" si="76"/>
        <v>HMC separation (ODM standard)</v>
      </c>
      <c r="L540" t="s">
        <v>969</v>
      </c>
      <c r="M540" t="s">
        <v>988</v>
      </c>
      <c r="N540" t="s">
        <v>655</v>
      </c>
      <c r="O540" t="s">
        <v>36</v>
      </c>
      <c r="P540" t="s">
        <v>655</v>
      </c>
      <c r="Q540" t="s">
        <v>3625</v>
      </c>
      <c r="R540" t="s">
        <v>3626</v>
      </c>
      <c r="S540" t="s">
        <v>3627</v>
      </c>
      <c r="T540" t="s">
        <v>87</v>
      </c>
      <c r="U540" t="s">
        <v>2610</v>
      </c>
      <c r="V540" t="s">
        <v>2086</v>
      </c>
      <c r="W540" t="s">
        <v>988</v>
      </c>
      <c r="X540" t="s">
        <v>3256</v>
      </c>
      <c r="Y540" t="s">
        <v>988</v>
      </c>
      <c r="Z540" t="s">
        <v>3628</v>
      </c>
      <c r="AA540" t="s">
        <v>3168</v>
      </c>
      <c r="AB540" t="s">
        <v>202</v>
      </c>
      <c r="AC540" t="s">
        <v>554</v>
      </c>
      <c r="AD540" t="s">
        <v>819</v>
      </c>
      <c r="AE540" t="s">
        <v>3300</v>
      </c>
    </row>
    <row r="541" spans="1:31" hidden="1" x14ac:dyDescent="0.3">
      <c r="A541" t="s">
        <v>3629</v>
      </c>
      <c r="B541" t="s">
        <v>3630</v>
      </c>
      <c r="C541" s="1" t="str">
        <f t="shared" si="77"/>
        <v>27:0009</v>
      </c>
      <c r="D541" s="1" t="str">
        <f t="shared" si="78"/>
        <v>27:0004</v>
      </c>
      <c r="E541" t="s">
        <v>3631</v>
      </c>
      <c r="F541" t="s">
        <v>3632</v>
      </c>
      <c r="H541">
        <v>60.39029</v>
      </c>
      <c r="I541">
        <v>-117.77670999999999</v>
      </c>
      <c r="J541" s="1" t="str">
        <f>HYPERLINK("https://geochem.nrcan.gc.ca/cdogs/content/kwd/kwd020050_e.htm", "Glaciofluvial")</f>
        <v>Glaciofluvial</v>
      </c>
      <c r="K541" s="1" t="str">
        <f t="shared" si="76"/>
        <v>HMC separation (ODM standard)</v>
      </c>
      <c r="L541" t="s">
        <v>173</v>
      </c>
      <c r="M541" t="s">
        <v>988</v>
      </c>
      <c r="N541" t="s">
        <v>43</v>
      </c>
      <c r="O541" t="s">
        <v>36</v>
      </c>
      <c r="P541" t="s">
        <v>43</v>
      </c>
      <c r="Q541" t="s">
        <v>3633</v>
      </c>
      <c r="R541" t="s">
        <v>725</v>
      </c>
      <c r="S541" t="s">
        <v>3634</v>
      </c>
      <c r="T541" t="s">
        <v>2210</v>
      </c>
      <c r="U541" t="s">
        <v>2099</v>
      </c>
      <c r="V541" t="s">
        <v>2473</v>
      </c>
      <c r="W541" t="s">
        <v>988</v>
      </c>
      <c r="X541" t="s">
        <v>812</v>
      </c>
      <c r="Y541" t="s">
        <v>988</v>
      </c>
      <c r="Z541" t="s">
        <v>3416</v>
      </c>
      <c r="AA541" t="s">
        <v>3300</v>
      </c>
      <c r="AB541" t="s">
        <v>3180</v>
      </c>
      <c r="AC541" t="s">
        <v>3231</v>
      </c>
      <c r="AD541" t="s">
        <v>3300</v>
      </c>
      <c r="AE541" t="s">
        <v>36</v>
      </c>
    </row>
    <row r="542" spans="1:31" hidden="1" x14ac:dyDescent="0.3">
      <c r="A542" t="s">
        <v>3635</v>
      </c>
      <c r="B542" t="s">
        <v>3636</v>
      </c>
      <c r="C542" s="1" t="str">
        <f t="shared" si="77"/>
        <v>27:0009</v>
      </c>
      <c r="D542" s="1" t="str">
        <f t="shared" si="78"/>
        <v>27:0004</v>
      </c>
      <c r="E542" t="s">
        <v>3637</v>
      </c>
      <c r="F542" t="s">
        <v>3638</v>
      </c>
      <c r="H542">
        <v>60.476120000000002</v>
      </c>
      <c r="I542">
        <v>-117.81603</v>
      </c>
      <c r="J542" s="1" t="str">
        <f>HYPERLINK("https://geochem.nrcan.gc.ca/cdogs/content/kwd/kwd020050_e.htm", "Glaciofluvial")</f>
        <v>Glaciofluvial</v>
      </c>
      <c r="K542" s="1" t="str">
        <f t="shared" si="76"/>
        <v>HMC separation (ODM standard)</v>
      </c>
      <c r="L542" t="s">
        <v>3093</v>
      </c>
      <c r="M542" t="s">
        <v>988</v>
      </c>
      <c r="N542" t="s">
        <v>610</v>
      </c>
      <c r="O542" t="s">
        <v>36</v>
      </c>
      <c r="P542" t="s">
        <v>610</v>
      </c>
      <c r="Q542" t="s">
        <v>3639</v>
      </c>
      <c r="R542" t="s">
        <v>3640</v>
      </c>
      <c r="S542" t="s">
        <v>3641</v>
      </c>
      <c r="T542" t="s">
        <v>3642</v>
      </c>
      <c r="U542" t="s">
        <v>3416</v>
      </c>
      <c r="V542" t="s">
        <v>557</v>
      </c>
      <c r="W542" t="s">
        <v>988</v>
      </c>
      <c r="X542" t="s">
        <v>194</v>
      </c>
      <c r="Y542" t="s">
        <v>988</v>
      </c>
      <c r="Z542" t="s">
        <v>3220</v>
      </c>
      <c r="AA542" t="s">
        <v>3181</v>
      </c>
      <c r="AB542" t="s">
        <v>3220</v>
      </c>
      <c r="AC542" t="s">
        <v>3300</v>
      </c>
      <c r="AD542" t="s">
        <v>36</v>
      </c>
      <c r="AE542" t="s">
        <v>3300</v>
      </c>
    </row>
    <row r="543" spans="1:31" hidden="1" x14ac:dyDescent="0.3">
      <c r="A543" t="s">
        <v>3643</v>
      </c>
      <c r="B543" t="s">
        <v>3644</v>
      </c>
      <c r="C543" s="1" t="str">
        <f t="shared" ref="C543:C570" si="79">HYPERLINK("https://geochem.nrcan.gc.ca/cdogs/content/bdl/bdl270009_e.htm", "27:0009")</f>
        <v>27:0009</v>
      </c>
      <c r="D543" s="1" t="str">
        <f t="shared" ref="D543:D570" si="80">HYPERLINK("https://geochem.nrcan.gc.ca/cdogs/content/svy/svy270004_e.htm", "27:0004")</f>
        <v>27:0004</v>
      </c>
      <c r="E543" t="s">
        <v>3645</v>
      </c>
      <c r="F543" t="s">
        <v>3646</v>
      </c>
      <c r="H543">
        <v>60.474769999999999</v>
      </c>
      <c r="I543">
        <v>-117.58583</v>
      </c>
      <c r="J543" s="1" t="str">
        <f>HYPERLINK("https://geochem.nrcan.gc.ca/cdogs/content/kwd/kwd020024_e.htm", "Stream sediments")</f>
        <v>Stream sediments</v>
      </c>
      <c r="K543" s="1" t="str">
        <f t="shared" si="76"/>
        <v>HMC separation (ODM standard)</v>
      </c>
      <c r="L543" t="s">
        <v>2743</v>
      </c>
      <c r="M543" t="s">
        <v>988</v>
      </c>
      <c r="N543" t="s">
        <v>161</v>
      </c>
      <c r="O543" t="s">
        <v>36</v>
      </c>
      <c r="P543" t="s">
        <v>161</v>
      </c>
      <c r="Q543" t="s">
        <v>3647</v>
      </c>
      <c r="R543" t="s">
        <v>2358</v>
      </c>
      <c r="S543" t="s">
        <v>3648</v>
      </c>
      <c r="T543" t="s">
        <v>3649</v>
      </c>
      <c r="U543" t="s">
        <v>3650</v>
      </c>
      <c r="V543" t="s">
        <v>1079</v>
      </c>
      <c r="W543" t="s">
        <v>988</v>
      </c>
      <c r="X543" t="s">
        <v>221</v>
      </c>
      <c r="Y543" t="s">
        <v>988</v>
      </c>
      <c r="Z543" t="s">
        <v>36</v>
      </c>
      <c r="AA543" t="s">
        <v>36</v>
      </c>
      <c r="AB543" t="s">
        <v>3181</v>
      </c>
      <c r="AC543" t="s">
        <v>3181</v>
      </c>
      <c r="AD543" t="s">
        <v>36</v>
      </c>
      <c r="AE543" t="s">
        <v>36</v>
      </c>
    </row>
    <row r="544" spans="1:31" hidden="1" x14ac:dyDescent="0.3">
      <c r="A544" t="s">
        <v>3651</v>
      </c>
      <c r="B544" t="s">
        <v>3652</v>
      </c>
      <c r="C544" s="1" t="str">
        <f t="shared" si="79"/>
        <v>27:0009</v>
      </c>
      <c r="D544" s="1" t="str">
        <f t="shared" si="80"/>
        <v>27:0004</v>
      </c>
      <c r="E544" t="s">
        <v>3653</v>
      </c>
      <c r="F544" t="s">
        <v>3654</v>
      </c>
      <c r="H544">
        <v>60.408769999999997</v>
      </c>
      <c r="I544">
        <v>-117.62823</v>
      </c>
      <c r="J544" s="1" t="str">
        <f>HYPERLINK("https://geochem.nrcan.gc.ca/cdogs/content/kwd/kwd020024_e.htm", "Stream sediments")</f>
        <v>Stream sediments</v>
      </c>
      <c r="K544" s="1" t="str">
        <f t="shared" si="76"/>
        <v>HMC separation (ODM standard)</v>
      </c>
      <c r="L544" t="s">
        <v>3093</v>
      </c>
      <c r="M544" t="s">
        <v>988</v>
      </c>
      <c r="N544" t="s">
        <v>610</v>
      </c>
      <c r="O544" t="s">
        <v>36</v>
      </c>
      <c r="P544" t="s">
        <v>610</v>
      </c>
      <c r="Q544" t="s">
        <v>3655</v>
      </c>
      <c r="R544" t="s">
        <v>3656</v>
      </c>
      <c r="S544" t="s">
        <v>3657</v>
      </c>
      <c r="T544" t="s">
        <v>2539</v>
      </c>
      <c r="U544" t="s">
        <v>3168</v>
      </c>
      <c r="V544" t="s">
        <v>75</v>
      </c>
      <c r="W544" t="s">
        <v>988</v>
      </c>
      <c r="X544" t="s">
        <v>2799</v>
      </c>
      <c r="Y544" t="s">
        <v>988</v>
      </c>
      <c r="Z544" t="s">
        <v>36</v>
      </c>
      <c r="AA544" t="s">
        <v>819</v>
      </c>
      <c r="AB544" t="s">
        <v>3309</v>
      </c>
      <c r="AC544" t="s">
        <v>3309</v>
      </c>
      <c r="AD544" t="s">
        <v>36</v>
      </c>
      <c r="AE544" t="s">
        <v>36</v>
      </c>
    </row>
    <row r="545" spans="1:31" hidden="1" x14ac:dyDescent="0.3">
      <c r="A545" t="s">
        <v>3658</v>
      </c>
      <c r="B545" t="s">
        <v>3659</v>
      </c>
      <c r="C545" s="1" t="str">
        <f t="shared" si="79"/>
        <v>27:0009</v>
      </c>
      <c r="D545" s="1" t="str">
        <f t="shared" si="80"/>
        <v>27:0004</v>
      </c>
      <c r="E545" t="s">
        <v>3660</v>
      </c>
      <c r="F545" t="s">
        <v>3661</v>
      </c>
      <c r="J545" s="1" t="str">
        <f>HYPERLINK("https://geochem.nrcan.gc.ca/cdogs/content/kwd/kwd020000_e.htm", "Null")</f>
        <v>Null</v>
      </c>
      <c r="K545" s="1" t="str">
        <f t="shared" si="76"/>
        <v>HMC separation (ODM standard)</v>
      </c>
      <c r="L545" t="s">
        <v>284</v>
      </c>
      <c r="M545" t="s">
        <v>988</v>
      </c>
      <c r="N545" t="s">
        <v>183</v>
      </c>
      <c r="O545" t="s">
        <v>159</v>
      </c>
      <c r="P545" t="s">
        <v>548</v>
      </c>
      <c r="Q545" t="s">
        <v>3662</v>
      </c>
      <c r="R545" t="s">
        <v>3663</v>
      </c>
      <c r="S545" t="s">
        <v>3664</v>
      </c>
      <c r="T545" t="s">
        <v>52</v>
      </c>
      <c r="U545" t="s">
        <v>1013</v>
      </c>
      <c r="V545" t="s">
        <v>593</v>
      </c>
      <c r="W545" t="s">
        <v>988</v>
      </c>
      <c r="X545" t="s">
        <v>3665</v>
      </c>
      <c r="Y545" t="s">
        <v>988</v>
      </c>
      <c r="Z545" t="s">
        <v>675</v>
      </c>
      <c r="AA545" t="s">
        <v>502</v>
      </c>
      <c r="AB545" t="s">
        <v>538</v>
      </c>
      <c r="AC545" t="s">
        <v>2298</v>
      </c>
      <c r="AD545" t="s">
        <v>2288</v>
      </c>
      <c r="AE545" t="s">
        <v>326</v>
      </c>
    </row>
    <row r="546" spans="1:31" hidden="1" x14ac:dyDescent="0.3">
      <c r="A546" t="s">
        <v>3666</v>
      </c>
      <c r="B546" t="s">
        <v>3667</v>
      </c>
      <c r="C546" s="1" t="str">
        <f t="shared" si="79"/>
        <v>27:0009</v>
      </c>
      <c r="D546" s="1" t="str">
        <f t="shared" si="80"/>
        <v>27:0004</v>
      </c>
      <c r="E546" t="s">
        <v>3559</v>
      </c>
      <c r="F546" t="s">
        <v>3668</v>
      </c>
      <c r="H546">
        <v>60.560339999999997</v>
      </c>
      <c r="I546">
        <v>-118.36932</v>
      </c>
      <c r="J546" s="1" t="str">
        <f>HYPERLINK("https://geochem.nrcan.gc.ca/cdogs/content/kwd/kwd020000_e.htm", "Null")</f>
        <v>Null</v>
      </c>
      <c r="K546" s="1" t="str">
        <f t="shared" si="76"/>
        <v>HMC separation (ODM standard)</v>
      </c>
      <c r="L546" t="s">
        <v>621</v>
      </c>
      <c r="M546" t="s">
        <v>988</v>
      </c>
      <c r="N546" t="s">
        <v>2727</v>
      </c>
      <c r="O546" t="s">
        <v>97</v>
      </c>
      <c r="P546" t="s">
        <v>1012</v>
      </c>
      <c r="Q546" t="s">
        <v>3669</v>
      </c>
      <c r="R546" t="s">
        <v>3670</v>
      </c>
      <c r="S546" t="s">
        <v>3671</v>
      </c>
      <c r="T546" t="s">
        <v>2939</v>
      </c>
      <c r="U546" t="s">
        <v>3168</v>
      </c>
      <c r="V546" t="s">
        <v>93</v>
      </c>
      <c r="W546" t="s">
        <v>988</v>
      </c>
      <c r="X546" t="s">
        <v>3672</v>
      </c>
      <c r="Y546" t="s">
        <v>988</v>
      </c>
      <c r="Z546" t="s">
        <v>675</v>
      </c>
      <c r="AA546" t="s">
        <v>3168</v>
      </c>
      <c r="AB546" t="s">
        <v>674</v>
      </c>
      <c r="AC546" t="s">
        <v>243</v>
      </c>
      <c r="AD546" t="s">
        <v>675</v>
      </c>
      <c r="AE546" t="s">
        <v>3168</v>
      </c>
    </row>
    <row r="547" spans="1:31" hidden="1" x14ac:dyDescent="0.3">
      <c r="A547" t="s">
        <v>3673</v>
      </c>
      <c r="B547" t="s">
        <v>3674</v>
      </c>
      <c r="C547" s="1" t="str">
        <f t="shared" si="79"/>
        <v>27:0009</v>
      </c>
      <c r="D547" s="1" t="str">
        <f t="shared" si="80"/>
        <v>27:0004</v>
      </c>
      <c r="E547" t="s">
        <v>3675</v>
      </c>
      <c r="F547" t="s">
        <v>3676</v>
      </c>
      <c r="H547">
        <v>60.432510000000001</v>
      </c>
      <c r="I547">
        <v>-117.50095</v>
      </c>
      <c r="J547" s="1" t="str">
        <f>HYPERLINK("https://geochem.nrcan.gc.ca/cdogs/content/kwd/kwd020044_e.htm", "Till")</f>
        <v>Till</v>
      </c>
      <c r="K547" s="1" t="str">
        <f t="shared" si="76"/>
        <v>HMC separation (ODM standard)</v>
      </c>
      <c r="L547" t="s">
        <v>704</v>
      </c>
      <c r="M547" t="s">
        <v>988</v>
      </c>
      <c r="N547" t="s">
        <v>752</v>
      </c>
      <c r="O547" t="s">
        <v>36</v>
      </c>
      <c r="P547" t="s">
        <v>752</v>
      </c>
      <c r="Q547" t="s">
        <v>3677</v>
      </c>
      <c r="R547" t="s">
        <v>3678</v>
      </c>
      <c r="S547" t="s">
        <v>3679</v>
      </c>
      <c r="T547" t="s">
        <v>3680</v>
      </c>
      <c r="U547" t="s">
        <v>671</v>
      </c>
      <c r="V547" t="s">
        <v>3681</v>
      </c>
      <c r="W547" t="s">
        <v>988</v>
      </c>
      <c r="X547" t="s">
        <v>3682</v>
      </c>
      <c r="Y547" t="s">
        <v>988</v>
      </c>
      <c r="Z547" t="s">
        <v>1096</v>
      </c>
      <c r="AA547" t="s">
        <v>3180</v>
      </c>
      <c r="AB547" t="s">
        <v>786</v>
      </c>
      <c r="AC547" t="s">
        <v>53</v>
      </c>
      <c r="AD547" t="s">
        <v>326</v>
      </c>
      <c r="AE547" t="s">
        <v>36</v>
      </c>
    </row>
    <row r="548" spans="1:31" hidden="1" x14ac:dyDescent="0.3">
      <c r="A548" t="s">
        <v>3683</v>
      </c>
      <c r="B548" t="s">
        <v>3684</v>
      </c>
      <c r="C548" s="1" t="str">
        <f t="shared" si="79"/>
        <v>27:0009</v>
      </c>
      <c r="D548" s="1" t="str">
        <f t="shared" si="80"/>
        <v>27:0004</v>
      </c>
      <c r="E548" t="s">
        <v>3685</v>
      </c>
      <c r="F548" t="s">
        <v>3686</v>
      </c>
      <c r="H548">
        <v>60.813929999999999</v>
      </c>
      <c r="I548">
        <v>-117.27143</v>
      </c>
      <c r="J548" s="1" t="str">
        <f>HYPERLINK("https://geochem.nrcan.gc.ca/cdogs/content/kwd/kwd020050_e.htm", "Glaciofluvial")</f>
        <v>Glaciofluvial</v>
      </c>
      <c r="K548" s="1" t="str">
        <f t="shared" si="76"/>
        <v>HMC separation (ODM standard)</v>
      </c>
      <c r="L548" t="s">
        <v>518</v>
      </c>
      <c r="M548" t="s">
        <v>988</v>
      </c>
      <c r="N548" t="s">
        <v>301</v>
      </c>
      <c r="O548" t="s">
        <v>36</v>
      </c>
      <c r="P548" t="s">
        <v>301</v>
      </c>
      <c r="Q548" t="s">
        <v>3687</v>
      </c>
      <c r="R548" t="s">
        <v>3688</v>
      </c>
      <c r="S548" t="s">
        <v>3689</v>
      </c>
      <c r="T548" t="s">
        <v>573</v>
      </c>
      <c r="U548" t="s">
        <v>464</v>
      </c>
      <c r="V548" t="s">
        <v>703</v>
      </c>
      <c r="W548" t="s">
        <v>988</v>
      </c>
      <c r="X548" t="s">
        <v>239</v>
      </c>
      <c r="Y548" t="s">
        <v>988</v>
      </c>
      <c r="Z548" t="s">
        <v>3168</v>
      </c>
      <c r="AA548" t="s">
        <v>3220</v>
      </c>
      <c r="AB548" t="s">
        <v>1096</v>
      </c>
      <c r="AC548" t="s">
        <v>3168</v>
      </c>
      <c r="AD548" t="s">
        <v>3300</v>
      </c>
      <c r="AE548" t="s">
        <v>36</v>
      </c>
    </row>
    <row r="549" spans="1:31" hidden="1" x14ac:dyDescent="0.3">
      <c r="A549" t="s">
        <v>3690</v>
      </c>
      <c r="B549" t="s">
        <v>3691</v>
      </c>
      <c r="C549" s="1" t="str">
        <f t="shared" si="79"/>
        <v>27:0009</v>
      </c>
      <c r="D549" s="1" t="str">
        <f t="shared" si="80"/>
        <v>27:0004</v>
      </c>
      <c r="E549" t="s">
        <v>3692</v>
      </c>
      <c r="F549" t="s">
        <v>3693</v>
      </c>
      <c r="H549">
        <v>60.53275</v>
      </c>
      <c r="I549">
        <v>-117.24706999999999</v>
      </c>
      <c r="J549" s="1" t="str">
        <f>HYPERLINK("https://geochem.nrcan.gc.ca/cdogs/content/kwd/kwd020024_e.htm", "Stream sediments")</f>
        <v>Stream sediments</v>
      </c>
      <c r="K549" s="1" t="str">
        <f t="shared" si="76"/>
        <v>HMC separation (ODM standard)</v>
      </c>
      <c r="L549" t="s">
        <v>3120</v>
      </c>
      <c r="M549" t="s">
        <v>988</v>
      </c>
      <c r="N549" t="s">
        <v>906</v>
      </c>
      <c r="O549" t="s">
        <v>36</v>
      </c>
      <c r="P549" t="s">
        <v>906</v>
      </c>
      <c r="Q549" t="s">
        <v>3694</v>
      </c>
      <c r="R549" t="s">
        <v>3695</v>
      </c>
      <c r="S549" t="s">
        <v>3696</v>
      </c>
      <c r="T549" t="s">
        <v>3697</v>
      </c>
      <c r="U549" t="s">
        <v>3220</v>
      </c>
      <c r="V549" t="s">
        <v>1079</v>
      </c>
      <c r="W549" t="s">
        <v>988</v>
      </c>
      <c r="X549" t="s">
        <v>2399</v>
      </c>
      <c r="Y549" t="s">
        <v>988</v>
      </c>
      <c r="Z549" t="s">
        <v>36</v>
      </c>
      <c r="AA549" t="s">
        <v>36</v>
      </c>
      <c r="AB549" t="s">
        <v>3300</v>
      </c>
      <c r="AC549" t="s">
        <v>3300</v>
      </c>
      <c r="AD549" t="s">
        <v>36</v>
      </c>
      <c r="AE549" t="s">
        <v>36</v>
      </c>
    </row>
    <row r="550" spans="1:31" hidden="1" x14ac:dyDescent="0.3">
      <c r="A550" t="s">
        <v>3698</v>
      </c>
      <c r="B550" t="s">
        <v>3699</v>
      </c>
      <c r="C550" s="1" t="str">
        <f t="shared" si="79"/>
        <v>27:0009</v>
      </c>
      <c r="D550" s="1" t="str">
        <f t="shared" si="80"/>
        <v>27:0004</v>
      </c>
      <c r="E550" t="s">
        <v>3700</v>
      </c>
      <c r="F550" t="s">
        <v>3701</v>
      </c>
      <c r="H550">
        <v>60.55753</v>
      </c>
      <c r="I550">
        <v>-117.08732000000001</v>
      </c>
      <c r="J550" s="1" t="str">
        <f>HYPERLINK("https://geochem.nrcan.gc.ca/cdogs/content/kwd/kwd020044_e.htm", "Till")</f>
        <v>Till</v>
      </c>
      <c r="K550" s="1" t="str">
        <f t="shared" si="76"/>
        <v>HMC separation (ODM standard)</v>
      </c>
      <c r="L550" t="s">
        <v>518</v>
      </c>
      <c r="M550" t="s">
        <v>988</v>
      </c>
      <c r="N550" t="s">
        <v>301</v>
      </c>
      <c r="O550" t="s">
        <v>36</v>
      </c>
      <c r="P550" t="s">
        <v>301</v>
      </c>
      <c r="Q550" t="s">
        <v>3702</v>
      </c>
      <c r="R550" t="s">
        <v>3703</v>
      </c>
      <c r="S550" t="s">
        <v>3704</v>
      </c>
      <c r="T550" t="s">
        <v>3705</v>
      </c>
      <c r="U550" t="s">
        <v>1076</v>
      </c>
      <c r="V550" t="s">
        <v>1078</v>
      </c>
      <c r="W550" t="s">
        <v>988</v>
      </c>
      <c r="X550" t="s">
        <v>3706</v>
      </c>
      <c r="Y550" t="s">
        <v>988</v>
      </c>
      <c r="Z550" t="s">
        <v>3416</v>
      </c>
      <c r="AA550" t="s">
        <v>819</v>
      </c>
      <c r="AB550" t="s">
        <v>3168</v>
      </c>
      <c r="AC550" t="s">
        <v>326</v>
      </c>
      <c r="AD550" t="s">
        <v>3220</v>
      </c>
      <c r="AE550" t="s">
        <v>36</v>
      </c>
    </row>
    <row r="551" spans="1:31" hidden="1" x14ac:dyDescent="0.3">
      <c r="A551" t="s">
        <v>3707</v>
      </c>
      <c r="B551" t="s">
        <v>3708</v>
      </c>
      <c r="C551" s="1" t="str">
        <f t="shared" si="79"/>
        <v>27:0009</v>
      </c>
      <c r="D551" s="1" t="str">
        <f t="shared" si="80"/>
        <v>27:0004</v>
      </c>
      <c r="E551" t="s">
        <v>3709</v>
      </c>
      <c r="F551" t="s">
        <v>3710</v>
      </c>
      <c r="H551">
        <v>60.359699999999997</v>
      </c>
      <c r="I551">
        <v>-118.74534</v>
      </c>
      <c r="J551" s="1" t="str">
        <f>HYPERLINK("https://geochem.nrcan.gc.ca/cdogs/content/kwd/kwd020044_e.htm", "Till")</f>
        <v>Till</v>
      </c>
      <c r="K551" s="1" t="str">
        <f t="shared" si="76"/>
        <v>HMC separation (ODM standard)</v>
      </c>
      <c r="L551" t="s">
        <v>263</v>
      </c>
      <c r="M551" t="s">
        <v>988</v>
      </c>
      <c r="N551" t="s">
        <v>499</v>
      </c>
      <c r="O551" t="s">
        <v>593</v>
      </c>
      <c r="P551" t="s">
        <v>642</v>
      </c>
      <c r="Q551" t="s">
        <v>3711</v>
      </c>
      <c r="R551" t="s">
        <v>3712</v>
      </c>
      <c r="S551" t="s">
        <v>3713</v>
      </c>
      <c r="T551" t="s">
        <v>3230</v>
      </c>
      <c r="U551" t="s">
        <v>1077</v>
      </c>
      <c r="V551" t="s">
        <v>43</v>
      </c>
      <c r="W551" t="s">
        <v>988</v>
      </c>
      <c r="X551" t="s">
        <v>3714</v>
      </c>
      <c r="Y551" t="s">
        <v>988</v>
      </c>
      <c r="Z551" t="s">
        <v>2610</v>
      </c>
      <c r="AA551" t="s">
        <v>119</v>
      </c>
      <c r="AB551" t="s">
        <v>3715</v>
      </c>
      <c r="AC551" t="s">
        <v>201</v>
      </c>
      <c r="AD551" t="s">
        <v>1011</v>
      </c>
      <c r="AE551" t="s">
        <v>1078</v>
      </c>
    </row>
    <row r="552" spans="1:31" hidden="1" x14ac:dyDescent="0.3">
      <c r="A552" t="s">
        <v>3716</v>
      </c>
      <c r="B552" t="s">
        <v>3717</v>
      </c>
      <c r="C552" s="1" t="str">
        <f t="shared" si="79"/>
        <v>27:0009</v>
      </c>
      <c r="D552" s="1" t="str">
        <f t="shared" si="80"/>
        <v>27:0004</v>
      </c>
      <c r="E552" t="s">
        <v>3718</v>
      </c>
      <c r="F552" t="s">
        <v>3719</v>
      </c>
      <c r="H552">
        <v>60.369909999999997</v>
      </c>
      <c r="I552">
        <v>-118.55588</v>
      </c>
      <c r="J552" s="1" t="str">
        <f>HYPERLINK("https://geochem.nrcan.gc.ca/cdogs/content/kwd/kwd020044_e.htm", "Till")</f>
        <v>Till</v>
      </c>
      <c r="K552" s="1" t="str">
        <f t="shared" si="76"/>
        <v>HMC separation (ODM standard)</v>
      </c>
      <c r="L552" t="s">
        <v>2371</v>
      </c>
      <c r="M552" t="s">
        <v>988</v>
      </c>
      <c r="N552" t="s">
        <v>484</v>
      </c>
      <c r="O552" t="s">
        <v>36</v>
      </c>
      <c r="P552" t="s">
        <v>484</v>
      </c>
      <c r="Q552" t="s">
        <v>3720</v>
      </c>
      <c r="R552" t="s">
        <v>3721</v>
      </c>
      <c r="S552" t="s">
        <v>3722</v>
      </c>
      <c r="T552" t="s">
        <v>1010</v>
      </c>
      <c r="U552" t="s">
        <v>1013</v>
      </c>
      <c r="V552" t="s">
        <v>2288</v>
      </c>
      <c r="W552" t="s">
        <v>988</v>
      </c>
      <c r="X552" t="s">
        <v>3723</v>
      </c>
      <c r="Y552" t="s">
        <v>988</v>
      </c>
      <c r="Z552" t="s">
        <v>3697</v>
      </c>
      <c r="AA552" t="s">
        <v>326</v>
      </c>
      <c r="AB552" t="s">
        <v>736</v>
      </c>
      <c r="AC552" t="s">
        <v>3125</v>
      </c>
      <c r="AD552" t="s">
        <v>3266</v>
      </c>
      <c r="AE552" t="s">
        <v>3181</v>
      </c>
    </row>
    <row r="553" spans="1:31" hidden="1" x14ac:dyDescent="0.3">
      <c r="A553" t="s">
        <v>3724</v>
      </c>
      <c r="B553" t="s">
        <v>3725</v>
      </c>
      <c r="C553" s="1" t="str">
        <f t="shared" si="79"/>
        <v>27:0009</v>
      </c>
      <c r="D553" s="1" t="str">
        <f t="shared" si="80"/>
        <v>27:0004</v>
      </c>
      <c r="E553" t="s">
        <v>3726</v>
      </c>
      <c r="F553" t="s">
        <v>3727</v>
      </c>
      <c r="H553">
        <v>60.488250000000001</v>
      </c>
      <c r="I553">
        <v>-118.4995</v>
      </c>
      <c r="J553" s="1" t="str">
        <f>HYPERLINK("https://geochem.nrcan.gc.ca/cdogs/content/kwd/kwd020044_e.htm", "Till")</f>
        <v>Till</v>
      </c>
      <c r="K553" s="1" t="str">
        <f t="shared" si="76"/>
        <v>HMC separation (ODM standard)</v>
      </c>
      <c r="L553" t="s">
        <v>3042</v>
      </c>
      <c r="M553" t="s">
        <v>988</v>
      </c>
      <c r="N553" t="s">
        <v>2257</v>
      </c>
      <c r="O553" t="s">
        <v>36</v>
      </c>
      <c r="P553" t="s">
        <v>2257</v>
      </c>
      <c r="Q553" t="s">
        <v>3728</v>
      </c>
      <c r="R553" t="s">
        <v>3729</v>
      </c>
      <c r="S553" t="s">
        <v>3730</v>
      </c>
      <c r="T553" t="s">
        <v>3231</v>
      </c>
      <c r="U553" t="s">
        <v>3181</v>
      </c>
      <c r="V553" t="s">
        <v>819</v>
      </c>
      <c r="W553" t="s">
        <v>988</v>
      </c>
      <c r="X553" t="s">
        <v>284</v>
      </c>
      <c r="Y553" t="s">
        <v>988</v>
      </c>
      <c r="Z553" t="s">
        <v>36</v>
      </c>
      <c r="AA553" t="s">
        <v>36</v>
      </c>
      <c r="AB553" t="s">
        <v>3181</v>
      </c>
      <c r="AC553" t="s">
        <v>3181</v>
      </c>
      <c r="AD553" t="s">
        <v>36</v>
      </c>
      <c r="AE553" t="s">
        <v>36</v>
      </c>
    </row>
    <row r="554" spans="1:31" hidden="1" x14ac:dyDescent="0.3">
      <c r="A554" t="s">
        <v>3731</v>
      </c>
      <c r="B554" t="s">
        <v>3732</v>
      </c>
      <c r="C554" s="1" t="str">
        <f t="shared" si="79"/>
        <v>27:0009</v>
      </c>
      <c r="D554" s="1" t="str">
        <f t="shared" si="80"/>
        <v>27:0004</v>
      </c>
      <c r="E554" t="s">
        <v>3733</v>
      </c>
      <c r="F554" t="s">
        <v>3734</v>
      </c>
      <c r="H554">
        <v>60.499789999999997</v>
      </c>
      <c r="I554">
        <v>-118.6982</v>
      </c>
      <c r="J554" s="1" t="str">
        <f>HYPERLINK("https://geochem.nrcan.gc.ca/cdogs/content/kwd/kwd020044_e.htm", "Till")</f>
        <v>Till</v>
      </c>
      <c r="K554" s="1" t="str">
        <f t="shared" si="76"/>
        <v>HMC separation (ODM standard)</v>
      </c>
      <c r="L554" t="s">
        <v>301</v>
      </c>
      <c r="M554" t="s">
        <v>988</v>
      </c>
      <c r="N554" t="s">
        <v>305</v>
      </c>
      <c r="O554" t="s">
        <v>36</v>
      </c>
      <c r="P554" t="s">
        <v>305</v>
      </c>
      <c r="Q554" t="s">
        <v>3735</v>
      </c>
      <c r="R554" t="s">
        <v>3736</v>
      </c>
      <c r="S554" t="s">
        <v>3737</v>
      </c>
      <c r="T554" t="s">
        <v>97</v>
      </c>
      <c r="U554" t="s">
        <v>3168</v>
      </c>
      <c r="V554" t="s">
        <v>1013</v>
      </c>
      <c r="W554" t="s">
        <v>988</v>
      </c>
      <c r="X554" t="s">
        <v>3168</v>
      </c>
      <c r="Y554" t="s">
        <v>988</v>
      </c>
      <c r="Z554" t="s">
        <v>3300</v>
      </c>
      <c r="AA554" t="s">
        <v>36</v>
      </c>
      <c r="AB554" t="s">
        <v>3300</v>
      </c>
      <c r="AC554" t="s">
        <v>3181</v>
      </c>
      <c r="AD554" t="s">
        <v>36</v>
      </c>
      <c r="AE554" t="s">
        <v>36</v>
      </c>
    </row>
    <row r="555" spans="1:31" hidden="1" x14ac:dyDescent="0.3">
      <c r="A555" t="s">
        <v>3738</v>
      </c>
      <c r="B555" t="s">
        <v>3739</v>
      </c>
      <c r="C555" s="1" t="str">
        <f t="shared" si="79"/>
        <v>27:0009</v>
      </c>
      <c r="D555" s="1" t="str">
        <f t="shared" si="80"/>
        <v>27:0004</v>
      </c>
      <c r="E555" t="s">
        <v>3740</v>
      </c>
      <c r="F555" t="s">
        <v>3741</v>
      </c>
      <c r="H555">
        <v>60.536900000000003</v>
      </c>
      <c r="I555">
        <v>-118.75588999999999</v>
      </c>
      <c r="J555" s="1" t="str">
        <f>HYPERLINK("https://geochem.nrcan.gc.ca/cdogs/content/kwd/kwd020024_e.htm", "Stream sediments")</f>
        <v>Stream sediments</v>
      </c>
      <c r="K555" s="1" t="str">
        <f t="shared" si="76"/>
        <v>HMC separation (ODM standard)</v>
      </c>
      <c r="L555" t="s">
        <v>2371</v>
      </c>
      <c r="M555" t="s">
        <v>988</v>
      </c>
      <c r="N555" t="s">
        <v>484</v>
      </c>
      <c r="O555" t="s">
        <v>36</v>
      </c>
      <c r="P555" t="s">
        <v>484</v>
      </c>
      <c r="Q555" t="s">
        <v>3742</v>
      </c>
      <c r="R555" t="s">
        <v>3743</v>
      </c>
      <c r="S555" t="s">
        <v>3744</v>
      </c>
      <c r="T555" t="s">
        <v>242</v>
      </c>
      <c r="U555" t="s">
        <v>49</v>
      </c>
      <c r="V555" t="s">
        <v>481</v>
      </c>
      <c r="W555" t="s">
        <v>988</v>
      </c>
      <c r="X555" t="s">
        <v>812</v>
      </c>
      <c r="Y555" t="s">
        <v>988</v>
      </c>
      <c r="Z555" t="s">
        <v>36</v>
      </c>
      <c r="AA555" t="s">
        <v>3300</v>
      </c>
      <c r="AB555" t="s">
        <v>3231</v>
      </c>
      <c r="AC555" t="s">
        <v>3231</v>
      </c>
      <c r="AD555" t="s">
        <v>36</v>
      </c>
      <c r="AE555" t="s">
        <v>36</v>
      </c>
    </row>
    <row r="556" spans="1:31" hidden="1" x14ac:dyDescent="0.3">
      <c r="A556" t="s">
        <v>3745</v>
      </c>
      <c r="B556" t="s">
        <v>3746</v>
      </c>
      <c r="C556" s="1" t="str">
        <f t="shared" si="79"/>
        <v>27:0009</v>
      </c>
      <c r="D556" s="1" t="str">
        <f t="shared" si="80"/>
        <v>27:0004</v>
      </c>
      <c r="E556" t="s">
        <v>3747</v>
      </c>
      <c r="F556" t="s">
        <v>3748</v>
      </c>
      <c r="J556" s="1" t="str">
        <f>HYPERLINK("https://geochem.nrcan.gc.ca/cdogs/content/kwd/kwd020000_e.htm", "Null")</f>
        <v>Null</v>
      </c>
      <c r="K556" s="1" t="str">
        <f t="shared" si="76"/>
        <v>HMC separation (ODM standard)</v>
      </c>
      <c r="L556" t="s">
        <v>2168</v>
      </c>
      <c r="M556" t="s">
        <v>988</v>
      </c>
      <c r="N556" t="s">
        <v>388</v>
      </c>
      <c r="O556" t="s">
        <v>36</v>
      </c>
      <c r="P556" t="s">
        <v>388</v>
      </c>
      <c r="Q556" t="s">
        <v>3749</v>
      </c>
      <c r="R556" t="s">
        <v>3750</v>
      </c>
      <c r="S556" t="s">
        <v>3751</v>
      </c>
      <c r="T556" t="s">
        <v>502</v>
      </c>
      <c r="U556" t="s">
        <v>326</v>
      </c>
      <c r="V556" t="s">
        <v>675</v>
      </c>
      <c r="W556" t="s">
        <v>988</v>
      </c>
      <c r="X556" t="s">
        <v>3752</v>
      </c>
      <c r="Y556" t="s">
        <v>988</v>
      </c>
      <c r="Z556" t="s">
        <v>1078</v>
      </c>
      <c r="AA556" t="s">
        <v>1096</v>
      </c>
      <c r="AB556" t="s">
        <v>2399</v>
      </c>
      <c r="AC556" t="s">
        <v>368</v>
      </c>
      <c r="AD556" t="s">
        <v>3125</v>
      </c>
      <c r="AE556" t="s">
        <v>36</v>
      </c>
    </row>
    <row r="557" spans="1:31" hidden="1" x14ac:dyDescent="0.3">
      <c r="A557" t="s">
        <v>3753</v>
      </c>
      <c r="B557" t="s">
        <v>3754</v>
      </c>
      <c r="C557" s="1" t="str">
        <f t="shared" si="79"/>
        <v>27:0009</v>
      </c>
      <c r="D557" s="1" t="str">
        <f t="shared" si="80"/>
        <v>27:0004</v>
      </c>
      <c r="E557" t="s">
        <v>3755</v>
      </c>
      <c r="F557" t="s">
        <v>3756</v>
      </c>
      <c r="H557">
        <v>60.5642</v>
      </c>
      <c r="I557">
        <v>-118.54404</v>
      </c>
      <c r="J557" s="1" t="str">
        <f>HYPERLINK("https://geochem.nrcan.gc.ca/cdogs/content/kwd/kwd020044_e.htm", "Till")</f>
        <v>Till</v>
      </c>
      <c r="K557" s="1" t="str">
        <f t="shared" si="76"/>
        <v>HMC separation (ODM standard)</v>
      </c>
      <c r="L557" t="s">
        <v>735</v>
      </c>
      <c r="M557" t="s">
        <v>988</v>
      </c>
      <c r="N557" t="s">
        <v>2788</v>
      </c>
      <c r="O557" t="s">
        <v>1079</v>
      </c>
      <c r="P557" t="s">
        <v>2799</v>
      </c>
      <c r="Q557" t="s">
        <v>3757</v>
      </c>
      <c r="R557" t="s">
        <v>3758</v>
      </c>
      <c r="S557" t="s">
        <v>3759</v>
      </c>
      <c r="T557" t="s">
        <v>243</v>
      </c>
      <c r="U557" t="s">
        <v>1079</v>
      </c>
      <c r="V557" t="s">
        <v>119</v>
      </c>
      <c r="W557" t="s">
        <v>988</v>
      </c>
      <c r="X557" t="s">
        <v>3760</v>
      </c>
      <c r="Y557" t="s">
        <v>988</v>
      </c>
      <c r="Z557" t="s">
        <v>3761</v>
      </c>
      <c r="AA557" t="s">
        <v>3168</v>
      </c>
      <c r="AB557" t="s">
        <v>1011</v>
      </c>
      <c r="AC557" t="s">
        <v>53</v>
      </c>
      <c r="AD557" t="s">
        <v>1096</v>
      </c>
      <c r="AE557" t="s">
        <v>3266</v>
      </c>
    </row>
    <row r="558" spans="1:31" hidden="1" x14ac:dyDescent="0.3">
      <c r="A558" t="s">
        <v>3762</v>
      </c>
      <c r="B558" t="s">
        <v>3763</v>
      </c>
      <c r="C558" s="1" t="str">
        <f t="shared" si="79"/>
        <v>27:0009</v>
      </c>
      <c r="D558" s="1" t="str">
        <f t="shared" si="80"/>
        <v>27:0004</v>
      </c>
      <c r="E558" t="s">
        <v>3764</v>
      </c>
      <c r="F558" t="s">
        <v>3765</v>
      </c>
      <c r="H558">
        <v>60.6616</v>
      </c>
      <c r="I558">
        <v>-118.60834</v>
      </c>
      <c r="J558" s="1" t="str">
        <f>HYPERLINK("https://geochem.nrcan.gc.ca/cdogs/content/kwd/kwd020044_e.htm", "Till")</f>
        <v>Till</v>
      </c>
      <c r="K558" s="1" t="str">
        <f t="shared" ref="K558:K582" si="81">HYPERLINK("https://geochem.nrcan.gc.ca/cdogs/content/kwd/kwd080035_e.htm", "HMC separation (ODM standard)")</f>
        <v>HMC separation (ODM standard)</v>
      </c>
      <c r="L558" t="s">
        <v>281</v>
      </c>
      <c r="M558" t="s">
        <v>988</v>
      </c>
      <c r="N558" t="s">
        <v>222</v>
      </c>
      <c r="O558" t="s">
        <v>611</v>
      </c>
      <c r="P558" t="s">
        <v>199</v>
      </c>
      <c r="Q558" t="s">
        <v>3766</v>
      </c>
      <c r="R558" t="s">
        <v>3767</v>
      </c>
      <c r="S558" t="s">
        <v>3768</v>
      </c>
      <c r="T558" t="s">
        <v>3125</v>
      </c>
      <c r="U558" t="s">
        <v>326</v>
      </c>
      <c r="V558" t="s">
        <v>1096</v>
      </c>
      <c r="W558" t="s">
        <v>988</v>
      </c>
      <c r="X558" t="s">
        <v>3769</v>
      </c>
      <c r="Y558" t="s">
        <v>988</v>
      </c>
      <c r="Z558" t="s">
        <v>3770</v>
      </c>
      <c r="AA558" t="s">
        <v>3300</v>
      </c>
      <c r="AB558" t="s">
        <v>159</v>
      </c>
      <c r="AC558" t="s">
        <v>1079</v>
      </c>
      <c r="AD558" t="s">
        <v>326</v>
      </c>
      <c r="AE558" t="s">
        <v>819</v>
      </c>
    </row>
    <row r="559" spans="1:31" hidden="1" x14ac:dyDescent="0.3">
      <c r="A559" t="s">
        <v>3771</v>
      </c>
      <c r="B559" t="s">
        <v>3772</v>
      </c>
      <c r="C559" s="1" t="str">
        <f t="shared" si="79"/>
        <v>27:0009</v>
      </c>
      <c r="D559" s="1" t="str">
        <f t="shared" si="80"/>
        <v>27:0004</v>
      </c>
      <c r="E559" t="s">
        <v>3773</v>
      </c>
      <c r="F559" t="s">
        <v>3774</v>
      </c>
      <c r="H559">
        <v>60.969450000000002</v>
      </c>
      <c r="I559">
        <v>-117.97851</v>
      </c>
      <c r="J559" s="1" t="str">
        <f>HYPERLINK("https://geochem.nrcan.gc.ca/cdogs/content/kwd/kwd020024_e.htm", "Stream sediments")</f>
        <v>Stream sediments</v>
      </c>
      <c r="K559" s="1" t="str">
        <f t="shared" si="81"/>
        <v>HMC separation (ODM standard)</v>
      </c>
      <c r="L559" t="s">
        <v>3093</v>
      </c>
      <c r="M559" t="s">
        <v>988</v>
      </c>
      <c r="N559" t="s">
        <v>610</v>
      </c>
      <c r="O559" t="s">
        <v>786</v>
      </c>
      <c r="P559" t="s">
        <v>305</v>
      </c>
      <c r="Q559" t="s">
        <v>3775</v>
      </c>
      <c r="R559" t="s">
        <v>3776</v>
      </c>
      <c r="S559" t="s">
        <v>3777</v>
      </c>
      <c r="T559" t="s">
        <v>734</v>
      </c>
      <c r="U559" t="s">
        <v>3168</v>
      </c>
      <c r="V559" t="s">
        <v>202</v>
      </c>
      <c r="W559" t="s">
        <v>988</v>
      </c>
      <c r="X559" t="s">
        <v>3778</v>
      </c>
      <c r="Y559" t="s">
        <v>988</v>
      </c>
      <c r="Z559" t="s">
        <v>3265</v>
      </c>
      <c r="AA559" t="s">
        <v>159</v>
      </c>
      <c r="AB559" t="s">
        <v>141</v>
      </c>
      <c r="AC559" t="s">
        <v>481</v>
      </c>
      <c r="AD559" t="s">
        <v>2539</v>
      </c>
      <c r="AE559" t="s">
        <v>3266</v>
      </c>
    </row>
    <row r="560" spans="1:31" hidden="1" x14ac:dyDescent="0.3">
      <c r="A560" t="s">
        <v>3779</v>
      </c>
      <c r="B560" t="s">
        <v>3780</v>
      </c>
      <c r="C560" s="1" t="str">
        <f t="shared" si="79"/>
        <v>27:0009</v>
      </c>
      <c r="D560" s="1" t="str">
        <f t="shared" si="80"/>
        <v>27:0004</v>
      </c>
      <c r="E560" t="s">
        <v>3781</v>
      </c>
      <c r="F560" t="s">
        <v>3782</v>
      </c>
      <c r="H560">
        <v>60.744639999999997</v>
      </c>
      <c r="I560">
        <v>-118.48967</v>
      </c>
      <c r="J560" s="1" t="str">
        <f>HYPERLINK("https://geochem.nrcan.gc.ca/cdogs/content/kwd/kwd020044_e.htm", "Till")</f>
        <v>Till</v>
      </c>
      <c r="K560" s="1" t="str">
        <f t="shared" si="81"/>
        <v>HMC separation (ODM standard)</v>
      </c>
      <c r="L560" t="s">
        <v>484</v>
      </c>
      <c r="M560" t="s">
        <v>988</v>
      </c>
      <c r="N560" t="s">
        <v>418</v>
      </c>
      <c r="O560" t="s">
        <v>36</v>
      </c>
      <c r="P560" t="s">
        <v>418</v>
      </c>
      <c r="Q560" t="s">
        <v>3783</v>
      </c>
      <c r="R560" t="s">
        <v>3784</v>
      </c>
      <c r="S560" t="s">
        <v>3785</v>
      </c>
      <c r="T560" t="s">
        <v>554</v>
      </c>
      <c r="U560" t="s">
        <v>3168</v>
      </c>
      <c r="V560" t="s">
        <v>502</v>
      </c>
      <c r="W560" t="s">
        <v>988</v>
      </c>
      <c r="X560" t="s">
        <v>3786</v>
      </c>
      <c r="Y560" t="s">
        <v>988</v>
      </c>
      <c r="Z560" t="s">
        <v>3787</v>
      </c>
      <c r="AA560" t="s">
        <v>326</v>
      </c>
      <c r="AB560" t="s">
        <v>1096</v>
      </c>
      <c r="AC560" t="s">
        <v>3168</v>
      </c>
      <c r="AD560" t="s">
        <v>3220</v>
      </c>
      <c r="AE560" t="s">
        <v>3181</v>
      </c>
    </row>
    <row r="561" spans="1:31" hidden="1" x14ac:dyDescent="0.3">
      <c r="A561" t="s">
        <v>3788</v>
      </c>
      <c r="B561" t="s">
        <v>3789</v>
      </c>
      <c r="C561" s="1" t="str">
        <f t="shared" si="79"/>
        <v>27:0009</v>
      </c>
      <c r="D561" s="1" t="str">
        <f t="shared" si="80"/>
        <v>27:0004</v>
      </c>
      <c r="E561" t="s">
        <v>3790</v>
      </c>
      <c r="F561" t="s">
        <v>3791</v>
      </c>
      <c r="H561">
        <v>60.755020000000002</v>
      </c>
      <c r="I561">
        <v>-117.81528</v>
      </c>
      <c r="J561" s="1" t="str">
        <f>HYPERLINK("https://geochem.nrcan.gc.ca/cdogs/content/kwd/kwd020044_e.htm", "Till")</f>
        <v>Till</v>
      </c>
      <c r="K561" s="1" t="str">
        <f t="shared" si="81"/>
        <v>HMC separation (ODM standard)</v>
      </c>
      <c r="L561" t="s">
        <v>2804</v>
      </c>
      <c r="M561" t="s">
        <v>988</v>
      </c>
      <c r="N561" t="s">
        <v>729</v>
      </c>
      <c r="O561" t="s">
        <v>326</v>
      </c>
      <c r="P561" t="s">
        <v>283</v>
      </c>
      <c r="Q561" t="s">
        <v>3792</v>
      </c>
      <c r="R561" t="s">
        <v>3793</v>
      </c>
      <c r="S561" t="s">
        <v>3794</v>
      </c>
      <c r="T561" t="s">
        <v>48</v>
      </c>
      <c r="U561" t="s">
        <v>326</v>
      </c>
      <c r="V561" t="s">
        <v>222</v>
      </c>
      <c r="W561" t="s">
        <v>988</v>
      </c>
      <c r="X561" t="s">
        <v>3795</v>
      </c>
      <c r="Y561" t="s">
        <v>988</v>
      </c>
      <c r="Z561" t="s">
        <v>3796</v>
      </c>
      <c r="AA561" t="s">
        <v>3266</v>
      </c>
      <c r="AB561" t="s">
        <v>1013</v>
      </c>
      <c r="AC561" t="s">
        <v>1079</v>
      </c>
      <c r="AD561" t="s">
        <v>3181</v>
      </c>
      <c r="AE561" t="s">
        <v>3309</v>
      </c>
    </row>
    <row r="562" spans="1:31" hidden="1" x14ac:dyDescent="0.3">
      <c r="A562" t="s">
        <v>3797</v>
      </c>
      <c r="B562" t="s">
        <v>3798</v>
      </c>
      <c r="C562" s="1" t="str">
        <f t="shared" si="79"/>
        <v>27:0009</v>
      </c>
      <c r="D562" s="1" t="str">
        <f t="shared" si="80"/>
        <v>27:0004</v>
      </c>
      <c r="E562" t="s">
        <v>3799</v>
      </c>
      <c r="F562" t="s">
        <v>3800</v>
      </c>
      <c r="H562">
        <v>60.883110000000002</v>
      </c>
      <c r="I562">
        <v>-117.75542</v>
      </c>
      <c r="J562" s="1" t="str">
        <f>HYPERLINK("https://geochem.nrcan.gc.ca/cdogs/content/kwd/kwd020044_e.htm", "Till")</f>
        <v>Till</v>
      </c>
      <c r="K562" s="1" t="str">
        <f t="shared" si="81"/>
        <v>HMC separation (ODM standard)</v>
      </c>
      <c r="L562" t="s">
        <v>2672</v>
      </c>
      <c r="M562" t="s">
        <v>988</v>
      </c>
      <c r="N562" t="s">
        <v>2799</v>
      </c>
      <c r="O562" t="s">
        <v>952</v>
      </c>
      <c r="P562" t="s">
        <v>2291</v>
      </c>
      <c r="Q562" t="s">
        <v>3801</v>
      </c>
      <c r="R562" t="s">
        <v>3802</v>
      </c>
      <c r="S562" t="s">
        <v>3803</v>
      </c>
      <c r="T562" t="s">
        <v>734</v>
      </c>
      <c r="U562" t="s">
        <v>1096</v>
      </c>
      <c r="V562" t="s">
        <v>786</v>
      </c>
      <c r="W562" t="s">
        <v>988</v>
      </c>
      <c r="X562" t="s">
        <v>3804</v>
      </c>
      <c r="Y562" t="s">
        <v>988</v>
      </c>
      <c r="Z562" t="s">
        <v>3805</v>
      </c>
      <c r="AA562" t="s">
        <v>3168</v>
      </c>
      <c r="AB562" t="s">
        <v>243</v>
      </c>
      <c r="AC562" t="s">
        <v>49</v>
      </c>
      <c r="AD562" t="s">
        <v>159</v>
      </c>
      <c r="AE562" t="s">
        <v>819</v>
      </c>
    </row>
    <row r="563" spans="1:31" hidden="1" x14ac:dyDescent="0.3">
      <c r="A563" t="s">
        <v>3806</v>
      </c>
      <c r="B563" t="s">
        <v>3807</v>
      </c>
      <c r="C563" s="1" t="str">
        <f t="shared" si="79"/>
        <v>27:0009</v>
      </c>
      <c r="D563" s="1" t="str">
        <f t="shared" si="80"/>
        <v>27:0004</v>
      </c>
      <c r="E563" t="s">
        <v>3808</v>
      </c>
      <c r="F563" t="s">
        <v>3809</v>
      </c>
      <c r="H563">
        <v>60.831699999999998</v>
      </c>
      <c r="I563">
        <v>-117.67219</v>
      </c>
      <c r="J563" s="1" t="str">
        <f>HYPERLINK("https://geochem.nrcan.gc.ca/cdogs/content/kwd/kwd020044_e.htm", "Till")</f>
        <v>Till</v>
      </c>
      <c r="K563" s="1" t="str">
        <f t="shared" si="81"/>
        <v>HMC separation (ODM standard)</v>
      </c>
      <c r="L563" t="s">
        <v>109</v>
      </c>
      <c r="M563" t="s">
        <v>988</v>
      </c>
      <c r="N563" t="s">
        <v>538</v>
      </c>
      <c r="O563" t="s">
        <v>1077</v>
      </c>
      <c r="P563" t="s">
        <v>238</v>
      </c>
      <c r="Q563" t="s">
        <v>3810</v>
      </c>
      <c r="R563" t="s">
        <v>3811</v>
      </c>
      <c r="S563" t="s">
        <v>2593</v>
      </c>
      <c r="T563" t="s">
        <v>3217</v>
      </c>
      <c r="U563" t="s">
        <v>736</v>
      </c>
      <c r="V563" t="s">
        <v>194</v>
      </c>
      <c r="W563" t="s">
        <v>988</v>
      </c>
      <c r="X563" t="s">
        <v>3812</v>
      </c>
      <c r="Y563" t="s">
        <v>988</v>
      </c>
      <c r="Z563" t="s">
        <v>675</v>
      </c>
      <c r="AA563" t="s">
        <v>3125</v>
      </c>
      <c r="AB563" t="s">
        <v>782</v>
      </c>
      <c r="AC563" t="s">
        <v>153</v>
      </c>
      <c r="AD563" t="s">
        <v>786</v>
      </c>
      <c r="AE563" t="s">
        <v>736</v>
      </c>
    </row>
    <row r="564" spans="1:31" hidden="1" x14ac:dyDescent="0.3">
      <c r="A564" t="s">
        <v>3813</v>
      </c>
      <c r="B564" t="s">
        <v>3814</v>
      </c>
      <c r="C564" s="1" t="str">
        <f t="shared" si="79"/>
        <v>27:0009</v>
      </c>
      <c r="D564" s="1" t="str">
        <f t="shared" si="80"/>
        <v>27:0004</v>
      </c>
      <c r="E564" t="s">
        <v>3815</v>
      </c>
      <c r="F564" t="s">
        <v>3816</v>
      </c>
      <c r="H564">
        <v>60.758119999999998</v>
      </c>
      <c r="I564">
        <v>-117.66423</v>
      </c>
      <c r="J564" s="1" t="str">
        <f>HYPERLINK("https://geochem.nrcan.gc.ca/cdogs/content/kwd/kwd020044_e.htm", "Till")</f>
        <v>Till</v>
      </c>
      <c r="K564" s="1" t="str">
        <f t="shared" si="81"/>
        <v>HMC separation (ODM standard)</v>
      </c>
      <c r="L564" t="s">
        <v>939</v>
      </c>
      <c r="M564" t="s">
        <v>988</v>
      </c>
      <c r="N564" t="s">
        <v>264</v>
      </c>
      <c r="O564" t="s">
        <v>326</v>
      </c>
      <c r="P564" t="s">
        <v>305</v>
      </c>
      <c r="Q564" t="s">
        <v>3817</v>
      </c>
      <c r="R564" t="s">
        <v>3818</v>
      </c>
      <c r="S564" t="s">
        <v>3819</v>
      </c>
      <c r="T564" t="s">
        <v>610</v>
      </c>
      <c r="U564" t="s">
        <v>554</v>
      </c>
      <c r="V564" t="s">
        <v>3244</v>
      </c>
      <c r="W564" t="s">
        <v>988</v>
      </c>
      <c r="X564" t="s">
        <v>534</v>
      </c>
      <c r="Y564" t="s">
        <v>988</v>
      </c>
      <c r="Z564" t="s">
        <v>3820</v>
      </c>
      <c r="AA564" t="s">
        <v>3416</v>
      </c>
      <c r="AB564" t="s">
        <v>159</v>
      </c>
      <c r="AC564" t="s">
        <v>1096</v>
      </c>
      <c r="AD564" t="s">
        <v>3416</v>
      </c>
      <c r="AE564" t="s">
        <v>36</v>
      </c>
    </row>
    <row r="565" spans="1:31" hidden="1" x14ac:dyDescent="0.3">
      <c r="A565" t="s">
        <v>3821</v>
      </c>
      <c r="B565" t="s">
        <v>3822</v>
      </c>
      <c r="C565" s="1" t="str">
        <f t="shared" si="79"/>
        <v>27:0009</v>
      </c>
      <c r="D565" s="1" t="str">
        <f t="shared" si="80"/>
        <v>27:0004</v>
      </c>
      <c r="E565" t="s">
        <v>3823</v>
      </c>
      <c r="F565" t="s">
        <v>3824</v>
      </c>
      <c r="H565">
        <v>60.841909999999999</v>
      </c>
      <c r="I565">
        <v>-117.48417000000001</v>
      </c>
      <c r="J565" s="1" t="str">
        <f>HYPERLINK("https://geochem.nrcan.gc.ca/cdogs/content/kwd/kwd020024_e.htm", "Stream sediments")</f>
        <v>Stream sediments</v>
      </c>
      <c r="K565" s="1" t="str">
        <f t="shared" si="81"/>
        <v>HMC separation (ODM standard)</v>
      </c>
      <c r="L565" t="s">
        <v>939</v>
      </c>
      <c r="M565" t="s">
        <v>988</v>
      </c>
      <c r="N565" t="s">
        <v>264</v>
      </c>
      <c r="O565" t="s">
        <v>1078</v>
      </c>
      <c r="P565" t="s">
        <v>96</v>
      </c>
      <c r="Q565" t="s">
        <v>3825</v>
      </c>
      <c r="R565" t="s">
        <v>1092</v>
      </c>
      <c r="S565" t="s">
        <v>3826</v>
      </c>
      <c r="T565" t="s">
        <v>518</v>
      </c>
      <c r="U565" t="s">
        <v>502</v>
      </c>
      <c r="V565" t="s">
        <v>3296</v>
      </c>
      <c r="W565" t="s">
        <v>988</v>
      </c>
      <c r="X565" t="s">
        <v>3827</v>
      </c>
      <c r="Y565" t="s">
        <v>988</v>
      </c>
      <c r="Z565" t="s">
        <v>3828</v>
      </c>
      <c r="AA565" t="s">
        <v>97</v>
      </c>
      <c r="AB565" t="s">
        <v>242</v>
      </c>
      <c r="AC565" t="s">
        <v>3296</v>
      </c>
      <c r="AD565" t="s">
        <v>3168</v>
      </c>
      <c r="AE565" t="s">
        <v>3416</v>
      </c>
    </row>
    <row r="566" spans="1:31" hidden="1" x14ac:dyDescent="0.3">
      <c r="A566" t="s">
        <v>3829</v>
      </c>
      <c r="B566" t="s">
        <v>3830</v>
      </c>
      <c r="C566" s="1" t="str">
        <f t="shared" si="79"/>
        <v>27:0009</v>
      </c>
      <c r="D566" s="1" t="str">
        <f t="shared" si="80"/>
        <v>27:0004</v>
      </c>
      <c r="E566" t="s">
        <v>3831</v>
      </c>
      <c r="F566" t="s">
        <v>3832</v>
      </c>
      <c r="H566">
        <v>60.666289999999996</v>
      </c>
      <c r="I566">
        <v>-117.12151</v>
      </c>
      <c r="J566" s="1" t="str">
        <f>HYPERLINK("https://geochem.nrcan.gc.ca/cdogs/content/kwd/kwd020044_e.htm", "Till")</f>
        <v>Till</v>
      </c>
      <c r="K566" s="1" t="str">
        <f t="shared" si="81"/>
        <v>HMC separation (ODM standard)</v>
      </c>
      <c r="L566" t="s">
        <v>3296</v>
      </c>
      <c r="M566" t="s">
        <v>988</v>
      </c>
      <c r="N566" t="s">
        <v>214</v>
      </c>
      <c r="O566" t="s">
        <v>159</v>
      </c>
      <c r="P566" t="s">
        <v>733</v>
      </c>
      <c r="Q566" t="s">
        <v>3833</v>
      </c>
      <c r="R566" t="s">
        <v>3834</v>
      </c>
      <c r="S566" t="s">
        <v>3835</v>
      </c>
      <c r="T566" t="s">
        <v>572</v>
      </c>
      <c r="U566" t="s">
        <v>736</v>
      </c>
      <c r="V566" t="s">
        <v>641</v>
      </c>
      <c r="W566" t="s">
        <v>988</v>
      </c>
      <c r="X566" t="s">
        <v>3836</v>
      </c>
      <c r="Y566" t="s">
        <v>988</v>
      </c>
      <c r="Z566" t="s">
        <v>1079</v>
      </c>
      <c r="AA566" t="s">
        <v>1078</v>
      </c>
      <c r="AB566" t="s">
        <v>202</v>
      </c>
      <c r="AC566" t="s">
        <v>502</v>
      </c>
      <c r="AD566" t="s">
        <v>1096</v>
      </c>
      <c r="AE566" t="s">
        <v>326</v>
      </c>
    </row>
    <row r="567" spans="1:31" hidden="1" x14ac:dyDescent="0.3">
      <c r="A567" t="s">
        <v>3837</v>
      </c>
      <c r="B567" t="s">
        <v>3838</v>
      </c>
      <c r="C567" s="1" t="str">
        <f t="shared" si="79"/>
        <v>27:0009</v>
      </c>
      <c r="D567" s="1" t="str">
        <f t="shared" si="80"/>
        <v>27:0004</v>
      </c>
      <c r="E567" t="s">
        <v>3839</v>
      </c>
      <c r="F567" t="s">
        <v>3840</v>
      </c>
      <c r="H567">
        <v>60.655740000000002</v>
      </c>
      <c r="I567">
        <v>-117.27612000000001</v>
      </c>
      <c r="J567" s="1" t="str">
        <f>HYPERLINK("https://geochem.nrcan.gc.ca/cdogs/content/kwd/kwd020044_e.htm", "Till")</f>
        <v>Till</v>
      </c>
      <c r="K567" s="1" t="str">
        <f t="shared" si="81"/>
        <v>HMC separation (ODM standard)</v>
      </c>
      <c r="L567" t="s">
        <v>261</v>
      </c>
      <c r="M567" t="s">
        <v>988</v>
      </c>
      <c r="N567" t="s">
        <v>764</v>
      </c>
      <c r="O567" t="s">
        <v>1079</v>
      </c>
      <c r="P567" t="s">
        <v>2750</v>
      </c>
      <c r="Q567" t="s">
        <v>3841</v>
      </c>
      <c r="R567" t="s">
        <v>3842</v>
      </c>
      <c r="S567" t="s">
        <v>3843</v>
      </c>
      <c r="T567" t="s">
        <v>305</v>
      </c>
      <c r="U567" t="s">
        <v>1078</v>
      </c>
      <c r="V567" t="s">
        <v>214</v>
      </c>
      <c r="W567" t="s">
        <v>988</v>
      </c>
      <c r="X567" t="s">
        <v>3844</v>
      </c>
      <c r="Y567" t="s">
        <v>988</v>
      </c>
      <c r="Z567" t="s">
        <v>1079</v>
      </c>
      <c r="AA567" t="s">
        <v>1079</v>
      </c>
      <c r="AB567" t="s">
        <v>786</v>
      </c>
      <c r="AC567" t="s">
        <v>97</v>
      </c>
      <c r="AD567" t="s">
        <v>1096</v>
      </c>
      <c r="AE567" t="s">
        <v>326</v>
      </c>
    </row>
    <row r="568" spans="1:31" hidden="1" x14ac:dyDescent="0.3">
      <c r="A568" t="s">
        <v>3845</v>
      </c>
      <c r="B568" t="s">
        <v>3846</v>
      </c>
      <c r="C568" s="1" t="str">
        <f t="shared" si="79"/>
        <v>27:0009</v>
      </c>
      <c r="D568" s="1" t="str">
        <f t="shared" si="80"/>
        <v>27:0004</v>
      </c>
      <c r="E568" t="s">
        <v>3847</v>
      </c>
      <c r="F568" t="s">
        <v>3848</v>
      </c>
      <c r="H568">
        <v>60.737609999999997</v>
      </c>
      <c r="I568">
        <v>-117.28614</v>
      </c>
      <c r="J568" s="1" t="str">
        <f>HYPERLINK("https://geochem.nrcan.gc.ca/cdogs/content/kwd/kwd020000_e.htm", "Null")</f>
        <v>Null</v>
      </c>
      <c r="K568" s="1" t="str">
        <f t="shared" si="81"/>
        <v>HMC separation (ODM standard)</v>
      </c>
      <c r="L568" t="s">
        <v>688</v>
      </c>
      <c r="M568" t="s">
        <v>988</v>
      </c>
      <c r="N568" t="s">
        <v>766</v>
      </c>
      <c r="O568" t="s">
        <v>736</v>
      </c>
      <c r="P568" t="s">
        <v>93</v>
      </c>
      <c r="Q568" t="s">
        <v>3849</v>
      </c>
      <c r="R568" t="s">
        <v>3850</v>
      </c>
      <c r="S568" t="s">
        <v>3851</v>
      </c>
      <c r="T568" t="s">
        <v>118</v>
      </c>
      <c r="U568" t="s">
        <v>97</v>
      </c>
      <c r="V568" t="s">
        <v>2939</v>
      </c>
      <c r="W568" t="s">
        <v>988</v>
      </c>
      <c r="X568" t="s">
        <v>3852</v>
      </c>
      <c r="Y568" t="s">
        <v>988</v>
      </c>
      <c r="Z568" t="s">
        <v>1013</v>
      </c>
      <c r="AA568" t="s">
        <v>1078</v>
      </c>
      <c r="AB568" t="s">
        <v>520</v>
      </c>
      <c r="AC568" t="s">
        <v>464</v>
      </c>
      <c r="AD568" t="s">
        <v>502</v>
      </c>
      <c r="AE568" t="s">
        <v>1096</v>
      </c>
    </row>
    <row r="569" spans="1:31" hidden="1" x14ac:dyDescent="0.3">
      <c r="A569" t="s">
        <v>3853</v>
      </c>
      <c r="B569" t="s">
        <v>3854</v>
      </c>
      <c r="C569" s="1" t="str">
        <f t="shared" si="79"/>
        <v>27:0009</v>
      </c>
      <c r="D569" s="1" t="str">
        <f t="shared" si="80"/>
        <v>27:0004</v>
      </c>
      <c r="E569" t="s">
        <v>3855</v>
      </c>
      <c r="F569" t="s">
        <v>3856</v>
      </c>
      <c r="H569">
        <v>60.751939999999998</v>
      </c>
      <c r="I569">
        <v>-117.44651</v>
      </c>
      <c r="J569" s="1" t="str">
        <f>HYPERLINK("https://geochem.nrcan.gc.ca/cdogs/content/kwd/kwd020044_e.htm", "Till")</f>
        <v>Till</v>
      </c>
      <c r="K569" s="1" t="str">
        <f t="shared" si="81"/>
        <v>HMC separation (ODM standard)</v>
      </c>
      <c r="L569" t="s">
        <v>2257</v>
      </c>
      <c r="M569" t="s">
        <v>988</v>
      </c>
      <c r="N569" t="s">
        <v>608</v>
      </c>
      <c r="O569" t="s">
        <v>97</v>
      </c>
      <c r="P569" t="s">
        <v>74</v>
      </c>
      <c r="Q569" t="s">
        <v>3857</v>
      </c>
      <c r="R569" t="s">
        <v>3858</v>
      </c>
      <c r="S569" t="s">
        <v>3859</v>
      </c>
      <c r="T569" t="s">
        <v>119</v>
      </c>
      <c r="U569" t="s">
        <v>3125</v>
      </c>
      <c r="V569" t="s">
        <v>1077</v>
      </c>
      <c r="W569" t="s">
        <v>988</v>
      </c>
      <c r="X569" t="s">
        <v>3860</v>
      </c>
      <c r="Y569" t="s">
        <v>988</v>
      </c>
      <c r="Z569" t="s">
        <v>1079</v>
      </c>
      <c r="AA569" t="s">
        <v>1079</v>
      </c>
      <c r="AB569" t="s">
        <v>75</v>
      </c>
      <c r="AC569" t="s">
        <v>1013</v>
      </c>
      <c r="AD569" t="s">
        <v>3125</v>
      </c>
      <c r="AE569" t="s">
        <v>326</v>
      </c>
    </row>
    <row r="570" spans="1:31" hidden="1" x14ac:dyDescent="0.3">
      <c r="A570" t="s">
        <v>3861</v>
      </c>
      <c r="B570" t="s">
        <v>3862</v>
      </c>
      <c r="C570" s="1" t="str">
        <f t="shared" si="79"/>
        <v>27:0009</v>
      </c>
      <c r="D570" s="1" t="str">
        <f t="shared" si="80"/>
        <v>27:0004</v>
      </c>
      <c r="E570" t="s">
        <v>3863</v>
      </c>
      <c r="F570" t="s">
        <v>3864</v>
      </c>
      <c r="H570">
        <v>60.949959999999997</v>
      </c>
      <c r="I570">
        <v>-117.49336</v>
      </c>
      <c r="J570" s="1" t="str">
        <f>HYPERLINK("https://geochem.nrcan.gc.ca/cdogs/content/kwd/kwd020024_e.htm", "Stream sediments")</f>
        <v>Stream sediments</v>
      </c>
      <c r="K570" s="1" t="str">
        <f t="shared" si="81"/>
        <v>HMC separation (ODM standard)</v>
      </c>
      <c r="L570" t="s">
        <v>115</v>
      </c>
      <c r="M570" t="s">
        <v>988</v>
      </c>
      <c r="N570" t="s">
        <v>74</v>
      </c>
      <c r="O570" t="s">
        <v>326</v>
      </c>
      <c r="P570" t="s">
        <v>970</v>
      </c>
      <c r="Q570" t="s">
        <v>3865</v>
      </c>
      <c r="R570" t="s">
        <v>3680</v>
      </c>
      <c r="S570" t="s">
        <v>3866</v>
      </c>
      <c r="T570" t="s">
        <v>48</v>
      </c>
      <c r="U570" t="s">
        <v>1096</v>
      </c>
      <c r="V570" t="s">
        <v>424</v>
      </c>
      <c r="W570" t="s">
        <v>988</v>
      </c>
      <c r="X570" t="s">
        <v>3867</v>
      </c>
      <c r="Y570" t="s">
        <v>988</v>
      </c>
      <c r="Z570" t="s">
        <v>611</v>
      </c>
      <c r="AA570" t="s">
        <v>1013</v>
      </c>
      <c r="AB570" t="s">
        <v>718</v>
      </c>
      <c r="AC570" t="s">
        <v>220</v>
      </c>
      <c r="AD570" t="s">
        <v>1096</v>
      </c>
      <c r="AE570" t="s">
        <v>3300</v>
      </c>
    </row>
    <row r="571" spans="1:31" hidden="1" x14ac:dyDescent="0.3">
      <c r="A571" t="s">
        <v>3868</v>
      </c>
      <c r="B571" t="s">
        <v>3869</v>
      </c>
      <c r="C571" s="1" t="str">
        <f t="shared" ref="C571:C582" si="82">HYPERLINK("https://geochem.nrcan.gc.ca/cdogs/content/bdl/bdl270014_e.htm", "27:0014")</f>
        <v>27:0014</v>
      </c>
      <c r="D571" s="1" t="str">
        <f t="shared" ref="D571:D582" si="83">HYPERLINK("https://geochem.nrcan.gc.ca/cdogs/content/svy/svy270009_e.htm", "27:0009")</f>
        <v>27:0009</v>
      </c>
      <c r="E571" t="s">
        <v>3127</v>
      </c>
      <c r="F571" t="s">
        <v>3870</v>
      </c>
      <c r="H571">
        <v>61.316482999999998</v>
      </c>
      <c r="I571">
        <v>-120.67488299999999</v>
      </c>
      <c r="J571" s="1" t="str">
        <f t="shared" ref="J571:J582" si="84">HYPERLINK("https://geochem.nrcan.gc.ca/cdogs/content/kwd/kwd020044_e.htm", "Till")</f>
        <v>Till</v>
      </c>
      <c r="K571" s="1" t="str">
        <f t="shared" si="81"/>
        <v>HMC separation (ODM standard)</v>
      </c>
      <c r="L571" t="s">
        <v>343</v>
      </c>
      <c r="M571" t="s">
        <v>988</v>
      </c>
      <c r="N571" t="s">
        <v>52</v>
      </c>
      <c r="O571" t="s">
        <v>675</v>
      </c>
      <c r="P571" t="s">
        <v>48</v>
      </c>
      <c r="Q571" t="s">
        <v>988</v>
      </c>
      <c r="R571" t="s">
        <v>988</v>
      </c>
      <c r="S571" t="s">
        <v>988</v>
      </c>
      <c r="T571" t="s">
        <v>988</v>
      </c>
      <c r="U571" t="s">
        <v>988</v>
      </c>
      <c r="V571" t="s">
        <v>988</v>
      </c>
      <c r="W571" t="s">
        <v>988</v>
      </c>
      <c r="X571" t="s">
        <v>988</v>
      </c>
      <c r="Y571" t="s">
        <v>988</v>
      </c>
      <c r="Z571" t="s">
        <v>988</v>
      </c>
      <c r="AA571" t="s">
        <v>988</v>
      </c>
      <c r="AB571" t="s">
        <v>988</v>
      </c>
      <c r="AC571" t="s">
        <v>988</v>
      </c>
      <c r="AD571" t="s">
        <v>988</v>
      </c>
      <c r="AE571" t="s">
        <v>988</v>
      </c>
    </row>
    <row r="572" spans="1:31" hidden="1" x14ac:dyDescent="0.3">
      <c r="A572" t="s">
        <v>3871</v>
      </c>
      <c r="B572" t="s">
        <v>3872</v>
      </c>
      <c r="C572" s="1" t="str">
        <f t="shared" si="82"/>
        <v>27:0014</v>
      </c>
      <c r="D572" s="1" t="str">
        <f t="shared" si="83"/>
        <v>27:0009</v>
      </c>
      <c r="E572" t="s">
        <v>3134</v>
      </c>
      <c r="F572" t="s">
        <v>3873</v>
      </c>
      <c r="H572">
        <v>61.298867000000001</v>
      </c>
      <c r="I572">
        <v>-120.91255</v>
      </c>
      <c r="J572" s="1" t="str">
        <f t="shared" si="84"/>
        <v>Till</v>
      </c>
      <c r="K572" s="1" t="str">
        <f t="shared" si="81"/>
        <v>HMC separation (ODM standard)</v>
      </c>
      <c r="L572" t="s">
        <v>2168</v>
      </c>
      <c r="M572" t="s">
        <v>988</v>
      </c>
      <c r="N572" t="s">
        <v>388</v>
      </c>
      <c r="O572" t="s">
        <v>326</v>
      </c>
      <c r="P572" t="s">
        <v>183</v>
      </c>
      <c r="Q572" t="s">
        <v>3874</v>
      </c>
      <c r="R572" t="s">
        <v>3875</v>
      </c>
      <c r="S572" t="s">
        <v>988</v>
      </c>
      <c r="T572" t="s">
        <v>988</v>
      </c>
      <c r="U572" t="s">
        <v>988</v>
      </c>
      <c r="V572" t="s">
        <v>988</v>
      </c>
      <c r="W572" t="s">
        <v>988</v>
      </c>
      <c r="X572" t="s">
        <v>3876</v>
      </c>
      <c r="Y572" t="s">
        <v>988</v>
      </c>
      <c r="Z572" t="s">
        <v>3877</v>
      </c>
      <c r="AA572" t="s">
        <v>1079</v>
      </c>
      <c r="AB572" t="s">
        <v>2539</v>
      </c>
      <c r="AC572" t="s">
        <v>97</v>
      </c>
      <c r="AD572" t="s">
        <v>3168</v>
      </c>
      <c r="AE572" t="s">
        <v>3181</v>
      </c>
    </row>
    <row r="573" spans="1:31" hidden="1" x14ac:dyDescent="0.3">
      <c r="A573" t="s">
        <v>3878</v>
      </c>
      <c r="B573" t="s">
        <v>3879</v>
      </c>
      <c r="C573" s="1" t="str">
        <f t="shared" si="82"/>
        <v>27:0014</v>
      </c>
      <c r="D573" s="1" t="str">
        <f t="shared" si="83"/>
        <v>27:0009</v>
      </c>
      <c r="E573" t="s">
        <v>3143</v>
      </c>
      <c r="F573" t="s">
        <v>3880</v>
      </c>
      <c r="H573">
        <v>61.293083000000003</v>
      </c>
      <c r="I573">
        <v>-120.77896699999999</v>
      </c>
      <c r="J573" s="1" t="str">
        <f t="shared" si="84"/>
        <v>Till</v>
      </c>
      <c r="K573" s="1" t="str">
        <f t="shared" si="81"/>
        <v>HMC separation (ODM standard)</v>
      </c>
      <c r="L573" t="s">
        <v>239</v>
      </c>
      <c r="M573" t="s">
        <v>988</v>
      </c>
      <c r="N573" t="s">
        <v>782</v>
      </c>
      <c r="O573" t="s">
        <v>36</v>
      </c>
      <c r="P573" t="s">
        <v>782</v>
      </c>
      <c r="Q573" t="s">
        <v>3881</v>
      </c>
      <c r="R573" t="s">
        <v>3882</v>
      </c>
      <c r="S573" t="s">
        <v>988</v>
      </c>
      <c r="T573" t="s">
        <v>988</v>
      </c>
      <c r="U573" t="s">
        <v>988</v>
      </c>
      <c r="V573" t="s">
        <v>988</v>
      </c>
      <c r="W573" t="s">
        <v>988</v>
      </c>
      <c r="X573" t="s">
        <v>158</v>
      </c>
      <c r="Y573" t="s">
        <v>988</v>
      </c>
      <c r="Z573" t="s">
        <v>3883</v>
      </c>
      <c r="AA573" t="s">
        <v>3300</v>
      </c>
      <c r="AB573" t="s">
        <v>3416</v>
      </c>
      <c r="AC573" t="s">
        <v>3220</v>
      </c>
      <c r="AD573" t="s">
        <v>36</v>
      </c>
      <c r="AE573" t="s">
        <v>36</v>
      </c>
    </row>
    <row r="574" spans="1:31" hidden="1" x14ac:dyDescent="0.3">
      <c r="A574" t="s">
        <v>3884</v>
      </c>
      <c r="B574" t="s">
        <v>3885</v>
      </c>
      <c r="C574" s="1" t="str">
        <f t="shared" si="82"/>
        <v>27:0014</v>
      </c>
      <c r="D574" s="1" t="str">
        <f t="shared" si="83"/>
        <v>27:0009</v>
      </c>
      <c r="E574" t="s">
        <v>3152</v>
      </c>
      <c r="F574" t="s">
        <v>3886</v>
      </c>
      <c r="H574">
        <v>61.287832999999999</v>
      </c>
      <c r="I574">
        <v>-120.90258300000001</v>
      </c>
      <c r="J574" s="1" t="str">
        <f t="shared" si="84"/>
        <v>Till</v>
      </c>
      <c r="K574" s="1" t="str">
        <f t="shared" si="81"/>
        <v>HMC separation (ODM standard)</v>
      </c>
      <c r="L574" t="s">
        <v>3244</v>
      </c>
      <c r="M574" t="s">
        <v>988</v>
      </c>
      <c r="N574" t="s">
        <v>2415</v>
      </c>
      <c r="O574" t="s">
        <v>53</v>
      </c>
      <c r="P574" t="s">
        <v>118</v>
      </c>
      <c r="Q574" t="s">
        <v>3887</v>
      </c>
      <c r="R574" t="s">
        <v>3888</v>
      </c>
      <c r="S574" t="s">
        <v>988</v>
      </c>
      <c r="T574" t="s">
        <v>988</v>
      </c>
      <c r="U574" t="s">
        <v>988</v>
      </c>
      <c r="V574" t="s">
        <v>988</v>
      </c>
      <c r="W574" t="s">
        <v>988</v>
      </c>
      <c r="X574" t="s">
        <v>3889</v>
      </c>
      <c r="Y574" t="s">
        <v>988</v>
      </c>
      <c r="Z574" t="s">
        <v>3890</v>
      </c>
      <c r="AA574" t="s">
        <v>1013</v>
      </c>
      <c r="AB574" t="s">
        <v>2099</v>
      </c>
      <c r="AC574" t="s">
        <v>202</v>
      </c>
      <c r="AD574" t="s">
        <v>159</v>
      </c>
      <c r="AE574" t="s">
        <v>1076</v>
      </c>
    </row>
    <row r="575" spans="1:31" hidden="1" x14ac:dyDescent="0.3">
      <c r="A575" t="s">
        <v>3891</v>
      </c>
      <c r="B575" t="s">
        <v>3892</v>
      </c>
      <c r="C575" s="1" t="str">
        <f t="shared" si="82"/>
        <v>27:0014</v>
      </c>
      <c r="D575" s="1" t="str">
        <f t="shared" si="83"/>
        <v>27:0009</v>
      </c>
      <c r="E575" t="s">
        <v>3158</v>
      </c>
      <c r="F575" t="s">
        <v>3893</v>
      </c>
      <c r="H575">
        <v>61.280217</v>
      </c>
      <c r="I575">
        <v>-120.878683</v>
      </c>
      <c r="J575" s="1" t="str">
        <f t="shared" si="84"/>
        <v>Till</v>
      </c>
      <c r="K575" s="1" t="str">
        <f t="shared" si="81"/>
        <v>HMC separation (ODM standard)</v>
      </c>
      <c r="L575" t="s">
        <v>115</v>
      </c>
      <c r="M575" t="s">
        <v>988</v>
      </c>
      <c r="N575" t="s">
        <v>74</v>
      </c>
      <c r="O575" t="s">
        <v>159</v>
      </c>
      <c r="P575" t="s">
        <v>674</v>
      </c>
      <c r="Q575" t="s">
        <v>2728</v>
      </c>
      <c r="R575" t="s">
        <v>3894</v>
      </c>
      <c r="S575" t="s">
        <v>988</v>
      </c>
      <c r="T575" t="s">
        <v>988</v>
      </c>
      <c r="U575" t="s">
        <v>988</v>
      </c>
      <c r="V575" t="s">
        <v>988</v>
      </c>
      <c r="W575" t="s">
        <v>988</v>
      </c>
      <c r="X575" t="s">
        <v>3895</v>
      </c>
      <c r="Y575" t="s">
        <v>988</v>
      </c>
      <c r="Z575" t="s">
        <v>3125</v>
      </c>
      <c r="AA575" t="s">
        <v>1096</v>
      </c>
      <c r="AB575" t="s">
        <v>786</v>
      </c>
      <c r="AC575" t="s">
        <v>675</v>
      </c>
      <c r="AD575" t="s">
        <v>3168</v>
      </c>
      <c r="AE575" t="s">
        <v>3300</v>
      </c>
    </row>
    <row r="576" spans="1:31" hidden="1" x14ac:dyDescent="0.3">
      <c r="A576" t="s">
        <v>3896</v>
      </c>
      <c r="B576" t="s">
        <v>3897</v>
      </c>
      <c r="C576" s="1" t="str">
        <f t="shared" si="82"/>
        <v>27:0014</v>
      </c>
      <c r="D576" s="1" t="str">
        <f t="shared" si="83"/>
        <v>27:0009</v>
      </c>
      <c r="E576" t="s">
        <v>3165</v>
      </c>
      <c r="F576" t="s">
        <v>3898</v>
      </c>
      <c r="H576">
        <v>61.266382999999998</v>
      </c>
      <c r="I576">
        <v>-120.682433</v>
      </c>
      <c r="J576" s="1" t="str">
        <f t="shared" si="84"/>
        <v>Till</v>
      </c>
      <c r="K576" s="1" t="str">
        <f t="shared" si="81"/>
        <v>HMC separation (ODM standard)</v>
      </c>
      <c r="L576" t="s">
        <v>589</v>
      </c>
      <c r="M576" t="s">
        <v>988</v>
      </c>
      <c r="N576" t="s">
        <v>346</v>
      </c>
      <c r="O576" t="s">
        <v>1013</v>
      </c>
      <c r="P576" t="s">
        <v>3204</v>
      </c>
      <c r="Q576" t="s">
        <v>3899</v>
      </c>
      <c r="R576" t="s">
        <v>3900</v>
      </c>
      <c r="S576" t="s">
        <v>988</v>
      </c>
      <c r="T576" t="s">
        <v>988</v>
      </c>
      <c r="U576" t="s">
        <v>988</v>
      </c>
      <c r="V576" t="s">
        <v>988</v>
      </c>
      <c r="W576" t="s">
        <v>988</v>
      </c>
      <c r="X576" t="s">
        <v>493</v>
      </c>
      <c r="Y576" t="s">
        <v>988</v>
      </c>
      <c r="Z576" t="s">
        <v>3901</v>
      </c>
      <c r="AA576" t="s">
        <v>159</v>
      </c>
      <c r="AB576" t="s">
        <v>75</v>
      </c>
      <c r="AC576" t="s">
        <v>1078</v>
      </c>
      <c r="AD576" t="s">
        <v>3220</v>
      </c>
      <c r="AE576" t="s">
        <v>3168</v>
      </c>
    </row>
    <row r="577" spans="1:31" hidden="1" x14ac:dyDescent="0.3">
      <c r="A577" t="s">
        <v>3902</v>
      </c>
      <c r="B577" t="s">
        <v>3903</v>
      </c>
      <c r="C577" s="1" t="str">
        <f t="shared" si="82"/>
        <v>27:0014</v>
      </c>
      <c r="D577" s="1" t="str">
        <f t="shared" si="83"/>
        <v>27:0009</v>
      </c>
      <c r="E577" t="s">
        <v>3173</v>
      </c>
      <c r="F577" t="s">
        <v>3904</v>
      </c>
      <c r="H577">
        <v>61.263333000000003</v>
      </c>
      <c r="I577">
        <v>-120.9385</v>
      </c>
      <c r="J577" s="1" t="str">
        <f t="shared" si="84"/>
        <v>Till</v>
      </c>
      <c r="K577" s="1" t="str">
        <f t="shared" si="81"/>
        <v>HMC separation (ODM standard)</v>
      </c>
      <c r="L577" t="s">
        <v>3244</v>
      </c>
      <c r="M577" t="s">
        <v>988</v>
      </c>
      <c r="N577" t="s">
        <v>2415</v>
      </c>
      <c r="O577" t="s">
        <v>36</v>
      </c>
      <c r="P577" t="s">
        <v>2415</v>
      </c>
      <c r="Q577" t="s">
        <v>3905</v>
      </c>
      <c r="R577" t="s">
        <v>3906</v>
      </c>
      <c r="S577" t="s">
        <v>988</v>
      </c>
      <c r="T577" t="s">
        <v>988</v>
      </c>
      <c r="U577" t="s">
        <v>988</v>
      </c>
      <c r="V577" t="s">
        <v>988</v>
      </c>
      <c r="W577" t="s">
        <v>988</v>
      </c>
      <c r="X577" t="s">
        <v>3907</v>
      </c>
      <c r="Y577" t="s">
        <v>988</v>
      </c>
      <c r="Z577" t="s">
        <v>326</v>
      </c>
      <c r="AA577" t="s">
        <v>819</v>
      </c>
      <c r="AB577" t="s">
        <v>3168</v>
      </c>
      <c r="AC577" t="s">
        <v>326</v>
      </c>
      <c r="AD577" t="s">
        <v>3300</v>
      </c>
      <c r="AE577" t="s">
        <v>36</v>
      </c>
    </row>
    <row r="578" spans="1:31" hidden="1" x14ac:dyDescent="0.3">
      <c r="A578" t="s">
        <v>3908</v>
      </c>
      <c r="B578" t="s">
        <v>3909</v>
      </c>
      <c r="C578" s="1" t="str">
        <f t="shared" si="82"/>
        <v>27:0014</v>
      </c>
      <c r="D578" s="1" t="str">
        <f t="shared" si="83"/>
        <v>27:0009</v>
      </c>
      <c r="E578" t="s">
        <v>3183</v>
      </c>
      <c r="F578" t="s">
        <v>3910</v>
      </c>
      <c r="H578">
        <v>61.2378</v>
      </c>
      <c r="I578">
        <v>-120.918767</v>
      </c>
      <c r="J578" s="1" t="str">
        <f t="shared" si="84"/>
        <v>Till</v>
      </c>
      <c r="K578" s="1" t="str">
        <f t="shared" si="81"/>
        <v>HMC separation (ODM standard)</v>
      </c>
      <c r="L578" t="s">
        <v>733</v>
      </c>
      <c r="M578" t="s">
        <v>988</v>
      </c>
      <c r="N578" t="s">
        <v>2743</v>
      </c>
      <c r="O578" t="s">
        <v>1077</v>
      </c>
      <c r="P578" t="s">
        <v>265</v>
      </c>
      <c r="Q578" t="s">
        <v>3911</v>
      </c>
      <c r="R578" t="s">
        <v>3912</v>
      </c>
      <c r="S578" t="s">
        <v>988</v>
      </c>
      <c r="T578" t="s">
        <v>988</v>
      </c>
      <c r="U578" t="s">
        <v>988</v>
      </c>
      <c r="V578" t="s">
        <v>988</v>
      </c>
      <c r="W578" t="s">
        <v>988</v>
      </c>
      <c r="X578" t="s">
        <v>3913</v>
      </c>
      <c r="Y578" t="s">
        <v>988</v>
      </c>
      <c r="Z578" t="s">
        <v>1077</v>
      </c>
      <c r="AA578" t="s">
        <v>520</v>
      </c>
      <c r="AB578" t="s">
        <v>405</v>
      </c>
      <c r="AC578" t="s">
        <v>520</v>
      </c>
      <c r="AD578" t="s">
        <v>75</v>
      </c>
      <c r="AE578" t="s">
        <v>3168</v>
      </c>
    </row>
    <row r="579" spans="1:31" hidden="1" x14ac:dyDescent="0.3">
      <c r="A579" t="s">
        <v>3914</v>
      </c>
      <c r="B579" t="s">
        <v>3915</v>
      </c>
      <c r="C579" s="1" t="str">
        <f t="shared" si="82"/>
        <v>27:0014</v>
      </c>
      <c r="D579" s="1" t="str">
        <f t="shared" si="83"/>
        <v>27:0009</v>
      </c>
      <c r="E579" t="s">
        <v>3191</v>
      </c>
      <c r="F579" t="s">
        <v>3916</v>
      </c>
      <c r="H579">
        <v>61.256017</v>
      </c>
      <c r="I579">
        <v>-120.7002</v>
      </c>
      <c r="J579" s="1" t="str">
        <f t="shared" si="84"/>
        <v>Till</v>
      </c>
      <c r="K579" s="1" t="str">
        <f t="shared" si="81"/>
        <v>HMC separation (ODM standard)</v>
      </c>
      <c r="L579" t="s">
        <v>2939</v>
      </c>
      <c r="M579" t="s">
        <v>988</v>
      </c>
      <c r="N579" t="s">
        <v>2481</v>
      </c>
      <c r="O579" t="s">
        <v>736</v>
      </c>
      <c r="P579" t="s">
        <v>782</v>
      </c>
      <c r="Q579" t="s">
        <v>3917</v>
      </c>
      <c r="R579" t="s">
        <v>3918</v>
      </c>
      <c r="S579" t="s">
        <v>988</v>
      </c>
      <c r="T579" t="s">
        <v>988</v>
      </c>
      <c r="U579" t="s">
        <v>988</v>
      </c>
      <c r="V579" t="s">
        <v>988</v>
      </c>
      <c r="W579" t="s">
        <v>988</v>
      </c>
      <c r="X579" t="s">
        <v>3919</v>
      </c>
      <c r="Y579" t="s">
        <v>988</v>
      </c>
      <c r="Z579" t="s">
        <v>3920</v>
      </c>
      <c r="AA579" t="s">
        <v>3125</v>
      </c>
      <c r="AB579" t="s">
        <v>1011</v>
      </c>
      <c r="AC579" t="s">
        <v>502</v>
      </c>
      <c r="AD579" t="s">
        <v>3125</v>
      </c>
      <c r="AE579" t="s">
        <v>3416</v>
      </c>
    </row>
    <row r="580" spans="1:31" hidden="1" x14ac:dyDescent="0.3">
      <c r="A580" t="s">
        <v>3921</v>
      </c>
      <c r="B580" t="s">
        <v>3922</v>
      </c>
      <c r="C580" s="1" t="str">
        <f t="shared" si="82"/>
        <v>27:0014</v>
      </c>
      <c r="D580" s="1" t="str">
        <f t="shared" si="83"/>
        <v>27:0009</v>
      </c>
      <c r="E580" t="s">
        <v>3200</v>
      </c>
      <c r="F580" t="s">
        <v>3923</v>
      </c>
      <c r="H580">
        <v>61.225183000000001</v>
      </c>
      <c r="I580">
        <v>-120.798175</v>
      </c>
      <c r="J580" s="1" t="str">
        <f t="shared" si="84"/>
        <v>Till</v>
      </c>
      <c r="K580" s="1" t="str">
        <f t="shared" si="81"/>
        <v>HMC separation (ODM standard)</v>
      </c>
      <c r="L580" t="s">
        <v>2939</v>
      </c>
      <c r="M580" t="s">
        <v>988</v>
      </c>
      <c r="N580" t="s">
        <v>2481</v>
      </c>
      <c r="O580" t="s">
        <v>36</v>
      </c>
      <c r="P580" t="s">
        <v>2481</v>
      </c>
      <c r="Q580" t="s">
        <v>3924</v>
      </c>
      <c r="R580" t="s">
        <v>3925</v>
      </c>
      <c r="S580" t="s">
        <v>988</v>
      </c>
      <c r="T580" t="s">
        <v>988</v>
      </c>
      <c r="U580" t="s">
        <v>988</v>
      </c>
      <c r="V580" t="s">
        <v>988</v>
      </c>
      <c r="W580" t="s">
        <v>988</v>
      </c>
      <c r="X580" t="s">
        <v>2696</v>
      </c>
      <c r="Y580" t="s">
        <v>988</v>
      </c>
      <c r="Z580" t="s">
        <v>3181</v>
      </c>
      <c r="AA580" t="s">
        <v>819</v>
      </c>
      <c r="AB580" t="s">
        <v>3220</v>
      </c>
      <c r="AC580" t="s">
        <v>3231</v>
      </c>
      <c r="AD580" t="s">
        <v>3300</v>
      </c>
      <c r="AE580" t="s">
        <v>36</v>
      </c>
    </row>
    <row r="581" spans="1:31" hidden="1" x14ac:dyDescent="0.3">
      <c r="A581" t="s">
        <v>3926</v>
      </c>
      <c r="B581" t="s">
        <v>3927</v>
      </c>
      <c r="C581" s="1" t="str">
        <f t="shared" si="82"/>
        <v>27:0014</v>
      </c>
      <c r="D581" s="1" t="str">
        <f t="shared" si="83"/>
        <v>27:0009</v>
      </c>
      <c r="E581" t="s">
        <v>3210</v>
      </c>
      <c r="F581" t="s">
        <v>3928</v>
      </c>
      <c r="H581">
        <v>61.210517000000003</v>
      </c>
      <c r="I581">
        <v>-120.762917</v>
      </c>
      <c r="J581" s="1" t="str">
        <f t="shared" si="84"/>
        <v>Till</v>
      </c>
      <c r="K581" s="1" t="str">
        <f t="shared" si="81"/>
        <v>HMC separation (ODM standard)</v>
      </c>
      <c r="L581" t="s">
        <v>302</v>
      </c>
      <c r="M581" t="s">
        <v>988</v>
      </c>
      <c r="N581" t="s">
        <v>201</v>
      </c>
      <c r="O581" t="s">
        <v>221</v>
      </c>
      <c r="P581" t="s">
        <v>2610</v>
      </c>
      <c r="Q581" t="s">
        <v>3929</v>
      </c>
      <c r="R581" t="s">
        <v>3930</v>
      </c>
      <c r="S581" t="s">
        <v>988</v>
      </c>
      <c r="T581" t="s">
        <v>988</v>
      </c>
      <c r="U581" t="s">
        <v>988</v>
      </c>
      <c r="V581" t="s">
        <v>988</v>
      </c>
      <c r="W581" t="s">
        <v>988</v>
      </c>
      <c r="X581" t="s">
        <v>3931</v>
      </c>
      <c r="Y581" t="s">
        <v>988</v>
      </c>
      <c r="Z581" t="s">
        <v>3932</v>
      </c>
      <c r="AA581" t="s">
        <v>97</v>
      </c>
      <c r="AB581" t="s">
        <v>2610</v>
      </c>
      <c r="AC581" t="s">
        <v>75</v>
      </c>
      <c r="AD581" t="s">
        <v>1078</v>
      </c>
      <c r="AE581" t="s">
        <v>3220</v>
      </c>
    </row>
    <row r="582" spans="1:31" hidden="1" x14ac:dyDescent="0.3">
      <c r="A582" t="s">
        <v>3933</v>
      </c>
      <c r="B582" t="s">
        <v>3934</v>
      </c>
      <c r="C582" s="1" t="str">
        <f t="shared" si="82"/>
        <v>27:0014</v>
      </c>
      <c r="D582" s="1" t="str">
        <f t="shared" si="83"/>
        <v>27:0009</v>
      </c>
      <c r="E582" t="s">
        <v>3222</v>
      </c>
      <c r="F582" t="s">
        <v>3935</v>
      </c>
      <c r="H582">
        <v>61.197783000000001</v>
      </c>
      <c r="I582">
        <v>-120.882617</v>
      </c>
      <c r="J582" s="1" t="str">
        <f t="shared" si="84"/>
        <v>Till</v>
      </c>
      <c r="K582" s="1" t="str">
        <f t="shared" si="81"/>
        <v>HMC separation (ODM standard)</v>
      </c>
      <c r="L582" t="s">
        <v>3093</v>
      </c>
      <c r="M582" t="s">
        <v>988</v>
      </c>
      <c r="N582" t="s">
        <v>610</v>
      </c>
      <c r="O582" t="s">
        <v>2939</v>
      </c>
      <c r="P582" t="s">
        <v>952</v>
      </c>
      <c r="Q582" t="s">
        <v>3936</v>
      </c>
      <c r="R582" t="s">
        <v>3937</v>
      </c>
      <c r="S582" t="s">
        <v>988</v>
      </c>
      <c r="T582" t="s">
        <v>988</v>
      </c>
      <c r="U582" t="s">
        <v>988</v>
      </c>
      <c r="V582" t="s">
        <v>988</v>
      </c>
      <c r="W582" t="s">
        <v>988</v>
      </c>
      <c r="X582" t="s">
        <v>3938</v>
      </c>
      <c r="Y582" t="s">
        <v>988</v>
      </c>
      <c r="Z582" t="s">
        <v>675</v>
      </c>
      <c r="AA582" t="s">
        <v>557</v>
      </c>
      <c r="AB582" t="s">
        <v>2743</v>
      </c>
      <c r="AC582" t="s">
        <v>428</v>
      </c>
      <c r="AD582" t="s">
        <v>243</v>
      </c>
      <c r="AE582" t="s">
        <v>1079</v>
      </c>
    </row>
  </sheetData>
  <autoFilter ref="A1:K582">
    <filterColumn colId="0" hiddenButton="1"/>
    <filterColumn colId="1" hiddenButton="1"/>
    <filterColumn colId="3">
      <filters>
        <filter val="22:0012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svy220012_pkg_0305c.xlsx</vt:lpstr>
      <vt:lpstr>pkg_0305c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2025-05-23T11:10:44Z</dcterms:created>
  <dcterms:modified xsi:type="dcterms:W3CDTF">2025-05-30T08:01:00Z</dcterms:modified>
</cp:coreProperties>
</file>